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34" r:id="rId1"/>
    <sheet name="Приложение 2" sheetId="29" r:id="rId2"/>
  </sheets>
  <definedNames>
    <definedName name="_xlnm.Print_Area" localSheetId="1">'Приложение 2'!$A$1:$H$220</definedName>
  </definedNames>
  <calcPr calcId="124519"/>
</workbook>
</file>

<file path=xl/calcChain.xml><?xml version="1.0" encoding="utf-8"?>
<calcChain xmlns="http://schemas.openxmlformats.org/spreadsheetml/2006/main">
  <c r="G72" i="29"/>
  <c r="F72"/>
  <c r="H80"/>
  <c r="C19" i="34"/>
  <c r="H125" i="29"/>
  <c r="H75"/>
  <c r="G19" l="1"/>
  <c r="F19"/>
  <c r="F69"/>
  <c r="H87"/>
  <c r="H124" l="1"/>
  <c r="H67"/>
  <c r="H68"/>
  <c r="H50"/>
  <c r="G204" l="1"/>
  <c r="F204"/>
  <c r="H218"/>
  <c r="H113"/>
  <c r="H112"/>
  <c r="H79"/>
  <c r="H48"/>
  <c r="I73" l="1"/>
  <c r="H114"/>
  <c r="H47"/>
  <c r="H89" l="1"/>
  <c r="D43" i="34"/>
  <c r="E43"/>
  <c r="E42"/>
  <c r="D42"/>
  <c r="D40"/>
  <c r="E40"/>
  <c r="D39"/>
  <c r="E39"/>
  <c r="D38"/>
  <c r="E38"/>
  <c r="D35"/>
  <c r="E35"/>
  <c r="D34"/>
  <c r="E34"/>
  <c r="D33"/>
  <c r="E33"/>
  <c r="C35"/>
  <c r="C34" s="1"/>
  <c r="C33" s="1"/>
  <c r="H92" i="29"/>
  <c r="G126" l="1"/>
  <c r="F126"/>
  <c r="H195"/>
  <c r="H194"/>
  <c r="H127"/>
  <c r="H62"/>
  <c r="H66"/>
  <c r="H39"/>
  <c r="H46" l="1"/>
  <c r="H45" l="1"/>
  <c r="H189"/>
  <c r="H188"/>
  <c r="H171"/>
  <c r="H170"/>
  <c r="H159"/>
  <c r="H158"/>
  <c r="H136"/>
  <c r="H135"/>
  <c r="H118"/>
  <c r="H105"/>
  <c r="H85"/>
  <c r="H117"/>
  <c r="H104"/>
  <c r="H84"/>
  <c r="H95" l="1"/>
  <c r="C43" i="34"/>
  <c r="C42" s="1"/>
  <c r="C40"/>
  <c r="C39" s="1"/>
  <c r="C38" s="1"/>
  <c r="E37"/>
  <c r="D37"/>
  <c r="C37" l="1"/>
  <c r="H64" i="29" l="1"/>
  <c r="H121" l="1"/>
  <c r="H206" l="1"/>
  <c r="H167"/>
  <c r="H166"/>
  <c r="H146"/>
  <c r="H147"/>
  <c r="H148"/>
  <c r="H144"/>
  <c r="H143"/>
  <c r="H142"/>
  <c r="H141"/>
  <c r="H207"/>
  <c r="H208"/>
  <c r="H209"/>
  <c r="H210"/>
  <c r="H211"/>
  <c r="H212"/>
  <c r="H213"/>
  <c r="H214"/>
  <c r="H215"/>
  <c r="H216"/>
  <c r="H217"/>
  <c r="H219"/>
  <c r="H205"/>
  <c r="H129"/>
  <c r="H130"/>
  <c r="H131"/>
  <c r="H132"/>
  <c r="H133"/>
  <c r="H134"/>
  <c r="H137"/>
  <c r="H138"/>
  <c r="H139"/>
  <c r="H140"/>
  <c r="H145"/>
  <c r="H149"/>
  <c r="H150"/>
  <c r="H151"/>
  <c r="H152"/>
  <c r="H153"/>
  <c r="H154"/>
  <c r="H155"/>
  <c r="H156"/>
  <c r="H157"/>
  <c r="H160"/>
  <c r="H161"/>
  <c r="H162"/>
  <c r="H163"/>
  <c r="H164"/>
  <c r="H165"/>
  <c r="H168"/>
  <c r="H169"/>
  <c r="H172"/>
  <c r="H173"/>
  <c r="H174"/>
  <c r="H175"/>
  <c r="H176"/>
  <c r="H177"/>
  <c r="H178"/>
  <c r="H179"/>
  <c r="H180"/>
  <c r="H181"/>
  <c r="H182"/>
  <c r="H183"/>
  <c r="H184"/>
  <c r="H185"/>
  <c r="H186"/>
  <c r="H187"/>
  <c r="H190"/>
  <c r="H191"/>
  <c r="H192"/>
  <c r="H193"/>
  <c r="H196"/>
  <c r="H197"/>
  <c r="H198"/>
  <c r="H199"/>
  <c r="H200"/>
  <c r="H201"/>
  <c r="H202"/>
  <c r="H203"/>
  <c r="H128"/>
  <c r="H74"/>
  <c r="H76"/>
  <c r="H77"/>
  <c r="H78"/>
  <c r="H81"/>
  <c r="H82"/>
  <c r="H83"/>
  <c r="H86"/>
  <c r="H88"/>
  <c r="H90"/>
  <c r="H91"/>
  <c r="H93"/>
  <c r="H94"/>
  <c r="H96"/>
  <c r="H97"/>
  <c r="H98"/>
  <c r="H99"/>
  <c r="H100"/>
  <c r="H101"/>
  <c r="H102"/>
  <c r="H103"/>
  <c r="H106"/>
  <c r="H107"/>
  <c r="H108"/>
  <c r="H109"/>
  <c r="H110"/>
  <c r="H111"/>
  <c r="H115"/>
  <c r="H116"/>
  <c r="H119"/>
  <c r="H120"/>
  <c r="H122"/>
  <c r="H123"/>
  <c r="H73"/>
  <c r="H71"/>
  <c r="H7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9"/>
  <c r="H51"/>
  <c r="H52"/>
  <c r="H53"/>
  <c r="H54"/>
  <c r="H55"/>
  <c r="H56"/>
  <c r="H57"/>
  <c r="H58"/>
  <c r="H59"/>
  <c r="H60"/>
  <c r="H61"/>
  <c r="H63"/>
  <c r="H65"/>
  <c r="H20"/>
  <c r="G69"/>
  <c r="F220"/>
  <c r="H72" l="1"/>
  <c r="H19"/>
  <c r="H204"/>
  <c r="H126"/>
  <c r="G220"/>
  <c r="H69" l="1"/>
  <c r="I127" l="1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I205" i="29" l="1"/>
  <c r="I221" l="1"/>
  <c r="H220" l="1"/>
</calcChain>
</file>

<file path=xl/sharedStrings.xml><?xml version="1.0" encoding="utf-8"?>
<sst xmlns="http://schemas.openxmlformats.org/spreadsheetml/2006/main" count="826" uniqueCount="381">
  <si>
    <t>к решению Совета</t>
  </si>
  <si>
    <t>Тейковского</t>
  </si>
  <si>
    <t>муниципального района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</si>
  <si>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</si>
  <si>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</si>
  <si>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</si>
  <si>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</si>
  <si>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</si>
  <si>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Целевая статья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</si>
  <si>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</si>
  <si>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</si>
  <si>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</si>
  <si>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</si>
  <si>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0103</t>
  </si>
  <si>
    <t>0104</t>
  </si>
  <si>
    <t>0106</t>
  </si>
  <si>
    <t>0111</t>
  </si>
  <si>
    <t>0113</t>
  </si>
  <si>
    <t>0309</t>
  </si>
  <si>
    <t>0405</t>
  </si>
  <si>
    <t>0409</t>
  </si>
  <si>
    <t>0412</t>
  </si>
  <si>
    <t>0701</t>
  </si>
  <si>
    <t>0702</t>
  </si>
  <si>
    <t>0707</t>
  </si>
  <si>
    <t>0709</t>
  </si>
  <si>
    <t>0801</t>
  </si>
  <si>
    <t>1001</t>
  </si>
  <si>
    <t>1004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</si>
  <si>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</si>
  <si>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</si>
  <si>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</si>
  <si>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</si>
  <si>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</si>
  <si>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</si>
  <si>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</si>
  <si>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</si>
  <si>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</si>
  <si>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</si>
  <si>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</si>
  <si>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</si>
  <si>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0102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</si>
  <si>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</si>
  <si>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</si>
  <si>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</si>
  <si>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</si>
  <si>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</si>
  <si>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</si>
  <si>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</si>
  <si>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</si>
  <si>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0110100020</t>
  </si>
  <si>
    <t>0110100030</t>
  </si>
  <si>
    <t>0110200050</t>
  </si>
  <si>
    <t>0120180090</t>
  </si>
  <si>
    <t>0120180100</t>
  </si>
  <si>
    <t>0120180110</t>
  </si>
  <si>
    <t>0140100080</t>
  </si>
  <si>
    <t>0140200090</t>
  </si>
  <si>
    <t>0140200100</t>
  </si>
  <si>
    <t>0140200110</t>
  </si>
  <si>
    <t>0150180170</t>
  </si>
  <si>
    <t>0150280150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</si>
  <si>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</si>
  <si>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</si>
  <si>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</si>
  <si>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</si>
  <si>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</si>
  <si>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</si>
  <si>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>0190100150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</si>
  <si>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</si>
  <si>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</si>
  <si>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</si>
  <si>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01Б0100400</t>
  </si>
  <si>
    <t>01Б0100410</t>
  </si>
  <si>
    <t>01Б0100420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</si>
  <si>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</si>
  <si>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</si>
  <si>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0210100170</t>
  </si>
  <si>
    <t>0210100180</t>
  </si>
  <si>
    <t>0210200190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</si>
  <si>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</si>
  <si>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</si>
  <si>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</si>
  <si>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</si>
  <si>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</si>
  <si>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</si>
  <si>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</si>
  <si>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</si>
  <si>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</si>
  <si>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</si>
  <si>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</si>
  <si>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</si>
  <si>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</si>
  <si>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</si>
  <si>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</si>
  <si>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</si>
  <si>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</si>
  <si>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4190000260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</si>
  <si>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</si>
  <si>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</si>
  <si>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</si>
  <si>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</si>
  <si>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</si>
  <si>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</si>
  <si>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</si>
  <si>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</si>
  <si>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</si>
  <si>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</si>
  <si>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</si>
  <si>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</si>
  <si>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</si>
  <si>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</si>
  <si>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</si>
  <si>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</si>
  <si>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</si>
  <si>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</si>
  <si>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</si>
  <si>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</si>
  <si>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</si>
  <si>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</si>
  <si>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</si>
  <si>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</si>
  <si>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</si>
  <si>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</si>
  <si>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</si>
  <si>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</si>
  <si>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</si>
  <si>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</si>
  <si>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</si>
  <si>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</si>
  <si>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</si>
  <si>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</si>
  <si>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</si>
  <si>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</si>
  <si>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</si>
  <si>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</si>
  <si>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</si>
  <si>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</si>
  <si>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</si>
  <si>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</si>
  <si>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</si>
  <si>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</si>
  <si>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</si>
  <si>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</si>
  <si>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</si>
  <si>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</si>
  <si>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</si>
  <si>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</si>
  <si>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</si>
  <si>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</si>
  <si>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</si>
  <si>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</si>
  <si>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</si>
  <si>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</si>
  <si>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</si>
  <si>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</si>
  <si>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</si>
  <si>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</si>
  <si>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</si>
  <si>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</si>
  <si>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</si>
  <si>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</si>
  <si>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</si>
  <si>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</si>
  <si>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</si>
  <si>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</si>
  <si>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</si>
  <si>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</si>
  <si>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550,0</t>
  </si>
  <si>
    <t>0703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</si>
  <si>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</si>
  <si>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</si>
  <si>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</si>
  <si>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</si>
  <si>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</si>
  <si>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</si>
  <si>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</si>
  <si>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4,4</t>
  </si>
  <si>
    <t>01Г0100440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</si>
  <si>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</si>
  <si>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</si>
  <si>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</si>
  <si>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</si>
  <si>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</si>
  <si>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</si>
  <si>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</si>
  <si>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</si>
  <si>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</si>
  <si>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</si>
  <si>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</si>
  <si>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</si>
  <si>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</si>
  <si>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</si>
  <si>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</si>
  <si>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</si>
  <si>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</si>
  <si>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</si>
  <si>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</si>
  <si>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</si>
  <si>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</si>
  <si>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</si>
  <si>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</si>
  <si>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</si>
  <si>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</si>
  <si>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</si>
  <si>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</si>
  <si>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</si>
  <si>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</si>
  <si>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</si>
  <si>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</si>
  <si>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</si>
  <si>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</si>
  <si>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</si>
  <si>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</si>
  <si>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</si>
  <si>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</si>
  <si>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</si>
  <si>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</si>
  <si>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</si>
  <si>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</si>
  <si>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</si>
  <si>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</si>
  <si>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</si>
  <si>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</si>
  <si>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</si>
  <si>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</si>
  <si>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</si>
  <si>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</si>
  <si>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</si>
  <si>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</si>
  <si>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</si>
  <si>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</si>
  <si>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</si>
  <si>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</si>
  <si>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0530120030</t>
  </si>
  <si>
    <t>0540140020</t>
  </si>
  <si>
    <t>0560120200</t>
  </si>
  <si>
    <t>0560120210</t>
  </si>
  <si>
    <t>0570120220</t>
  </si>
  <si>
    <t>0580160050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</si>
  <si>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</si>
  <si>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</si>
  <si>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</si>
  <si>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0710120080</t>
  </si>
  <si>
    <t>0720120190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</si>
  <si>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</si>
  <si>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</si>
  <si>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</si>
  <si>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0920120360</t>
  </si>
  <si>
    <t>0930120390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</si>
  <si>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</si>
  <si>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</si>
  <si>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</si>
  <si>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</si>
  <si>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</si>
  <si>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</si>
  <si>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</si>
  <si>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</si>
  <si>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</si>
  <si>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</si>
  <si>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</si>
  <si>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</si>
  <si>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</si>
  <si>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</si>
  <si>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</si>
  <si>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</si>
  <si>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</si>
  <si>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</si>
  <si>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</si>
  <si>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</si>
  <si>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</si>
  <si>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</si>
  <si>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</si>
  <si>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</si>
  <si>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</si>
  <si>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</si>
  <si>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</si>
  <si>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</si>
  <si>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</si>
  <si>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</si>
  <si>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</si>
  <si>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</si>
  <si>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</si>
  <si>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</si>
  <si>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</si>
  <si>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</si>
  <si>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</si>
  <si>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</si>
  <si>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</si>
  <si>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</si>
  <si>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</si>
  <si>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</si>
  <si>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</si>
  <si>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</si>
  <si>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</si>
  <si>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</si>
  <si>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</si>
  <si>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</si>
  <si>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</si>
  <si>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</si>
  <si>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</si>
  <si>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</si>
  <si>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</si>
  <si>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</si>
  <si>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</si>
  <si>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</si>
  <si>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</si>
  <si>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</si>
  <si>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</si>
  <si>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</si>
  <si>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</si>
  <si>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</si>
  <si>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</si>
  <si>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</si>
  <si>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</si>
  <si>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</si>
  <si>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</si>
  <si>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</si>
  <si>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</si>
  <si>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</si>
  <si>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</si>
  <si>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</si>
  <si>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</si>
  <si>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</si>
  <si>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</si>
  <si>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</si>
  <si>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</si>
  <si>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</si>
  <si>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</si>
  <si>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</si>
  <si>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</si>
  <si>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</si>
  <si>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</si>
  <si>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</si>
  <si>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</si>
  <si>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</si>
  <si>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</si>
  <si>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</si>
  <si>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</si>
  <si>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</si>
  <si>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0220182181</t>
  </si>
  <si>
    <t>0220182182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</si>
  <si>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</si>
  <si>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</si>
  <si>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</si>
  <si>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</si>
  <si>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</si>
  <si>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</si>
  <si>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</si>
  <si>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>0230100990</t>
  </si>
  <si>
    <t>0540108120</t>
  </si>
  <si>
    <t>Межбюджетные трансферты на организацию в границах поселения газоснабжения населения (Межбюджетные трансферты)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</si>
  <si>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</si>
  <si>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</si>
  <si>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</si>
  <si>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</si>
  <si>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</si>
  <si>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</si>
  <si>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</si>
  <si>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</si>
  <si>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</si>
  <si>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 </t>
  </si>
  <si>
    <t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</t>
  </si>
  <si>
    <t>0920100672</t>
  </si>
  <si>
    <t>02102L4670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</si>
  <si>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(Закупка товаров, работ и услуг для обеспечения государственных (муниципальных) нужд) </t>
  </si>
  <si>
    <t>0210281980</t>
  </si>
  <si>
    <t>02102S1981</t>
  </si>
  <si>
    <t>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</si>
  <si>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Софинансирование расходов на разработку проектно-сметной документации объектов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</t>
  </si>
  <si>
    <t>0920183160</t>
  </si>
  <si>
    <t>09201S3161</t>
  </si>
  <si>
    <t>1101</t>
  </si>
  <si>
    <t>05101L4970</t>
  </si>
  <si>
    <t>1410100700</t>
  </si>
  <si>
    <t xml:space="preserve">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</si>
  <si>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Софинансирование на укрепление материально-технической базы муниципальных учреждений культуры Ивановской области в 2018 году (Закупка товаров, работ и услуг для обеспечения государственных (муниципальных) нужд)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</si>
  <si>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</si>
  <si>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 ) </t>
  </si>
  <si>
    <r>
  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  </r>
    <r>
      <rPr>
        <sz val="10"/>
        <color rgb="FF000000"/>
        <rFont val="Times New Roman"/>
        <family val="1"/>
        <charset val="204"/>
      </rPr>
      <t xml:space="preserve"> </t>
    </r>
  </si>
  <si>
    <t>от 01.10.2018 г. № 327-р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</si>
</sst>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11">
      <alignment horizontal="left" wrapText="1" indent="2"/>
    </xf>
    <xf numFmtId="49" fontId="11" fillId="0" borderId="12">
      <alignment horizontal="center"/>
    </xf>
  </cellStyleXfs>
  <cellXfs count="2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8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wrapText="1"/>
    </xf>
    <xf numFmtId="0" fontId="0" fillId="2" borderId="0" xfId="0" applyFill="1"/>
    <xf numFmtId="49" fontId="4" fillId="2" borderId="4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7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</cellXfs>
  <cellStyles count="3">
    <cellStyle name="xl32" xfId="1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view="pageBreakPreview" zoomScaleSheetLayoutView="100" workbookViewId="0">
      <selection activeCell="B10" sqref="B10:E10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194" t="s">
        <v>255</v>
      </c>
      <c r="B1" s="195"/>
      <c r="C1" s="195"/>
      <c r="D1" s="195"/>
      <c r="E1" s="195"/>
    </row>
    <row r="2" spans="1:5" ht="15.75">
      <c r="A2" s="194" t="s">
        <v>188</v>
      </c>
      <c r="B2" s="195"/>
      <c r="C2" s="195"/>
      <c r="D2" s="195"/>
      <c r="E2" s="195"/>
    </row>
    <row r="3" spans="1:5" ht="15.75">
      <c r="A3" s="23"/>
      <c r="B3" s="194" t="s">
        <v>1</v>
      </c>
      <c r="C3" s="194"/>
      <c r="D3" s="194"/>
      <c r="E3" s="194"/>
    </row>
    <row r="4" spans="1:5" ht="15.75">
      <c r="A4" s="24"/>
      <c r="B4" s="194" t="s">
        <v>2</v>
      </c>
      <c r="C4" s="194"/>
      <c r="D4" s="194"/>
      <c r="E4" s="194"/>
    </row>
    <row r="5" spans="1:5" ht="15.75">
      <c r="A5" s="25"/>
      <c r="B5" s="194" t="s">
        <v>380</v>
      </c>
      <c r="C5" s="194"/>
      <c r="D5" s="194"/>
      <c r="E5" s="194"/>
    </row>
    <row r="6" spans="1:5" ht="15.75">
      <c r="A6" s="194" t="s">
        <v>189</v>
      </c>
      <c r="B6" s="195"/>
      <c r="C6" s="195"/>
      <c r="D6" s="195"/>
      <c r="E6" s="195"/>
    </row>
    <row r="7" spans="1:5" ht="15.75">
      <c r="A7" s="194" t="s">
        <v>188</v>
      </c>
      <c r="B7" s="195"/>
      <c r="C7" s="195"/>
      <c r="D7" s="195"/>
      <c r="E7" s="195"/>
    </row>
    <row r="8" spans="1:5" ht="15.75">
      <c r="A8" s="23"/>
      <c r="B8" s="194" t="s">
        <v>1</v>
      </c>
      <c r="C8" s="194"/>
      <c r="D8" s="194"/>
      <c r="E8" s="194"/>
    </row>
    <row r="9" spans="1:5" ht="15.75">
      <c r="A9" s="24"/>
      <c r="B9" s="194" t="s">
        <v>2</v>
      </c>
      <c r="C9" s="194"/>
      <c r="D9" s="194"/>
      <c r="E9" s="194"/>
    </row>
    <row r="10" spans="1:5" ht="15.75">
      <c r="A10" s="25"/>
      <c r="B10" s="194" t="s">
        <v>279</v>
      </c>
      <c r="C10" s="194"/>
      <c r="D10" s="194"/>
      <c r="E10" s="194"/>
    </row>
    <row r="11" spans="1:5" ht="15.75">
      <c r="A11" s="25"/>
      <c r="B11" s="28"/>
      <c r="C11" s="28"/>
      <c r="D11" s="28"/>
      <c r="E11" s="28"/>
    </row>
    <row r="12" spans="1:5" ht="15.75" customHeight="1">
      <c r="A12" s="193" t="s">
        <v>190</v>
      </c>
      <c r="B12" s="193"/>
      <c r="C12" s="193"/>
      <c r="D12" s="193"/>
      <c r="E12" s="193"/>
    </row>
    <row r="13" spans="1:5" ht="15" customHeight="1">
      <c r="A13" s="193" t="s">
        <v>253</v>
      </c>
      <c r="B13" s="193"/>
      <c r="C13" s="193"/>
      <c r="D13" s="193"/>
      <c r="E13" s="193"/>
    </row>
    <row r="14" spans="1:5" ht="15" hidden="1" customHeight="1">
      <c r="A14" s="193"/>
      <c r="B14" s="193"/>
      <c r="C14" s="193"/>
      <c r="D14" s="193"/>
      <c r="E14" s="193"/>
    </row>
    <row r="15" spans="1:5" ht="15.75" customHeight="1">
      <c r="A15" s="193" t="s">
        <v>254</v>
      </c>
      <c r="B15" s="193"/>
      <c r="C15" s="193"/>
      <c r="D15" s="193"/>
      <c r="E15" s="193"/>
    </row>
    <row r="16" spans="1:5" ht="15" customHeight="1">
      <c r="A16" s="200" t="s">
        <v>191</v>
      </c>
      <c r="B16" s="201"/>
      <c r="C16" s="201"/>
      <c r="D16" s="201"/>
      <c r="E16" s="201"/>
    </row>
    <row r="17" spans="1:5" ht="15" customHeight="1">
      <c r="A17" s="202" t="s">
        <v>192</v>
      </c>
      <c r="B17" s="202" t="s">
        <v>193</v>
      </c>
      <c r="C17" s="52" t="s">
        <v>194</v>
      </c>
      <c r="D17" s="52" t="s">
        <v>195</v>
      </c>
      <c r="E17" s="203" t="s">
        <v>216</v>
      </c>
    </row>
    <row r="18" spans="1:5" ht="26.25" customHeight="1">
      <c r="A18" s="202"/>
      <c r="B18" s="202"/>
      <c r="C18" s="30"/>
      <c r="D18" s="30"/>
      <c r="E18" s="204"/>
    </row>
    <row r="19" spans="1:5" ht="15" customHeight="1">
      <c r="A19" s="196" t="s">
        <v>196</v>
      </c>
      <c r="B19" s="197" t="s">
        <v>197</v>
      </c>
      <c r="C19" s="198">
        <f>C21+C37-C33</f>
        <v>7294.8999999999942</v>
      </c>
      <c r="D19" s="199">
        <f t="shared" ref="D19:E19" si="0">D21+D37</f>
        <v>0</v>
      </c>
      <c r="E19" s="199">
        <f t="shared" si="0"/>
        <v>0</v>
      </c>
    </row>
    <row r="20" spans="1:5">
      <c r="A20" s="196"/>
      <c r="B20" s="197"/>
      <c r="C20" s="199"/>
      <c r="D20" s="199"/>
      <c r="E20" s="199"/>
    </row>
    <row r="21" spans="1:5" ht="15" customHeight="1">
      <c r="A21" s="196" t="s">
        <v>198</v>
      </c>
      <c r="B21" s="197" t="s">
        <v>199</v>
      </c>
      <c r="C21" s="199">
        <f>C23+C28</f>
        <v>7598.8999999999942</v>
      </c>
      <c r="D21" s="199">
        <f t="shared" ref="D21:E21" si="1">D23+D28</f>
        <v>0</v>
      </c>
      <c r="E21" s="199">
        <f t="shared" si="1"/>
        <v>0</v>
      </c>
    </row>
    <row r="22" spans="1:5">
      <c r="A22" s="196"/>
      <c r="B22" s="197"/>
      <c r="C22" s="199"/>
      <c r="D22" s="199"/>
      <c r="E22" s="199"/>
    </row>
    <row r="23" spans="1:5">
      <c r="A23" s="29" t="s">
        <v>200</v>
      </c>
      <c r="B23" s="26" t="s">
        <v>201</v>
      </c>
      <c r="C23" s="29">
        <f>C24</f>
        <v>-203859.4</v>
      </c>
      <c r="D23" s="107">
        <f t="shared" ref="D23:E25" si="2">D24</f>
        <v>-126048.5</v>
      </c>
      <c r="E23" s="29">
        <f t="shared" si="2"/>
        <v>-125692.9</v>
      </c>
    </row>
    <row r="24" spans="1:5" ht="25.5">
      <c r="A24" s="29" t="s">
        <v>202</v>
      </c>
      <c r="B24" s="26" t="s">
        <v>203</v>
      </c>
      <c r="C24" s="29">
        <f>C25</f>
        <v>-203859.4</v>
      </c>
      <c r="D24" s="107">
        <f t="shared" si="2"/>
        <v>-126048.5</v>
      </c>
      <c r="E24" s="29">
        <f t="shared" si="2"/>
        <v>-125692.9</v>
      </c>
    </row>
    <row r="25" spans="1:5" ht="25.5">
      <c r="A25" s="29" t="s">
        <v>204</v>
      </c>
      <c r="B25" s="26" t="s">
        <v>205</v>
      </c>
      <c r="C25" s="29">
        <f>C26</f>
        <v>-203859.4</v>
      </c>
      <c r="D25" s="107">
        <f t="shared" si="2"/>
        <v>-126048.5</v>
      </c>
      <c r="E25" s="29">
        <f t="shared" si="2"/>
        <v>-125692.9</v>
      </c>
    </row>
    <row r="26" spans="1:5" ht="15" customHeight="1">
      <c r="A26" s="202" t="s">
        <v>206</v>
      </c>
      <c r="B26" s="205" t="s">
        <v>207</v>
      </c>
      <c r="C26" s="206">
        <v>-203859.4</v>
      </c>
      <c r="D26" s="207">
        <v>-126048.5</v>
      </c>
      <c r="E26" s="206">
        <v>-125692.9</v>
      </c>
    </row>
    <row r="27" spans="1:5">
      <c r="A27" s="202"/>
      <c r="B27" s="205"/>
      <c r="C27" s="206"/>
      <c r="D27" s="207"/>
      <c r="E27" s="206"/>
    </row>
    <row r="28" spans="1:5" ht="21" customHeight="1">
      <c r="A28" s="29" t="s">
        <v>208</v>
      </c>
      <c r="B28" s="26" t="s">
        <v>209</v>
      </c>
      <c r="C28" s="27">
        <f>C29</f>
        <v>211458.3</v>
      </c>
      <c r="D28" s="107">
        <f t="shared" ref="D28:E29" si="3">D29</f>
        <v>126048.5</v>
      </c>
      <c r="E28" s="29">
        <f t="shared" si="3"/>
        <v>125692.9</v>
      </c>
    </row>
    <row r="29" spans="1:5" ht="25.5">
      <c r="A29" s="29" t="s">
        <v>210</v>
      </c>
      <c r="B29" s="26" t="s">
        <v>211</v>
      </c>
      <c r="C29" s="27">
        <f>C30</f>
        <v>211458.3</v>
      </c>
      <c r="D29" s="107">
        <f t="shared" si="3"/>
        <v>126048.5</v>
      </c>
      <c r="E29" s="29">
        <f t="shared" si="3"/>
        <v>125692.9</v>
      </c>
    </row>
    <row r="30" spans="1:5" ht="25.5">
      <c r="A30" s="29" t="s">
        <v>212</v>
      </c>
      <c r="B30" s="26" t="s">
        <v>213</v>
      </c>
      <c r="C30" s="27">
        <f>C31</f>
        <v>211458.3</v>
      </c>
      <c r="D30" s="107">
        <f>D31</f>
        <v>126048.5</v>
      </c>
      <c r="E30" s="29">
        <f>E31</f>
        <v>125692.9</v>
      </c>
    </row>
    <row r="31" spans="1:5" ht="15" customHeight="1">
      <c r="A31" s="208" t="s">
        <v>214</v>
      </c>
      <c r="B31" s="210" t="s">
        <v>215</v>
      </c>
      <c r="C31" s="207">
        <v>211458.3</v>
      </c>
      <c r="D31" s="207">
        <v>126048.5</v>
      </c>
      <c r="E31" s="206">
        <v>125692.9</v>
      </c>
    </row>
    <row r="32" spans="1:5" ht="18" customHeight="1">
      <c r="A32" s="209"/>
      <c r="B32" s="211"/>
      <c r="C32" s="207"/>
      <c r="D32" s="207"/>
      <c r="E32" s="206"/>
    </row>
    <row r="33" spans="1:5" ht="39.75" customHeight="1">
      <c r="A33" s="153" t="s">
        <v>352</v>
      </c>
      <c r="B33" s="154" t="s">
        <v>353</v>
      </c>
      <c r="C33" s="129">
        <f>C34</f>
        <v>664</v>
      </c>
      <c r="D33" s="129">
        <f t="shared" ref="D33:E35" si="4">D34</f>
        <v>0</v>
      </c>
      <c r="E33" s="129">
        <f t="shared" si="4"/>
        <v>0</v>
      </c>
    </row>
    <row r="34" spans="1:5" ht="54" customHeight="1">
      <c r="A34" s="153" t="s">
        <v>354</v>
      </c>
      <c r="B34" s="154" t="s">
        <v>355</v>
      </c>
      <c r="C34" s="129">
        <f>C35</f>
        <v>664</v>
      </c>
      <c r="D34" s="129">
        <f t="shared" si="4"/>
        <v>0</v>
      </c>
      <c r="E34" s="129">
        <f t="shared" si="4"/>
        <v>0</v>
      </c>
    </row>
    <row r="35" spans="1:5" ht="42" customHeight="1">
      <c r="A35" s="153" t="s">
        <v>356</v>
      </c>
      <c r="B35" s="154" t="s">
        <v>357</v>
      </c>
      <c r="C35" s="129">
        <f>C36</f>
        <v>664</v>
      </c>
      <c r="D35" s="129">
        <f t="shared" si="4"/>
        <v>0</v>
      </c>
      <c r="E35" s="129">
        <f t="shared" si="4"/>
        <v>0</v>
      </c>
    </row>
    <row r="36" spans="1:5" ht="41.25" customHeight="1">
      <c r="A36" s="153" t="s">
        <v>358</v>
      </c>
      <c r="B36" s="154" t="s">
        <v>357</v>
      </c>
      <c r="C36" s="129">
        <v>664</v>
      </c>
      <c r="D36" s="129"/>
      <c r="E36" s="155"/>
    </row>
    <row r="37" spans="1:5" ht="38.25">
      <c r="A37" s="123" t="s">
        <v>309</v>
      </c>
      <c r="B37" s="125" t="s">
        <v>310</v>
      </c>
      <c r="C37" s="130">
        <f>C38+C42</f>
        <v>360</v>
      </c>
      <c r="D37" s="130">
        <f t="shared" ref="D37:E37" si="5">D38+D42</f>
        <v>0</v>
      </c>
      <c r="E37" s="130">
        <f t="shared" si="5"/>
        <v>0</v>
      </c>
    </row>
    <row r="38" spans="1:5" ht="38.25">
      <c r="A38" s="124" t="s">
        <v>309</v>
      </c>
      <c r="B38" s="126" t="s">
        <v>311</v>
      </c>
      <c r="C38" s="129">
        <f>C39</f>
        <v>0</v>
      </c>
      <c r="D38" s="129">
        <f t="shared" ref="D38:E40" si="6">D39</f>
        <v>0</v>
      </c>
      <c r="E38" s="129">
        <f t="shared" si="6"/>
        <v>0</v>
      </c>
    </row>
    <row r="39" spans="1:5" ht="51">
      <c r="A39" s="124" t="s">
        <v>312</v>
      </c>
      <c r="B39" s="126" t="s">
        <v>313</v>
      </c>
      <c r="C39" s="129">
        <f>C40</f>
        <v>0</v>
      </c>
      <c r="D39" s="129">
        <f t="shared" si="6"/>
        <v>0</v>
      </c>
      <c r="E39" s="129">
        <f t="shared" si="6"/>
        <v>0</v>
      </c>
    </row>
    <row r="40" spans="1:5" ht="63.75">
      <c r="A40" s="124" t="s">
        <v>314</v>
      </c>
      <c r="B40" s="126" t="s">
        <v>315</v>
      </c>
      <c r="C40" s="129">
        <f>C41</f>
        <v>0</v>
      </c>
      <c r="D40" s="129">
        <f t="shared" si="6"/>
        <v>0</v>
      </c>
      <c r="E40" s="129">
        <f t="shared" si="6"/>
        <v>0</v>
      </c>
    </row>
    <row r="41" spans="1:5" ht="63.75">
      <c r="A41" s="124" t="s">
        <v>316</v>
      </c>
      <c r="B41" s="126" t="s">
        <v>315</v>
      </c>
      <c r="C41" s="129">
        <v>0</v>
      </c>
      <c r="D41" s="129"/>
      <c r="E41" s="129"/>
    </row>
    <row r="42" spans="1:5" ht="38.25">
      <c r="A42" s="124" t="s">
        <v>317</v>
      </c>
      <c r="B42" s="126" t="s">
        <v>318</v>
      </c>
      <c r="C42" s="129">
        <f>C43</f>
        <v>360</v>
      </c>
      <c r="D42" s="129">
        <f>D43</f>
        <v>0</v>
      </c>
      <c r="E42" s="129">
        <f>E43</f>
        <v>0</v>
      </c>
    </row>
    <row r="43" spans="1:5" ht="63.75">
      <c r="A43" s="124" t="s">
        <v>319</v>
      </c>
      <c r="B43" s="126" t="s">
        <v>320</v>
      </c>
      <c r="C43" s="129">
        <f>C44</f>
        <v>360</v>
      </c>
      <c r="D43" s="129">
        <f t="shared" ref="D43:E43" si="7">D44</f>
        <v>0</v>
      </c>
      <c r="E43" s="129">
        <f t="shared" si="7"/>
        <v>0</v>
      </c>
    </row>
    <row r="44" spans="1:5" ht="63.75">
      <c r="A44" s="124" t="s">
        <v>321</v>
      </c>
      <c r="B44" s="126" t="s">
        <v>322</v>
      </c>
      <c r="C44" s="129">
        <v>360</v>
      </c>
      <c r="D44" s="129"/>
      <c r="E44" s="129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96" orientation="portrait" r:id="rId1"/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222"/>
  <sheetViews>
    <sheetView view="pageBreakPreview" zoomScale="93" zoomScaleSheetLayoutView="93" workbookViewId="0">
      <selection activeCell="D8" sqref="D8:I8"/>
    </sheetView>
  </sheetViews>
  <sheetFormatPr defaultRowHeight="15"/>
  <cols>
    <col min="1" max="1" width="77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194" t="s">
        <v>166</v>
      </c>
      <c r="E1" s="194"/>
      <c r="F1" s="194"/>
      <c r="G1" s="194"/>
      <c r="H1" s="194"/>
      <c r="I1" s="194"/>
    </row>
    <row r="2" spans="1:9" ht="15.75" customHeight="1">
      <c r="D2" s="194" t="s">
        <v>0</v>
      </c>
      <c r="E2" s="194"/>
      <c r="F2" s="194"/>
      <c r="G2" s="194"/>
      <c r="H2" s="194"/>
      <c r="I2" s="194"/>
    </row>
    <row r="3" spans="1:9" ht="15.75" customHeight="1">
      <c r="D3" s="194" t="s">
        <v>1</v>
      </c>
      <c r="E3" s="194"/>
      <c r="F3" s="194"/>
      <c r="G3" s="194"/>
      <c r="H3" s="194"/>
      <c r="I3" s="194"/>
    </row>
    <row r="4" spans="1:9" ht="15.75" customHeight="1">
      <c r="D4" s="194" t="s">
        <v>2</v>
      </c>
      <c r="E4" s="194"/>
      <c r="F4" s="194"/>
      <c r="G4" s="194"/>
      <c r="H4" s="194"/>
      <c r="I4" s="194"/>
    </row>
    <row r="5" spans="1:9" ht="15.75">
      <c r="C5" s="194" t="s">
        <v>380</v>
      </c>
      <c r="D5" s="194"/>
      <c r="E5" s="194"/>
      <c r="F5" s="194"/>
      <c r="G5" s="194"/>
      <c r="H5" s="194"/>
      <c r="I5" s="194"/>
    </row>
    <row r="6" spans="1:9" ht="15.75" customHeight="1">
      <c r="D6" s="194" t="s">
        <v>150</v>
      </c>
      <c r="E6" s="194"/>
      <c r="F6" s="194"/>
      <c r="G6" s="194"/>
      <c r="H6" s="194"/>
      <c r="I6" s="194"/>
    </row>
    <row r="7" spans="1:9" ht="15.75" customHeight="1">
      <c r="D7" s="194" t="s">
        <v>0</v>
      </c>
      <c r="E7" s="194"/>
      <c r="F7" s="194"/>
      <c r="G7" s="194"/>
      <c r="H7" s="194"/>
      <c r="I7" s="194"/>
    </row>
    <row r="8" spans="1:9" ht="15.75" customHeight="1">
      <c r="D8" s="194" t="s">
        <v>1</v>
      </c>
      <c r="E8" s="194"/>
      <c r="F8" s="194"/>
      <c r="G8" s="194"/>
      <c r="H8" s="194"/>
      <c r="I8" s="194"/>
    </row>
    <row r="9" spans="1:9" ht="18.75" customHeight="1">
      <c r="A9" s="2"/>
      <c r="D9" s="194" t="s">
        <v>2</v>
      </c>
      <c r="E9" s="194"/>
      <c r="F9" s="194"/>
      <c r="G9" s="194"/>
      <c r="H9" s="194"/>
      <c r="I9" s="194"/>
    </row>
    <row r="10" spans="1:9" ht="18.75" customHeight="1">
      <c r="A10" s="2"/>
      <c r="C10" s="194" t="s">
        <v>279</v>
      </c>
      <c r="D10" s="194"/>
      <c r="E10" s="194"/>
      <c r="F10" s="194"/>
      <c r="G10" s="194"/>
      <c r="H10" s="194"/>
      <c r="I10" s="194"/>
    </row>
    <row r="11" spans="1:9" ht="18.75">
      <c r="A11" s="2"/>
    </row>
    <row r="12" spans="1:9">
      <c r="A12" s="193" t="s">
        <v>36</v>
      </c>
      <c r="B12" s="215"/>
      <c r="C12" s="215"/>
      <c r="D12" s="215"/>
      <c r="E12" s="215"/>
      <c r="F12" s="215"/>
      <c r="G12" s="215"/>
      <c r="H12" s="215"/>
    </row>
    <row r="13" spans="1:9">
      <c r="A13" s="193" t="s">
        <v>222</v>
      </c>
      <c r="B13" s="215"/>
      <c r="C13" s="215"/>
      <c r="D13" s="215"/>
      <c r="E13" s="215"/>
      <c r="F13" s="215"/>
      <c r="G13" s="215"/>
      <c r="H13" s="215"/>
    </row>
    <row r="14" spans="1:9" ht="15.75">
      <c r="A14" s="3"/>
    </row>
    <row r="15" spans="1:9" ht="23.25" customHeight="1">
      <c r="A15" s="1"/>
      <c r="E15" s="216" t="s">
        <v>3</v>
      </c>
      <c r="F15" s="216"/>
      <c r="G15" s="216"/>
      <c r="H15" s="216"/>
      <c r="I15" s="216"/>
    </row>
    <row r="16" spans="1:9" ht="63.75" customHeight="1">
      <c r="A16" s="218"/>
      <c r="B16" s="218" t="s">
        <v>38</v>
      </c>
      <c r="C16" s="218" t="s">
        <v>30</v>
      </c>
      <c r="D16" s="219" t="s">
        <v>8</v>
      </c>
      <c r="E16" s="219" t="s">
        <v>31</v>
      </c>
      <c r="F16" s="219" t="s">
        <v>217</v>
      </c>
      <c r="G16" s="212" t="s">
        <v>291</v>
      </c>
      <c r="H16" s="212" t="s">
        <v>306</v>
      </c>
      <c r="I16" s="217"/>
    </row>
    <row r="17" spans="1:9" ht="33" customHeight="1">
      <c r="A17" s="218"/>
      <c r="B17" s="218"/>
      <c r="C17" s="218"/>
      <c r="D17" s="219"/>
      <c r="E17" s="219"/>
      <c r="F17" s="219"/>
      <c r="G17" s="213"/>
      <c r="H17" s="213"/>
      <c r="I17" s="217"/>
    </row>
    <row r="18" spans="1:9" ht="33" customHeight="1">
      <c r="A18" s="218"/>
      <c r="B18" s="218"/>
      <c r="C18" s="218"/>
      <c r="D18" s="219"/>
      <c r="E18" s="219"/>
      <c r="F18" s="219"/>
      <c r="G18" s="214"/>
      <c r="H18" s="214"/>
      <c r="I18" s="217"/>
    </row>
    <row r="19" spans="1:9" ht="15.75">
      <c r="A19" s="5" t="s">
        <v>32</v>
      </c>
      <c r="B19" s="8" t="s">
        <v>34</v>
      </c>
      <c r="C19" s="6"/>
      <c r="D19" s="12"/>
      <c r="E19" s="12"/>
      <c r="F19" s="115">
        <f>F20+F21+F22+F23+F24+F25+F26+F27+F28+F29+F30+F31+F32+F33+F34+F35+F36+F37+F38+F39+F40+F41+F42+F43+F44+F45+F46+F47+F49+F50+F51+F52+F53+F54+F55+F56+F57+F58+F59+F60+F61+F62+F63+F64+F65+F66+F48+F67+F68</f>
        <v>34265.5</v>
      </c>
      <c r="G19" s="183">
        <f t="shared" ref="G19:H19" si="0">G20+G21+G22+G23+G24+G25+G26+G27+G28+G29+G30+G31+G32+G33+G34+G35+G36+G37+G38+G39+G40+G41+G42+G43+G44+G45+G46+G47+G49+G50+G51+G52+G53+G54+G55+G56+G57+G58+G59+G60+G61+G62+G63+G64+G65+G66+G48+G67+G68</f>
        <v>0</v>
      </c>
      <c r="H19" s="183">
        <f t="shared" si="0"/>
        <v>34265.5</v>
      </c>
      <c r="I19" s="37" t="e">
        <f>I20+I21+I22+#REF!+I23+I24+I25+#REF!+I27+I28+I31+I32+I33+I35+#REF!+I36+I37+I38+I39+I41+I42+I43+I44+I45+I46+#REF!+#REF!+I50+I52+I53+I54+I55+I56+#REF!+I59+#REF!+#REF!+I61+#REF!+#REF!+#REF!+#REF!+#REF!+I64+#REF!+I66</f>
        <v>#REF!</v>
      </c>
    </row>
    <row r="20" spans="1:9" ht="57.75" customHeight="1">
      <c r="A20" s="4" t="s">
        <v>90</v>
      </c>
      <c r="B20" s="31" t="s">
        <v>34</v>
      </c>
      <c r="C20" s="9" t="s">
        <v>41</v>
      </c>
      <c r="D20" s="33">
        <v>4190000250</v>
      </c>
      <c r="E20" s="39">
        <v>100</v>
      </c>
      <c r="F20" s="117">
        <v>1417.8</v>
      </c>
      <c r="G20" s="117"/>
      <c r="H20" s="36">
        <f>F20+G20</f>
        <v>1417.8</v>
      </c>
      <c r="I20" s="38"/>
    </row>
    <row r="21" spans="1:9" ht="53.25" customHeight="1">
      <c r="A21" s="35" t="s">
        <v>91</v>
      </c>
      <c r="B21" s="31" t="s">
        <v>34</v>
      </c>
      <c r="C21" s="31" t="s">
        <v>14</v>
      </c>
      <c r="D21" s="33">
        <v>4190000280</v>
      </c>
      <c r="E21" s="34">
        <v>100</v>
      </c>
      <c r="F21" s="117">
        <v>12310.8</v>
      </c>
      <c r="G21" s="117"/>
      <c r="H21" s="117">
        <f t="shared" ref="H21:H65" si="1">F21+G21</f>
        <v>12310.8</v>
      </c>
      <c r="I21" s="38"/>
    </row>
    <row r="22" spans="1:9" ht="31.5" customHeight="1">
      <c r="A22" s="35" t="s">
        <v>130</v>
      </c>
      <c r="B22" s="31" t="s">
        <v>34</v>
      </c>
      <c r="C22" s="31" t="s">
        <v>14</v>
      </c>
      <c r="D22" s="33">
        <v>4190000280</v>
      </c>
      <c r="E22" s="34">
        <v>200</v>
      </c>
      <c r="F22" s="117">
        <v>2227.6</v>
      </c>
      <c r="G22" s="117"/>
      <c r="H22" s="117">
        <f t="shared" si="1"/>
        <v>2227.6</v>
      </c>
      <c r="I22" s="38"/>
    </row>
    <row r="23" spans="1:9" ht="42.75" customHeight="1">
      <c r="A23" s="35" t="s">
        <v>10</v>
      </c>
      <c r="B23" s="31" t="s">
        <v>34</v>
      </c>
      <c r="C23" s="31" t="s">
        <v>14</v>
      </c>
      <c r="D23" s="33">
        <v>4190000280</v>
      </c>
      <c r="E23" s="34">
        <v>800</v>
      </c>
      <c r="F23" s="117">
        <v>25.4</v>
      </c>
      <c r="G23" s="117"/>
      <c r="H23" s="117">
        <f t="shared" si="1"/>
        <v>25.4</v>
      </c>
      <c r="I23" s="38"/>
    </row>
    <row r="24" spans="1:9" ht="52.5" customHeight="1">
      <c r="A24" s="32" t="s">
        <v>88</v>
      </c>
      <c r="B24" s="31" t="s">
        <v>34</v>
      </c>
      <c r="C24" s="31" t="s">
        <v>14</v>
      </c>
      <c r="D24" s="33">
        <v>1110180360</v>
      </c>
      <c r="E24" s="34">
        <v>100</v>
      </c>
      <c r="F24" s="117">
        <v>327.3</v>
      </c>
      <c r="G24" s="117"/>
      <c r="H24" s="117">
        <f t="shared" si="1"/>
        <v>327.3</v>
      </c>
      <c r="I24" s="38"/>
    </row>
    <row r="25" spans="1:9" ht="43.5" customHeight="1">
      <c r="A25" s="47" t="s">
        <v>126</v>
      </c>
      <c r="B25" s="31" t="s">
        <v>34</v>
      </c>
      <c r="C25" s="31" t="s">
        <v>14</v>
      </c>
      <c r="D25" s="33">
        <v>1110180360</v>
      </c>
      <c r="E25" s="34">
        <v>200</v>
      </c>
      <c r="F25" s="117">
        <v>48.3</v>
      </c>
      <c r="G25" s="117"/>
      <c r="H25" s="117">
        <f t="shared" si="1"/>
        <v>48.3</v>
      </c>
      <c r="I25" s="38"/>
    </row>
    <row r="26" spans="1:9" ht="40.5" customHeight="1">
      <c r="A26" s="49" t="s">
        <v>233</v>
      </c>
      <c r="B26" s="41" t="s">
        <v>34</v>
      </c>
      <c r="C26" s="41" t="s">
        <v>40</v>
      </c>
      <c r="D26" s="42">
        <v>4490051200</v>
      </c>
      <c r="E26" s="10">
        <v>200</v>
      </c>
      <c r="F26" s="117">
        <v>13.4</v>
      </c>
      <c r="G26" s="117"/>
      <c r="H26" s="117">
        <f t="shared" si="1"/>
        <v>13.4</v>
      </c>
      <c r="I26" s="43"/>
    </row>
    <row r="27" spans="1:9" ht="45" customHeight="1">
      <c r="A27" s="32" t="s">
        <v>183</v>
      </c>
      <c r="B27" s="31" t="s">
        <v>34</v>
      </c>
      <c r="C27" s="31" t="s">
        <v>17</v>
      </c>
      <c r="D27" s="50" t="s">
        <v>240</v>
      </c>
      <c r="E27" s="10">
        <v>200</v>
      </c>
      <c r="F27" s="117">
        <v>400</v>
      </c>
      <c r="G27" s="117"/>
      <c r="H27" s="117">
        <f t="shared" si="1"/>
        <v>400</v>
      </c>
      <c r="I27" s="15"/>
    </row>
    <row r="28" spans="1:9" ht="41.25" customHeight="1">
      <c r="A28" s="54" t="s">
        <v>245</v>
      </c>
      <c r="B28" s="31" t="s">
        <v>34</v>
      </c>
      <c r="C28" s="31" t="s">
        <v>17</v>
      </c>
      <c r="D28" s="50" t="s">
        <v>243</v>
      </c>
      <c r="E28" s="34">
        <v>200</v>
      </c>
      <c r="F28" s="117">
        <v>680</v>
      </c>
      <c r="G28" s="117"/>
      <c r="H28" s="117">
        <f t="shared" si="1"/>
        <v>680</v>
      </c>
      <c r="I28" s="38"/>
    </row>
    <row r="29" spans="1:9" ht="41.25" customHeight="1">
      <c r="A29" s="56" t="s">
        <v>247</v>
      </c>
      <c r="B29" s="50" t="s">
        <v>34</v>
      </c>
      <c r="C29" s="50" t="s">
        <v>17</v>
      </c>
      <c r="D29" s="50" t="s">
        <v>246</v>
      </c>
      <c r="E29" s="53">
        <v>200</v>
      </c>
      <c r="F29" s="117">
        <v>0</v>
      </c>
      <c r="G29" s="117"/>
      <c r="H29" s="117">
        <f t="shared" si="1"/>
        <v>0</v>
      </c>
      <c r="I29" s="55"/>
    </row>
    <row r="30" spans="1:9" ht="30" customHeight="1">
      <c r="A30" s="60" t="s">
        <v>256</v>
      </c>
      <c r="B30" s="58" t="s">
        <v>34</v>
      </c>
      <c r="C30" s="58" t="s">
        <v>17</v>
      </c>
      <c r="D30" s="59" t="s">
        <v>257</v>
      </c>
      <c r="E30" s="57">
        <v>200</v>
      </c>
      <c r="F30" s="117">
        <v>0</v>
      </c>
      <c r="G30" s="117"/>
      <c r="H30" s="117">
        <f t="shared" si="1"/>
        <v>0</v>
      </c>
      <c r="I30" s="61">
        <v>40</v>
      </c>
    </row>
    <row r="31" spans="1:9" ht="40.5" customHeight="1">
      <c r="A31" s="51" t="s">
        <v>124</v>
      </c>
      <c r="B31" s="31" t="s">
        <v>34</v>
      </c>
      <c r="C31" s="31" t="s">
        <v>17</v>
      </c>
      <c r="D31" s="50" t="s">
        <v>244</v>
      </c>
      <c r="E31" s="34">
        <v>200</v>
      </c>
      <c r="F31" s="117">
        <v>350</v>
      </c>
      <c r="G31" s="117"/>
      <c r="H31" s="117">
        <f t="shared" si="1"/>
        <v>350</v>
      </c>
      <c r="I31" s="38"/>
    </row>
    <row r="32" spans="1:9" ht="28.5" customHeight="1">
      <c r="A32" s="32" t="s">
        <v>128</v>
      </c>
      <c r="B32" s="31" t="s">
        <v>34</v>
      </c>
      <c r="C32" s="31" t="s">
        <v>17</v>
      </c>
      <c r="D32" s="33">
        <v>1410100700</v>
      </c>
      <c r="E32" s="34">
        <v>200</v>
      </c>
      <c r="F32" s="117">
        <v>136</v>
      </c>
      <c r="G32" s="117"/>
      <c r="H32" s="117">
        <f t="shared" si="1"/>
        <v>136</v>
      </c>
      <c r="I32" s="38"/>
    </row>
    <row r="33" spans="1:9" ht="40.5" customHeight="1">
      <c r="A33" s="32" t="s">
        <v>138</v>
      </c>
      <c r="B33" s="31" t="s">
        <v>34</v>
      </c>
      <c r="C33" s="31" t="s">
        <v>17</v>
      </c>
      <c r="D33" s="33">
        <v>1410100710</v>
      </c>
      <c r="E33" s="34">
        <v>200</v>
      </c>
      <c r="F33" s="117">
        <v>100</v>
      </c>
      <c r="G33" s="117"/>
      <c r="H33" s="117">
        <f t="shared" si="1"/>
        <v>100</v>
      </c>
      <c r="I33" s="38"/>
    </row>
    <row r="34" spans="1:9" ht="40.5" customHeight="1">
      <c r="A34" s="158" t="s">
        <v>139</v>
      </c>
      <c r="B34" s="31" t="s">
        <v>34</v>
      </c>
      <c r="C34" s="31" t="s">
        <v>17</v>
      </c>
      <c r="D34" s="33">
        <v>4290020100</v>
      </c>
      <c r="E34" s="34">
        <v>200</v>
      </c>
      <c r="F34" s="117">
        <v>309</v>
      </c>
      <c r="G34" s="117"/>
      <c r="H34" s="117">
        <f t="shared" si="1"/>
        <v>309</v>
      </c>
      <c r="I34" s="180"/>
    </row>
    <row r="35" spans="1:9" ht="25.5" customHeight="1">
      <c r="A35" s="35" t="s">
        <v>146</v>
      </c>
      <c r="B35" s="31" t="s">
        <v>34</v>
      </c>
      <c r="C35" s="31" t="s">
        <v>17</v>
      </c>
      <c r="D35" s="33">
        <v>4290020120</v>
      </c>
      <c r="E35" s="34">
        <v>800</v>
      </c>
      <c r="F35" s="117">
        <v>28.6</v>
      </c>
      <c r="G35" s="117"/>
      <c r="H35" s="117">
        <f t="shared" si="1"/>
        <v>28.6</v>
      </c>
      <c r="I35" s="38"/>
    </row>
    <row r="36" spans="1:9" ht="27" customHeight="1">
      <c r="A36" s="35" t="s">
        <v>133</v>
      </c>
      <c r="B36" s="31" t="s">
        <v>34</v>
      </c>
      <c r="C36" s="31" t="s">
        <v>17</v>
      </c>
      <c r="D36" s="33">
        <v>4290020140</v>
      </c>
      <c r="E36" s="34">
        <v>200</v>
      </c>
      <c r="F36" s="117">
        <v>40</v>
      </c>
      <c r="G36" s="117"/>
      <c r="H36" s="117">
        <f t="shared" si="1"/>
        <v>40</v>
      </c>
      <c r="I36" s="38"/>
    </row>
    <row r="37" spans="1:9" ht="42" customHeight="1">
      <c r="A37" s="4" t="s">
        <v>149</v>
      </c>
      <c r="B37" s="31" t="s">
        <v>34</v>
      </c>
      <c r="C37" s="31" t="s">
        <v>17</v>
      </c>
      <c r="D37" s="33">
        <v>4290007030</v>
      </c>
      <c r="E37" s="34">
        <v>300</v>
      </c>
      <c r="F37" s="117">
        <v>2</v>
      </c>
      <c r="G37" s="117"/>
      <c r="H37" s="117">
        <f t="shared" si="1"/>
        <v>2</v>
      </c>
      <c r="I37" s="38"/>
    </row>
    <row r="38" spans="1:9" ht="40.5" customHeight="1">
      <c r="A38" s="35" t="s">
        <v>137</v>
      </c>
      <c r="B38" s="31" t="s">
        <v>34</v>
      </c>
      <c r="C38" s="31" t="s">
        <v>17</v>
      </c>
      <c r="D38" s="33">
        <v>4390080350</v>
      </c>
      <c r="E38" s="34">
        <v>200</v>
      </c>
      <c r="F38" s="117">
        <v>6.8</v>
      </c>
      <c r="G38" s="117"/>
      <c r="H38" s="117">
        <f t="shared" si="1"/>
        <v>6.8</v>
      </c>
      <c r="I38" s="38"/>
    </row>
    <row r="39" spans="1:9" ht="28.5" customHeight="1">
      <c r="A39" s="75" t="s">
        <v>342</v>
      </c>
      <c r="B39" s="141" t="s">
        <v>34</v>
      </c>
      <c r="C39" s="141" t="s">
        <v>17</v>
      </c>
      <c r="D39" s="20">
        <v>4290020560</v>
      </c>
      <c r="E39" s="145">
        <v>200</v>
      </c>
      <c r="F39" s="7">
        <v>200</v>
      </c>
      <c r="G39" s="7"/>
      <c r="H39" s="7">
        <f>F39+G39</f>
        <v>200</v>
      </c>
      <c r="I39" s="38"/>
    </row>
    <row r="40" spans="1:9" ht="29.25" customHeight="1">
      <c r="A40" s="35" t="s">
        <v>134</v>
      </c>
      <c r="B40" s="31" t="s">
        <v>34</v>
      </c>
      <c r="C40" s="31" t="s">
        <v>18</v>
      </c>
      <c r="D40" s="33">
        <v>4290020150</v>
      </c>
      <c r="E40" s="34">
        <v>200</v>
      </c>
      <c r="F40" s="117">
        <v>70</v>
      </c>
      <c r="G40" s="117"/>
      <c r="H40" s="117">
        <f t="shared" si="1"/>
        <v>70</v>
      </c>
      <c r="I40" s="147"/>
    </row>
    <row r="41" spans="1:9" ht="39" customHeight="1">
      <c r="A41" s="48" t="s">
        <v>232</v>
      </c>
      <c r="B41" s="31" t="s">
        <v>34</v>
      </c>
      <c r="C41" s="31" t="s">
        <v>19</v>
      </c>
      <c r="D41" s="33">
        <v>4390080370</v>
      </c>
      <c r="E41" s="34">
        <v>200</v>
      </c>
      <c r="F41" s="117">
        <v>10.5</v>
      </c>
      <c r="G41" s="117"/>
      <c r="H41" s="117">
        <f t="shared" si="1"/>
        <v>10.5</v>
      </c>
      <c r="I41" s="38"/>
    </row>
    <row r="42" spans="1:9" ht="71.25" customHeight="1">
      <c r="A42" s="22" t="s">
        <v>231</v>
      </c>
      <c r="B42" s="31" t="s">
        <v>34</v>
      </c>
      <c r="C42" s="31" t="s">
        <v>19</v>
      </c>
      <c r="D42" s="33">
        <v>4390082400</v>
      </c>
      <c r="E42" s="34">
        <v>200</v>
      </c>
      <c r="F42" s="117">
        <v>228.1</v>
      </c>
      <c r="G42" s="117"/>
      <c r="H42" s="117">
        <f t="shared" si="1"/>
        <v>228.1</v>
      </c>
      <c r="I42" s="38"/>
    </row>
    <row r="43" spans="1:9" ht="66.75" customHeight="1">
      <c r="A43" s="13" t="s">
        <v>152</v>
      </c>
      <c r="B43" s="31" t="s">
        <v>34</v>
      </c>
      <c r="C43" s="31" t="s">
        <v>20</v>
      </c>
      <c r="D43" s="33">
        <v>1620120300</v>
      </c>
      <c r="E43" s="34">
        <v>200</v>
      </c>
      <c r="F43" s="117">
        <v>7.7</v>
      </c>
      <c r="G43" s="117"/>
      <c r="H43" s="117">
        <f t="shared" si="1"/>
        <v>7.7</v>
      </c>
      <c r="I43" s="38"/>
    </row>
    <row r="44" spans="1:9" ht="46.5" customHeight="1">
      <c r="A44" s="13" t="s">
        <v>167</v>
      </c>
      <c r="B44" s="31" t="s">
        <v>34</v>
      </c>
      <c r="C44" s="31" t="s">
        <v>20</v>
      </c>
      <c r="D44" s="33">
        <v>1710120400</v>
      </c>
      <c r="E44" s="34">
        <v>200</v>
      </c>
      <c r="F44" s="117">
        <v>242.2</v>
      </c>
      <c r="G44" s="117"/>
      <c r="H44" s="117">
        <f t="shared" si="1"/>
        <v>242.2</v>
      </c>
      <c r="I44" s="38"/>
    </row>
    <row r="45" spans="1:9" ht="59.25" customHeight="1">
      <c r="A45" s="13" t="s">
        <v>156</v>
      </c>
      <c r="B45" s="31" t="s">
        <v>34</v>
      </c>
      <c r="C45" s="31" t="s">
        <v>20</v>
      </c>
      <c r="D45" s="33">
        <v>1720120410</v>
      </c>
      <c r="E45" s="34">
        <v>200</v>
      </c>
      <c r="F45" s="117">
        <v>2157.8000000000002</v>
      </c>
      <c r="G45" s="7"/>
      <c r="H45" s="7">
        <f>F45+G45</f>
        <v>2157.8000000000002</v>
      </c>
      <c r="I45" s="38"/>
    </row>
    <row r="46" spans="1:9" ht="56.25" customHeight="1">
      <c r="A46" s="13" t="s">
        <v>338</v>
      </c>
      <c r="B46" s="136" t="s">
        <v>34</v>
      </c>
      <c r="C46" s="136" t="s">
        <v>20</v>
      </c>
      <c r="D46" s="140" t="s">
        <v>339</v>
      </c>
      <c r="E46" s="137">
        <v>200</v>
      </c>
      <c r="F46" s="7">
        <v>30.5</v>
      </c>
      <c r="G46" s="7"/>
      <c r="H46" s="7">
        <f>F46+G46</f>
        <v>30.5</v>
      </c>
      <c r="I46" s="38"/>
    </row>
    <row r="47" spans="1:9" ht="53.25" customHeight="1">
      <c r="A47" s="13" t="s">
        <v>337</v>
      </c>
      <c r="B47" s="136" t="s">
        <v>34</v>
      </c>
      <c r="C47" s="136" t="s">
        <v>20</v>
      </c>
      <c r="D47" s="87">
        <v>1720180510</v>
      </c>
      <c r="E47" s="137">
        <v>200</v>
      </c>
      <c r="F47" s="7">
        <v>3000</v>
      </c>
      <c r="G47" s="7"/>
      <c r="H47" s="7">
        <f>F47+G47</f>
        <v>3000</v>
      </c>
      <c r="I47" s="138"/>
    </row>
    <row r="48" spans="1:9" ht="53.25" customHeight="1">
      <c r="A48" s="163" t="s">
        <v>275</v>
      </c>
      <c r="B48" s="164" t="s">
        <v>34</v>
      </c>
      <c r="C48" s="164" t="s">
        <v>20</v>
      </c>
      <c r="D48" s="164" t="s">
        <v>234</v>
      </c>
      <c r="E48" s="165">
        <v>200</v>
      </c>
      <c r="F48" s="166">
        <v>600</v>
      </c>
      <c r="G48" s="166"/>
      <c r="H48" s="166">
        <f t="shared" ref="H48" si="2">F48+G48</f>
        <v>600</v>
      </c>
      <c r="I48" s="138"/>
    </row>
    <row r="49" spans="1:9" s="168" customFormat="1" ht="43.5" customHeight="1">
      <c r="A49" s="51" t="s">
        <v>241</v>
      </c>
      <c r="B49" s="31" t="s">
        <v>34</v>
      </c>
      <c r="C49" s="40" t="s">
        <v>21</v>
      </c>
      <c r="D49" s="16" t="s">
        <v>248</v>
      </c>
      <c r="E49" s="34">
        <v>200</v>
      </c>
      <c r="F49" s="117">
        <v>0</v>
      </c>
      <c r="G49" s="117"/>
      <c r="H49" s="117">
        <f t="shared" si="1"/>
        <v>0</v>
      </c>
      <c r="I49" s="167"/>
    </row>
    <row r="50" spans="1:9" ht="33" customHeight="1">
      <c r="A50" s="66" t="s">
        <v>362</v>
      </c>
      <c r="B50" s="161" t="s">
        <v>34</v>
      </c>
      <c r="C50" s="161" t="s">
        <v>21</v>
      </c>
      <c r="D50" s="70" t="s">
        <v>363</v>
      </c>
      <c r="E50" s="160">
        <v>200</v>
      </c>
      <c r="F50" s="7">
        <v>0</v>
      </c>
      <c r="G50" s="7"/>
      <c r="H50" s="7">
        <f t="shared" si="1"/>
        <v>0</v>
      </c>
      <c r="I50" s="15">
        <v>3000</v>
      </c>
    </row>
    <row r="51" spans="1:9" ht="32.25" customHeight="1">
      <c r="A51" s="51" t="s">
        <v>184</v>
      </c>
      <c r="B51" s="31" t="s">
        <v>34</v>
      </c>
      <c r="C51" s="31" t="s">
        <v>21</v>
      </c>
      <c r="D51" s="108" t="s">
        <v>249</v>
      </c>
      <c r="E51" s="34">
        <v>200</v>
      </c>
      <c r="F51" s="117">
        <v>370</v>
      </c>
      <c r="G51" s="117"/>
      <c r="H51" s="117">
        <f t="shared" si="1"/>
        <v>370</v>
      </c>
      <c r="I51" s="15"/>
    </row>
    <row r="52" spans="1:9" ht="54" customHeight="1">
      <c r="A52" s="4" t="s">
        <v>136</v>
      </c>
      <c r="B52" s="31" t="s">
        <v>34</v>
      </c>
      <c r="C52" s="31" t="s">
        <v>21</v>
      </c>
      <c r="D52" s="33">
        <v>4290020160</v>
      </c>
      <c r="E52" s="34">
        <v>200</v>
      </c>
      <c r="F52" s="117">
        <v>393.5</v>
      </c>
      <c r="G52" s="117"/>
      <c r="H52" s="117">
        <f t="shared" si="1"/>
        <v>393.5</v>
      </c>
      <c r="I52" s="11" t="s">
        <v>168</v>
      </c>
    </row>
    <row r="53" spans="1:9" ht="29.25" customHeight="1">
      <c r="A53" s="35" t="s">
        <v>151</v>
      </c>
      <c r="B53" s="31" t="s">
        <v>34</v>
      </c>
      <c r="C53" s="31" t="s">
        <v>21</v>
      </c>
      <c r="D53" s="33">
        <v>4290020180</v>
      </c>
      <c r="E53" s="34">
        <v>200</v>
      </c>
      <c r="F53" s="117">
        <v>0</v>
      </c>
      <c r="G53" s="117"/>
      <c r="H53" s="117">
        <f t="shared" si="1"/>
        <v>0</v>
      </c>
      <c r="I53" s="38"/>
    </row>
    <row r="54" spans="1:9" ht="41.25" customHeight="1">
      <c r="A54" s="44" t="s">
        <v>155</v>
      </c>
      <c r="B54" s="31" t="s">
        <v>34</v>
      </c>
      <c r="C54" s="31" t="s">
        <v>158</v>
      </c>
      <c r="D54" s="50" t="s">
        <v>236</v>
      </c>
      <c r="E54" s="34">
        <v>200</v>
      </c>
      <c r="F54" s="117">
        <v>879.9</v>
      </c>
      <c r="G54" s="117"/>
      <c r="H54" s="117">
        <f t="shared" si="1"/>
        <v>879.9</v>
      </c>
      <c r="I54" s="38"/>
    </row>
    <row r="55" spans="1:9" ht="32.25" customHeight="1">
      <c r="A55" s="32" t="s">
        <v>154</v>
      </c>
      <c r="B55" s="31" t="s">
        <v>34</v>
      </c>
      <c r="C55" s="31" t="s">
        <v>158</v>
      </c>
      <c r="D55" s="50" t="s">
        <v>237</v>
      </c>
      <c r="E55" s="34">
        <v>200</v>
      </c>
      <c r="F55" s="117">
        <v>54</v>
      </c>
      <c r="G55" s="117"/>
      <c r="H55" s="117">
        <f t="shared" si="1"/>
        <v>54</v>
      </c>
      <c r="I55" s="38"/>
    </row>
    <row r="56" spans="1:9" ht="93" customHeight="1">
      <c r="A56" s="66" t="s">
        <v>275</v>
      </c>
      <c r="B56" s="96" t="s">
        <v>34</v>
      </c>
      <c r="C56" s="96" t="s">
        <v>157</v>
      </c>
      <c r="D56" s="96" t="s">
        <v>234</v>
      </c>
      <c r="E56" s="67">
        <v>200</v>
      </c>
      <c r="F56" s="7">
        <v>200</v>
      </c>
      <c r="G56" s="7"/>
      <c r="H56" s="117">
        <f t="shared" si="1"/>
        <v>200</v>
      </c>
      <c r="I56" s="38"/>
    </row>
    <row r="57" spans="1:9" ht="41.25" customHeight="1">
      <c r="A57" s="66" t="s">
        <v>276</v>
      </c>
      <c r="B57" s="96" t="s">
        <v>34</v>
      </c>
      <c r="C57" s="96" t="s">
        <v>157</v>
      </c>
      <c r="D57" s="96" t="s">
        <v>277</v>
      </c>
      <c r="E57" s="67">
        <v>200</v>
      </c>
      <c r="F57" s="7">
        <v>0</v>
      </c>
      <c r="G57" s="7"/>
      <c r="H57" s="117">
        <f t="shared" si="1"/>
        <v>0</v>
      </c>
      <c r="I57" s="45"/>
    </row>
    <row r="58" spans="1:9" ht="43.5" customHeight="1">
      <c r="A58" s="66" t="s">
        <v>262</v>
      </c>
      <c r="B58" s="96" t="s">
        <v>34</v>
      </c>
      <c r="C58" s="96" t="s">
        <v>157</v>
      </c>
      <c r="D58" s="96" t="s">
        <v>235</v>
      </c>
      <c r="E58" s="97">
        <v>400</v>
      </c>
      <c r="F58" s="7">
        <v>103.4</v>
      </c>
      <c r="G58" s="7"/>
      <c r="H58" s="117">
        <f t="shared" si="1"/>
        <v>103.4</v>
      </c>
      <c r="I58" s="95"/>
    </row>
    <row r="59" spans="1:9" ht="30" customHeight="1">
      <c r="A59" s="66" t="s">
        <v>218</v>
      </c>
      <c r="B59" s="109" t="s">
        <v>34</v>
      </c>
      <c r="C59" s="109" t="s">
        <v>159</v>
      </c>
      <c r="D59" s="109" t="s">
        <v>238</v>
      </c>
      <c r="E59" s="110">
        <v>200</v>
      </c>
      <c r="F59" s="7">
        <v>80.8</v>
      </c>
      <c r="G59" s="7"/>
      <c r="H59" s="117">
        <f t="shared" si="1"/>
        <v>80.8</v>
      </c>
      <c r="I59" s="38"/>
    </row>
    <row r="60" spans="1:9" ht="27" customHeight="1">
      <c r="A60" s="21" t="s">
        <v>187</v>
      </c>
      <c r="B60" s="96" t="s">
        <v>34</v>
      </c>
      <c r="C60" s="96" t="s">
        <v>159</v>
      </c>
      <c r="D60" s="102" t="s">
        <v>285</v>
      </c>
      <c r="E60" s="67">
        <v>200</v>
      </c>
      <c r="F60" s="7">
        <v>27.3</v>
      </c>
      <c r="G60" s="7"/>
      <c r="H60" s="117">
        <f t="shared" si="1"/>
        <v>27.3</v>
      </c>
      <c r="I60" s="111"/>
    </row>
    <row r="61" spans="1:9" ht="29.25" customHeight="1">
      <c r="A61" s="92" t="s">
        <v>359</v>
      </c>
      <c r="B61" s="96" t="s">
        <v>34</v>
      </c>
      <c r="C61" s="96" t="s">
        <v>159</v>
      </c>
      <c r="D61" s="93">
        <v>4290021000</v>
      </c>
      <c r="E61" s="94">
        <v>200</v>
      </c>
      <c r="F61" s="7">
        <v>420</v>
      </c>
      <c r="G61" s="7"/>
      <c r="H61" s="117">
        <f t="shared" si="1"/>
        <v>420</v>
      </c>
      <c r="I61" s="15">
        <v>360.6</v>
      </c>
    </row>
    <row r="62" spans="1:9" ht="44.25" customHeight="1">
      <c r="A62" s="21" t="s">
        <v>360</v>
      </c>
      <c r="B62" s="149" t="s">
        <v>34</v>
      </c>
      <c r="C62" s="149" t="s">
        <v>26</v>
      </c>
      <c r="D62" s="149" t="s">
        <v>349</v>
      </c>
      <c r="E62" s="150">
        <v>200</v>
      </c>
      <c r="F62" s="7">
        <v>3700</v>
      </c>
      <c r="G62" s="7"/>
      <c r="H62" s="7">
        <f>F62+G62</f>
        <v>3700</v>
      </c>
      <c r="I62" s="98"/>
    </row>
    <row r="63" spans="1:9" ht="28.5" customHeight="1">
      <c r="A63" s="4" t="s">
        <v>95</v>
      </c>
      <c r="B63" s="31" t="s">
        <v>34</v>
      </c>
      <c r="C63" s="31" t="s">
        <v>27</v>
      </c>
      <c r="D63" s="33">
        <v>4290007010</v>
      </c>
      <c r="E63" s="34">
        <v>300</v>
      </c>
      <c r="F63" s="117">
        <v>1313.5</v>
      </c>
      <c r="G63" s="117"/>
      <c r="H63" s="117">
        <f t="shared" si="1"/>
        <v>1313.5</v>
      </c>
      <c r="I63" s="98"/>
    </row>
    <row r="64" spans="1:9" ht="30" customHeight="1">
      <c r="A64" s="178" t="s">
        <v>148</v>
      </c>
      <c r="B64" s="120" t="s">
        <v>34</v>
      </c>
      <c r="C64" s="120" t="s">
        <v>147</v>
      </c>
      <c r="D64" s="172" t="s">
        <v>373</v>
      </c>
      <c r="E64" s="121">
        <v>300</v>
      </c>
      <c r="F64" s="7">
        <v>1353.3</v>
      </c>
      <c r="G64" s="134"/>
      <c r="H64" s="7">
        <f>F64+G64</f>
        <v>1353.3</v>
      </c>
      <c r="I64" s="38"/>
    </row>
    <row r="65" spans="1:9" ht="30" customHeight="1">
      <c r="A65" s="35" t="s">
        <v>148</v>
      </c>
      <c r="B65" s="31" t="s">
        <v>34</v>
      </c>
      <c r="C65" s="31" t="s">
        <v>147</v>
      </c>
      <c r="D65" s="101" t="s">
        <v>286</v>
      </c>
      <c r="E65" s="34">
        <v>300</v>
      </c>
      <c r="F65" s="117">
        <v>0</v>
      </c>
      <c r="G65" s="117"/>
      <c r="H65" s="117">
        <f t="shared" si="1"/>
        <v>0</v>
      </c>
      <c r="I65" s="122"/>
    </row>
    <row r="66" spans="1:9" ht="37.5" customHeight="1">
      <c r="A66" s="146" t="s">
        <v>344</v>
      </c>
      <c r="B66" s="141" t="s">
        <v>34</v>
      </c>
      <c r="C66" s="141" t="s">
        <v>28</v>
      </c>
      <c r="D66" s="141" t="s">
        <v>343</v>
      </c>
      <c r="E66" s="10">
        <v>400</v>
      </c>
      <c r="F66" s="7">
        <v>0</v>
      </c>
      <c r="G66" s="7"/>
      <c r="H66" s="7">
        <f>F66+G66</f>
        <v>0</v>
      </c>
      <c r="I66" s="38"/>
    </row>
    <row r="67" spans="1:9" ht="42.75" customHeight="1">
      <c r="A67" s="66" t="s">
        <v>368</v>
      </c>
      <c r="B67" s="173" t="s">
        <v>34</v>
      </c>
      <c r="C67" s="173" t="s">
        <v>372</v>
      </c>
      <c r="D67" s="70" t="s">
        <v>370</v>
      </c>
      <c r="E67" s="174">
        <v>200</v>
      </c>
      <c r="F67" s="7">
        <v>396</v>
      </c>
      <c r="G67" s="7"/>
      <c r="H67" s="7">
        <f t="shared" ref="H67:H68" si="3">F67+G67</f>
        <v>396</v>
      </c>
      <c r="I67" s="147"/>
    </row>
    <row r="68" spans="1:9" ht="54.75" customHeight="1">
      <c r="A68" s="66" t="s">
        <v>369</v>
      </c>
      <c r="B68" s="173" t="s">
        <v>34</v>
      </c>
      <c r="C68" s="173" t="s">
        <v>372</v>
      </c>
      <c r="D68" s="70" t="s">
        <v>371</v>
      </c>
      <c r="E68" s="174">
        <v>200</v>
      </c>
      <c r="F68" s="7">
        <v>4</v>
      </c>
      <c r="G68" s="7"/>
      <c r="H68" s="7">
        <f t="shared" si="3"/>
        <v>4</v>
      </c>
      <c r="I68" s="175"/>
    </row>
    <row r="69" spans="1:9" ht="20.25" customHeight="1">
      <c r="A69" s="14" t="s">
        <v>33</v>
      </c>
      <c r="B69" s="8" t="s">
        <v>35</v>
      </c>
      <c r="C69" s="31"/>
      <c r="D69" s="33"/>
      <c r="E69" s="33"/>
      <c r="F69" s="46">
        <f>F70+F71</f>
        <v>1171</v>
      </c>
      <c r="G69" s="46">
        <f t="shared" ref="G69" si="4">G70+G71</f>
        <v>0</v>
      </c>
      <c r="H69" s="46">
        <f>H70+H71</f>
        <v>1171</v>
      </c>
      <c r="I69" s="175"/>
    </row>
    <row r="70" spans="1:9" ht="51">
      <c r="A70" s="35" t="s">
        <v>89</v>
      </c>
      <c r="B70" s="31" t="s">
        <v>35</v>
      </c>
      <c r="C70" s="31" t="s">
        <v>13</v>
      </c>
      <c r="D70" s="33">
        <v>4090000270</v>
      </c>
      <c r="E70" s="34">
        <v>100</v>
      </c>
      <c r="F70" s="7">
        <v>1014.6</v>
      </c>
      <c r="G70" s="7"/>
      <c r="H70" s="7">
        <f>F70+G70</f>
        <v>1014.6</v>
      </c>
      <c r="I70" s="38"/>
    </row>
    <row r="71" spans="1:9" ht="31.5" customHeight="1">
      <c r="A71" s="35" t="s">
        <v>129</v>
      </c>
      <c r="B71" s="31" t="s">
        <v>35</v>
      </c>
      <c r="C71" s="31" t="s">
        <v>13</v>
      </c>
      <c r="D71" s="33">
        <v>4090000270</v>
      </c>
      <c r="E71" s="34">
        <v>200</v>
      </c>
      <c r="F71" s="7">
        <v>156.4</v>
      </c>
      <c r="G71" s="7"/>
      <c r="H71" s="7">
        <f>F71+G71</f>
        <v>156.4</v>
      </c>
      <c r="I71" s="38"/>
    </row>
    <row r="72" spans="1:9" ht="18" customHeight="1">
      <c r="A72" s="14" t="s">
        <v>4</v>
      </c>
      <c r="B72" s="8" t="s">
        <v>5</v>
      </c>
      <c r="C72" s="31"/>
      <c r="D72" s="33"/>
      <c r="E72" s="33"/>
      <c r="F72" s="179">
        <f>F73+F74+F76+F77+F78+F81+F82+F83+F90+F99+F100+F101+F102+F103+F106+F107+F109+F110+F111+F115+F116+F119+F122+F123+F94+F120+F86+F88+F91+F93+F96+F97+F98+F108+F121+F95+F84+F104+F117+F85+F105+F118+F92+F89+F114+F79+F112+F113+F124+F87+F75+F125+F80</f>
        <v>39716.400000000001</v>
      </c>
      <c r="G72" s="190">
        <f t="shared" ref="G72:H72" si="5">G73+G74+G76+G77+G78+G81+G82+G83+G90+G99+G100+G101+G102+G103+G106+G107+G109+G110+G111+G115+G116+G119+G122+G123+G94+G120+G86+G88+G91+G93+G96+G97+G98+G108+G121+G95+G84+G104+G117+G85+G105+G118+G92+G89+G114+G79+G112+G113+G124+G87+G75+G125+G80</f>
        <v>664</v>
      </c>
      <c r="H72" s="190">
        <f t="shared" si="5"/>
        <v>40380.400000000001</v>
      </c>
      <c r="I72" s="38"/>
    </row>
    <row r="73" spans="1:9" ht="60.75" customHeight="1">
      <c r="A73" s="35" t="s">
        <v>92</v>
      </c>
      <c r="B73" s="31" t="s">
        <v>5</v>
      </c>
      <c r="C73" s="31" t="s">
        <v>15</v>
      </c>
      <c r="D73" s="33">
        <v>4190000290</v>
      </c>
      <c r="E73" s="34">
        <v>100</v>
      </c>
      <c r="F73" s="117">
        <v>3757.3</v>
      </c>
      <c r="G73" s="117"/>
      <c r="H73" s="36">
        <f>F73+G73</f>
        <v>3757.3</v>
      </c>
      <c r="I73" s="37" t="e">
        <f>I74+I76+I77+I78+I79+#REF!+#REF!+I82+I83+#REF!+#REF!+#REF!+#REF!+I91+#REF!+#REF!+#REF!+I100+I101+#REF!+I102+I103+I104+I107+I108+I110+I111+I112+I116+I117+I120+#REF!+#REF!+#REF!+#REF!+I123+I124+I95+#REF!+#REF!+#REF!+#REF!+#REF!</f>
        <v>#REF!</v>
      </c>
    </row>
    <row r="74" spans="1:9" ht="29.25" customHeight="1">
      <c r="A74" s="35" t="s">
        <v>132</v>
      </c>
      <c r="B74" s="31" t="s">
        <v>5</v>
      </c>
      <c r="C74" s="31" t="s">
        <v>15</v>
      </c>
      <c r="D74" s="33">
        <v>4190000290</v>
      </c>
      <c r="E74" s="34">
        <v>200</v>
      </c>
      <c r="F74" s="117">
        <v>199.4</v>
      </c>
      <c r="G74" s="117"/>
      <c r="H74" s="117">
        <f t="shared" ref="H74:H124" si="6">F74+G74</f>
        <v>199.4</v>
      </c>
      <c r="I74" s="36">
        <v>3167.6</v>
      </c>
    </row>
    <row r="75" spans="1:9" ht="29.25" customHeight="1">
      <c r="A75" s="21" t="s">
        <v>379</v>
      </c>
      <c r="B75" s="189" t="s">
        <v>5</v>
      </c>
      <c r="C75" s="189" t="s">
        <v>15</v>
      </c>
      <c r="D75" s="20">
        <v>4190000290</v>
      </c>
      <c r="E75" s="188">
        <v>300</v>
      </c>
      <c r="F75" s="7">
        <v>6</v>
      </c>
      <c r="G75" s="7"/>
      <c r="H75" s="7">
        <f>F75+G75</f>
        <v>6</v>
      </c>
      <c r="I75" s="139"/>
    </row>
    <row r="76" spans="1:9" ht="30.75" customHeight="1">
      <c r="A76" s="21" t="s">
        <v>93</v>
      </c>
      <c r="B76" s="189" t="s">
        <v>5</v>
      </c>
      <c r="C76" s="189" t="s">
        <v>15</v>
      </c>
      <c r="D76" s="20">
        <v>4190000290</v>
      </c>
      <c r="E76" s="188">
        <v>800</v>
      </c>
      <c r="F76" s="7">
        <v>2</v>
      </c>
      <c r="G76" s="7"/>
      <c r="H76" s="7">
        <f t="shared" si="6"/>
        <v>2</v>
      </c>
      <c r="I76" s="38"/>
    </row>
    <row r="77" spans="1:9" ht="30" customHeight="1">
      <c r="A77" s="21" t="s">
        <v>94</v>
      </c>
      <c r="B77" s="189" t="s">
        <v>5</v>
      </c>
      <c r="C77" s="189" t="s">
        <v>16</v>
      </c>
      <c r="D77" s="20">
        <v>4290020090</v>
      </c>
      <c r="E77" s="188">
        <v>800</v>
      </c>
      <c r="F77" s="7">
        <v>134.69999999999999</v>
      </c>
      <c r="G77" s="7"/>
      <c r="H77" s="7">
        <f t="shared" si="6"/>
        <v>134.69999999999999</v>
      </c>
      <c r="I77" s="38"/>
    </row>
    <row r="78" spans="1:9" ht="39.75" customHeight="1">
      <c r="A78" s="21" t="s">
        <v>245</v>
      </c>
      <c r="B78" s="189" t="s">
        <v>5</v>
      </c>
      <c r="C78" s="189" t="s">
        <v>17</v>
      </c>
      <c r="D78" s="189" t="s">
        <v>243</v>
      </c>
      <c r="E78" s="188">
        <v>200</v>
      </c>
      <c r="F78" s="7">
        <v>200</v>
      </c>
      <c r="G78" s="7"/>
      <c r="H78" s="7">
        <f t="shared" si="6"/>
        <v>200</v>
      </c>
      <c r="I78" s="38"/>
    </row>
    <row r="79" spans="1:9" ht="33" customHeight="1">
      <c r="A79" s="66" t="s">
        <v>128</v>
      </c>
      <c r="B79" s="189" t="s">
        <v>5</v>
      </c>
      <c r="C79" s="189" t="s">
        <v>17</v>
      </c>
      <c r="D79" s="20">
        <v>1410100700</v>
      </c>
      <c r="E79" s="188">
        <v>200</v>
      </c>
      <c r="F79" s="7">
        <v>16</v>
      </c>
      <c r="G79" s="7"/>
      <c r="H79" s="7">
        <f t="shared" si="6"/>
        <v>16</v>
      </c>
      <c r="I79" s="38"/>
    </row>
    <row r="80" spans="1:9" ht="42.75" customHeight="1">
      <c r="A80" s="185" t="s">
        <v>377</v>
      </c>
      <c r="B80" s="189" t="s">
        <v>5</v>
      </c>
      <c r="C80" s="189" t="s">
        <v>17</v>
      </c>
      <c r="D80" s="20">
        <v>4290008150</v>
      </c>
      <c r="E80" s="188">
        <v>500</v>
      </c>
      <c r="F80" s="7"/>
      <c r="G80" s="7">
        <v>664</v>
      </c>
      <c r="H80" s="7">
        <f>F80+G80</f>
        <v>664</v>
      </c>
      <c r="I80" s="192"/>
    </row>
    <row r="81" spans="1:9" s="168" customFormat="1" ht="28.5" customHeight="1">
      <c r="A81" s="35" t="s">
        <v>11</v>
      </c>
      <c r="B81" s="31" t="s">
        <v>5</v>
      </c>
      <c r="C81" s="31" t="s">
        <v>18</v>
      </c>
      <c r="D81" s="33">
        <v>4290000300</v>
      </c>
      <c r="E81" s="34">
        <v>100</v>
      </c>
      <c r="F81" s="117">
        <v>2896.5</v>
      </c>
      <c r="G81" s="117"/>
      <c r="H81" s="117">
        <f t="shared" si="6"/>
        <v>2896.5</v>
      </c>
      <c r="I81" s="167"/>
    </row>
    <row r="82" spans="1:9" ht="42.75" customHeight="1">
      <c r="A82" s="158" t="s">
        <v>135</v>
      </c>
      <c r="B82" s="90" t="s">
        <v>5</v>
      </c>
      <c r="C82" s="90" t="s">
        <v>18</v>
      </c>
      <c r="D82" s="20">
        <v>4290000300</v>
      </c>
      <c r="E82" s="91">
        <v>200</v>
      </c>
      <c r="F82" s="7">
        <v>1711.8</v>
      </c>
      <c r="G82" s="7"/>
      <c r="H82" s="117">
        <f t="shared" si="6"/>
        <v>1711.8</v>
      </c>
      <c r="I82" s="38"/>
    </row>
    <row r="83" spans="1:9" ht="30" customHeight="1">
      <c r="A83" s="35" t="s">
        <v>12</v>
      </c>
      <c r="B83" s="90" t="s">
        <v>5</v>
      </c>
      <c r="C83" s="90" t="s">
        <v>18</v>
      </c>
      <c r="D83" s="20">
        <v>4290000300</v>
      </c>
      <c r="E83" s="91">
        <v>800</v>
      </c>
      <c r="F83" s="7">
        <v>32.799999999999997</v>
      </c>
      <c r="G83" s="7"/>
      <c r="H83" s="117">
        <f t="shared" si="6"/>
        <v>32.799999999999997</v>
      </c>
      <c r="I83" s="38"/>
    </row>
    <row r="84" spans="1:9" ht="52.5" customHeight="1">
      <c r="A84" s="133" t="s">
        <v>182</v>
      </c>
      <c r="B84" s="131" t="s">
        <v>5</v>
      </c>
      <c r="C84" s="131" t="s">
        <v>18</v>
      </c>
      <c r="D84" s="20">
        <v>4290082181</v>
      </c>
      <c r="E84" s="132">
        <v>100</v>
      </c>
      <c r="F84" s="7">
        <v>160.19999999999999</v>
      </c>
      <c r="G84" s="7"/>
      <c r="H84" s="134">
        <f>F84+G84</f>
        <v>160.19999999999999</v>
      </c>
      <c r="I84" s="38"/>
    </row>
    <row r="85" spans="1:9" ht="57.75" customHeight="1">
      <c r="A85" s="133" t="s">
        <v>182</v>
      </c>
      <c r="B85" s="131" t="s">
        <v>5</v>
      </c>
      <c r="C85" s="131" t="s">
        <v>18</v>
      </c>
      <c r="D85" s="20">
        <v>4290082182</v>
      </c>
      <c r="E85" s="132">
        <v>100</v>
      </c>
      <c r="F85" s="7">
        <v>120.6</v>
      </c>
      <c r="G85" s="7"/>
      <c r="H85" s="134">
        <f>F85+G85</f>
        <v>120.6</v>
      </c>
      <c r="I85" s="135"/>
    </row>
    <row r="86" spans="1:9" ht="45" customHeight="1">
      <c r="A86" s="64" t="s">
        <v>164</v>
      </c>
      <c r="B86" s="90" t="s">
        <v>5</v>
      </c>
      <c r="C86" s="90" t="s">
        <v>18</v>
      </c>
      <c r="D86" s="20">
        <v>4290008100</v>
      </c>
      <c r="E86" s="91">
        <v>500</v>
      </c>
      <c r="F86" s="7">
        <v>458</v>
      </c>
      <c r="G86" s="7"/>
      <c r="H86" s="117">
        <f t="shared" si="6"/>
        <v>458</v>
      </c>
      <c r="I86" s="135"/>
    </row>
    <row r="87" spans="1:9" ht="67.5" customHeight="1">
      <c r="A87" s="17" t="s">
        <v>378</v>
      </c>
      <c r="B87" s="181" t="s">
        <v>5</v>
      </c>
      <c r="C87" s="181" t="s">
        <v>20</v>
      </c>
      <c r="D87" s="20">
        <v>1620108160</v>
      </c>
      <c r="E87" s="182">
        <v>500</v>
      </c>
      <c r="F87" s="7">
        <v>242.3</v>
      </c>
      <c r="G87" s="7"/>
      <c r="H87" s="7">
        <f>F87+G87</f>
        <v>242.3</v>
      </c>
      <c r="I87" s="65"/>
    </row>
    <row r="88" spans="1:9" ht="39" customHeight="1">
      <c r="A88" s="13" t="s">
        <v>162</v>
      </c>
      <c r="B88" s="90" t="s">
        <v>5</v>
      </c>
      <c r="C88" s="90" t="s">
        <v>20</v>
      </c>
      <c r="D88" s="20">
        <v>1710108010</v>
      </c>
      <c r="E88" s="91">
        <v>500</v>
      </c>
      <c r="F88" s="7">
        <v>3493.9</v>
      </c>
      <c r="G88" s="7"/>
      <c r="H88" s="117">
        <f t="shared" si="6"/>
        <v>3493.9</v>
      </c>
      <c r="I88" s="184"/>
    </row>
    <row r="89" spans="1:9" ht="45" customHeight="1">
      <c r="A89" s="13" t="s">
        <v>361</v>
      </c>
      <c r="B89" s="156" t="s">
        <v>5</v>
      </c>
      <c r="C89" s="156" t="s">
        <v>20</v>
      </c>
      <c r="D89" s="20">
        <v>1720108020</v>
      </c>
      <c r="E89" s="157">
        <v>500</v>
      </c>
      <c r="F89" s="7">
        <v>2056.6999999999998</v>
      </c>
      <c r="G89" s="7"/>
      <c r="H89" s="134">
        <f t="shared" si="6"/>
        <v>2056.6999999999998</v>
      </c>
      <c r="I89" s="65"/>
    </row>
    <row r="90" spans="1:9" ht="30" customHeight="1">
      <c r="A90" s="21" t="s">
        <v>87</v>
      </c>
      <c r="B90" s="90" t="s">
        <v>5</v>
      </c>
      <c r="C90" s="90" t="s">
        <v>21</v>
      </c>
      <c r="D90" s="90" t="s">
        <v>242</v>
      </c>
      <c r="E90" s="91">
        <v>800</v>
      </c>
      <c r="F90" s="7">
        <v>400</v>
      </c>
      <c r="G90" s="7"/>
      <c r="H90" s="117">
        <f t="shared" si="6"/>
        <v>400</v>
      </c>
      <c r="I90" s="159"/>
    </row>
    <row r="91" spans="1:9" ht="26.25" customHeight="1">
      <c r="A91" s="63" t="s">
        <v>265</v>
      </c>
      <c r="B91" s="90" t="s">
        <v>5</v>
      </c>
      <c r="C91" s="90" t="s">
        <v>158</v>
      </c>
      <c r="D91" s="90" t="s">
        <v>266</v>
      </c>
      <c r="E91" s="67">
        <v>500</v>
      </c>
      <c r="F91" s="7">
        <v>89.2</v>
      </c>
      <c r="G91" s="7"/>
      <c r="H91" s="117">
        <f t="shared" si="6"/>
        <v>89.2</v>
      </c>
      <c r="I91" s="38"/>
    </row>
    <row r="92" spans="1:9" ht="26.25" customHeight="1">
      <c r="A92" s="66" t="s">
        <v>351</v>
      </c>
      <c r="B92" s="151" t="s">
        <v>5</v>
      </c>
      <c r="C92" s="151" t="s">
        <v>157</v>
      </c>
      <c r="D92" s="151" t="s">
        <v>350</v>
      </c>
      <c r="E92" s="67">
        <v>500</v>
      </c>
      <c r="F92" s="7">
        <v>75</v>
      </c>
      <c r="G92" s="7"/>
      <c r="H92" s="7">
        <f>F92+G92</f>
        <v>75</v>
      </c>
      <c r="I92" s="65"/>
    </row>
    <row r="93" spans="1:9" ht="31.5" customHeight="1">
      <c r="A93" s="62" t="s">
        <v>269</v>
      </c>
      <c r="B93" s="90" t="s">
        <v>5</v>
      </c>
      <c r="C93" s="102" t="s">
        <v>159</v>
      </c>
      <c r="D93" s="90" t="s">
        <v>270</v>
      </c>
      <c r="E93" s="67">
        <v>500</v>
      </c>
      <c r="F93" s="7">
        <v>807.1</v>
      </c>
      <c r="G93" s="7"/>
      <c r="H93" s="117">
        <f t="shared" si="6"/>
        <v>807.1</v>
      </c>
      <c r="I93" s="152"/>
    </row>
    <row r="94" spans="1:9" ht="42" customHeight="1">
      <c r="A94" s="32" t="s">
        <v>153</v>
      </c>
      <c r="B94" s="90" t="s">
        <v>5</v>
      </c>
      <c r="C94" s="90" t="s">
        <v>157</v>
      </c>
      <c r="D94" s="90" t="s">
        <v>239</v>
      </c>
      <c r="E94" s="67">
        <v>800</v>
      </c>
      <c r="F94" s="7">
        <v>4310</v>
      </c>
      <c r="G94" s="7"/>
      <c r="H94" s="117">
        <f t="shared" si="6"/>
        <v>4310</v>
      </c>
      <c r="I94" s="65"/>
    </row>
    <row r="95" spans="1:9" ht="33.75" customHeight="1">
      <c r="A95" s="66" t="s">
        <v>324</v>
      </c>
      <c r="B95" s="128" t="s">
        <v>5</v>
      </c>
      <c r="C95" s="128" t="s">
        <v>157</v>
      </c>
      <c r="D95" s="128" t="s">
        <v>323</v>
      </c>
      <c r="E95" s="67">
        <v>800</v>
      </c>
      <c r="F95" s="7">
        <v>2131</v>
      </c>
      <c r="G95" s="7"/>
      <c r="H95" s="7">
        <f>F95+G95</f>
        <v>2131</v>
      </c>
      <c r="I95" s="38"/>
    </row>
    <row r="96" spans="1:9" ht="33.75" customHeight="1">
      <c r="A96" s="62" t="s">
        <v>267</v>
      </c>
      <c r="B96" s="90" t="s">
        <v>5</v>
      </c>
      <c r="C96" s="90" t="s">
        <v>157</v>
      </c>
      <c r="D96" s="90" t="s">
        <v>268</v>
      </c>
      <c r="E96" s="67">
        <v>500</v>
      </c>
      <c r="F96" s="7">
        <v>869</v>
      </c>
      <c r="G96" s="7"/>
      <c r="H96" s="117">
        <f t="shared" si="6"/>
        <v>869</v>
      </c>
      <c r="I96" s="127"/>
    </row>
    <row r="97" spans="1:9" ht="55.5" customHeight="1">
      <c r="A97" s="62" t="s">
        <v>271</v>
      </c>
      <c r="B97" s="90" t="s">
        <v>5</v>
      </c>
      <c r="C97" s="90" t="s">
        <v>159</v>
      </c>
      <c r="D97" s="90" t="s">
        <v>274</v>
      </c>
      <c r="E97" s="67">
        <v>500</v>
      </c>
      <c r="F97" s="7">
        <v>305.89999999999998</v>
      </c>
      <c r="G97" s="7"/>
      <c r="H97" s="117">
        <f t="shared" si="6"/>
        <v>305.89999999999998</v>
      </c>
      <c r="I97" s="65"/>
    </row>
    <row r="98" spans="1:9" ht="43.5" customHeight="1">
      <c r="A98" s="62" t="s">
        <v>272</v>
      </c>
      <c r="B98" s="90" t="s">
        <v>5</v>
      </c>
      <c r="C98" s="90" t="s">
        <v>159</v>
      </c>
      <c r="D98" s="90" t="s">
        <v>273</v>
      </c>
      <c r="E98" s="67">
        <v>500</v>
      </c>
      <c r="F98" s="7">
        <v>200</v>
      </c>
      <c r="G98" s="7"/>
      <c r="H98" s="117">
        <f t="shared" si="6"/>
        <v>200</v>
      </c>
      <c r="I98" s="65"/>
    </row>
    <row r="99" spans="1:9" ht="58.5" customHeight="1">
      <c r="A99" s="35" t="s">
        <v>83</v>
      </c>
      <c r="B99" s="90" t="s">
        <v>5</v>
      </c>
      <c r="C99" s="90" t="s">
        <v>169</v>
      </c>
      <c r="D99" s="90" t="s">
        <v>85</v>
      </c>
      <c r="E99" s="91">
        <v>100</v>
      </c>
      <c r="F99" s="7">
        <v>1294.2</v>
      </c>
      <c r="G99" s="7"/>
      <c r="H99" s="117">
        <f t="shared" si="6"/>
        <v>1294.2</v>
      </c>
      <c r="I99" s="65"/>
    </row>
    <row r="100" spans="1:9" ht="43.5" customHeight="1">
      <c r="A100" s="35" t="s">
        <v>121</v>
      </c>
      <c r="B100" s="31" t="s">
        <v>5</v>
      </c>
      <c r="C100" s="31" t="s">
        <v>169</v>
      </c>
      <c r="D100" s="31" t="s">
        <v>85</v>
      </c>
      <c r="E100" s="34">
        <v>200</v>
      </c>
      <c r="F100" s="117">
        <v>235.1</v>
      </c>
      <c r="G100" s="117"/>
      <c r="H100" s="117">
        <f t="shared" si="6"/>
        <v>235.1</v>
      </c>
      <c r="I100" s="38"/>
    </row>
    <row r="101" spans="1:9" ht="30.75" customHeight="1">
      <c r="A101" s="35" t="s">
        <v>84</v>
      </c>
      <c r="B101" s="31" t="s">
        <v>5</v>
      </c>
      <c r="C101" s="31" t="s">
        <v>169</v>
      </c>
      <c r="D101" s="31" t="s">
        <v>85</v>
      </c>
      <c r="E101" s="34">
        <v>800</v>
      </c>
      <c r="F101" s="117">
        <v>0.8</v>
      </c>
      <c r="G101" s="117"/>
      <c r="H101" s="117">
        <f t="shared" si="6"/>
        <v>0.8</v>
      </c>
      <c r="I101" s="38"/>
    </row>
    <row r="102" spans="1:9" ht="78.75" customHeight="1">
      <c r="A102" s="66" t="s">
        <v>173</v>
      </c>
      <c r="B102" s="18" t="s">
        <v>5</v>
      </c>
      <c r="C102" s="18" t="s">
        <v>169</v>
      </c>
      <c r="D102" s="68" t="s">
        <v>170</v>
      </c>
      <c r="E102" s="19">
        <v>100</v>
      </c>
      <c r="F102" s="7">
        <v>192.7</v>
      </c>
      <c r="G102" s="7"/>
      <c r="H102" s="117">
        <f t="shared" si="6"/>
        <v>192.7</v>
      </c>
      <c r="I102" s="38"/>
    </row>
    <row r="103" spans="1:9" ht="79.5" customHeight="1">
      <c r="A103" s="66" t="s">
        <v>261</v>
      </c>
      <c r="B103" s="18" t="s">
        <v>5</v>
      </c>
      <c r="C103" s="18" t="s">
        <v>169</v>
      </c>
      <c r="D103" s="68" t="s">
        <v>161</v>
      </c>
      <c r="E103" s="19">
        <v>100</v>
      </c>
      <c r="F103" s="7">
        <v>104.1</v>
      </c>
      <c r="G103" s="7"/>
      <c r="H103" s="117">
        <f t="shared" si="6"/>
        <v>104.1</v>
      </c>
      <c r="I103" s="69"/>
    </row>
    <row r="104" spans="1:9" ht="54" customHeight="1">
      <c r="A104" s="133" t="s">
        <v>182</v>
      </c>
      <c r="B104" s="131" t="s">
        <v>5</v>
      </c>
      <c r="C104" s="131" t="s">
        <v>169</v>
      </c>
      <c r="D104" s="68" t="s">
        <v>340</v>
      </c>
      <c r="E104" s="132">
        <v>100</v>
      </c>
      <c r="F104" s="7">
        <v>38.9</v>
      </c>
      <c r="G104" s="7"/>
      <c r="H104" s="134">
        <f>F104+G104</f>
        <v>38.9</v>
      </c>
      <c r="I104" s="69"/>
    </row>
    <row r="105" spans="1:9" ht="54" customHeight="1">
      <c r="A105" s="133" t="s">
        <v>182</v>
      </c>
      <c r="B105" s="131" t="s">
        <v>5</v>
      </c>
      <c r="C105" s="131" t="s">
        <v>169</v>
      </c>
      <c r="D105" s="68" t="s">
        <v>341</v>
      </c>
      <c r="E105" s="132">
        <v>100</v>
      </c>
      <c r="F105" s="7">
        <v>23.6</v>
      </c>
      <c r="G105" s="7"/>
      <c r="H105" s="134">
        <f>F105+G105</f>
        <v>23.6</v>
      </c>
      <c r="I105" s="69"/>
    </row>
    <row r="106" spans="1:9" ht="52.5" customHeight="1">
      <c r="A106" s="21" t="s">
        <v>75</v>
      </c>
      <c r="B106" s="18" t="s">
        <v>5</v>
      </c>
      <c r="C106" s="18" t="s">
        <v>26</v>
      </c>
      <c r="D106" s="18" t="s">
        <v>77</v>
      </c>
      <c r="E106" s="19">
        <v>100</v>
      </c>
      <c r="F106" s="7">
        <v>2228.8000000000002</v>
      </c>
      <c r="G106" s="7"/>
      <c r="H106" s="117">
        <f t="shared" si="6"/>
        <v>2228.8000000000002</v>
      </c>
      <c r="I106" s="69"/>
    </row>
    <row r="107" spans="1:9" ht="42" customHeight="1">
      <c r="A107" s="21" t="s">
        <v>119</v>
      </c>
      <c r="B107" s="18" t="s">
        <v>5</v>
      </c>
      <c r="C107" s="18" t="s">
        <v>26</v>
      </c>
      <c r="D107" s="18" t="s">
        <v>77</v>
      </c>
      <c r="E107" s="19">
        <v>200</v>
      </c>
      <c r="F107" s="7">
        <v>2155.6</v>
      </c>
      <c r="G107" s="7"/>
      <c r="H107" s="117">
        <f t="shared" si="6"/>
        <v>2155.6</v>
      </c>
      <c r="I107" s="69"/>
    </row>
    <row r="108" spans="1:9" ht="29.25" customHeight="1">
      <c r="A108" s="191" t="s">
        <v>287</v>
      </c>
      <c r="B108" s="101" t="s">
        <v>5</v>
      </c>
      <c r="C108" s="101" t="s">
        <v>26</v>
      </c>
      <c r="D108" s="101" t="s">
        <v>77</v>
      </c>
      <c r="E108" s="100">
        <v>300</v>
      </c>
      <c r="F108" s="117">
        <v>29</v>
      </c>
      <c r="G108" s="117"/>
      <c r="H108" s="117">
        <f t="shared" si="6"/>
        <v>29</v>
      </c>
      <c r="I108" s="69"/>
    </row>
    <row r="109" spans="1:9" ht="33.75" customHeight="1">
      <c r="A109" s="21" t="s">
        <v>76</v>
      </c>
      <c r="B109" s="18" t="s">
        <v>5</v>
      </c>
      <c r="C109" s="18" t="s">
        <v>26</v>
      </c>
      <c r="D109" s="18" t="s">
        <v>77</v>
      </c>
      <c r="E109" s="19">
        <v>800</v>
      </c>
      <c r="F109" s="7">
        <v>20</v>
      </c>
      <c r="G109" s="7"/>
      <c r="H109" s="117">
        <f t="shared" si="6"/>
        <v>20</v>
      </c>
      <c r="I109" s="104"/>
    </row>
    <row r="110" spans="1:9" ht="31.5" customHeight="1">
      <c r="A110" s="21" t="s">
        <v>120</v>
      </c>
      <c r="B110" s="18" t="s">
        <v>5</v>
      </c>
      <c r="C110" s="18" t="s">
        <v>26</v>
      </c>
      <c r="D110" s="18" t="s">
        <v>78</v>
      </c>
      <c r="E110" s="19">
        <v>200</v>
      </c>
      <c r="F110" s="7">
        <v>115</v>
      </c>
      <c r="G110" s="7"/>
      <c r="H110" s="117">
        <f t="shared" si="6"/>
        <v>115</v>
      </c>
      <c r="I110" s="69"/>
    </row>
    <row r="111" spans="1:9" ht="30" customHeight="1">
      <c r="A111" s="21" t="s">
        <v>140</v>
      </c>
      <c r="B111" s="18" t="s">
        <v>5</v>
      </c>
      <c r="C111" s="18" t="s">
        <v>26</v>
      </c>
      <c r="D111" s="18" t="s">
        <v>79</v>
      </c>
      <c r="E111" s="19">
        <v>200</v>
      </c>
      <c r="F111" s="7">
        <v>40</v>
      </c>
      <c r="G111" s="7"/>
      <c r="H111" s="117">
        <f t="shared" si="6"/>
        <v>40</v>
      </c>
      <c r="I111" s="69"/>
    </row>
    <row r="112" spans="1:9" ht="39" customHeight="1">
      <c r="A112" s="171" t="s">
        <v>375</v>
      </c>
      <c r="B112" s="169" t="s">
        <v>5</v>
      </c>
      <c r="C112" s="164" t="s">
        <v>26</v>
      </c>
      <c r="D112" s="169" t="s">
        <v>366</v>
      </c>
      <c r="E112" s="170">
        <v>200</v>
      </c>
      <c r="F112" s="166">
        <v>1800</v>
      </c>
      <c r="G112" s="166"/>
      <c r="H112" s="166">
        <f>F112+G112</f>
        <v>1800</v>
      </c>
      <c r="I112" s="69"/>
    </row>
    <row r="113" spans="1:9" s="168" customFormat="1" ht="41.25" customHeight="1">
      <c r="A113" s="171" t="s">
        <v>376</v>
      </c>
      <c r="B113" s="169" t="s">
        <v>5</v>
      </c>
      <c r="C113" s="164" t="s">
        <v>26</v>
      </c>
      <c r="D113" s="169" t="s">
        <v>367</v>
      </c>
      <c r="E113" s="170">
        <v>200</v>
      </c>
      <c r="F113" s="166">
        <v>18.2</v>
      </c>
      <c r="G113" s="166"/>
      <c r="H113" s="166">
        <f>F113+G113</f>
        <v>18.2</v>
      </c>
      <c r="I113" s="167"/>
    </row>
    <row r="114" spans="1:9" s="168" customFormat="1" ht="43.5" customHeight="1">
      <c r="A114" s="21" t="s">
        <v>365</v>
      </c>
      <c r="B114" s="70" t="s">
        <v>5</v>
      </c>
      <c r="C114" s="83" t="s">
        <v>26</v>
      </c>
      <c r="D114" s="70" t="s">
        <v>364</v>
      </c>
      <c r="E114" s="70" t="s">
        <v>37</v>
      </c>
      <c r="F114" s="162">
        <v>1371.7</v>
      </c>
      <c r="G114" s="7"/>
      <c r="H114" s="134">
        <f>F114+G114</f>
        <v>1371.7</v>
      </c>
      <c r="I114" s="167"/>
    </row>
    <row r="115" spans="1:9" ht="68.25" customHeight="1">
      <c r="A115" s="66" t="s">
        <v>80</v>
      </c>
      <c r="B115" s="18" t="s">
        <v>5</v>
      </c>
      <c r="C115" s="18" t="s">
        <v>26</v>
      </c>
      <c r="D115" s="70" t="s">
        <v>81</v>
      </c>
      <c r="E115" s="19">
        <v>100</v>
      </c>
      <c r="F115" s="7">
        <v>2042.8</v>
      </c>
      <c r="G115" s="7"/>
      <c r="H115" s="117">
        <f t="shared" si="6"/>
        <v>2042.8</v>
      </c>
      <c r="I115" s="69"/>
    </row>
    <row r="116" spans="1:9" ht="53.25" customHeight="1">
      <c r="A116" s="21" t="s">
        <v>229</v>
      </c>
      <c r="B116" s="18" t="s">
        <v>5</v>
      </c>
      <c r="C116" s="18" t="s">
        <v>26</v>
      </c>
      <c r="D116" s="18" t="s">
        <v>82</v>
      </c>
      <c r="E116" s="19">
        <v>100</v>
      </c>
      <c r="F116" s="7">
        <v>253.2</v>
      </c>
      <c r="G116" s="7"/>
      <c r="H116" s="117">
        <f t="shared" si="6"/>
        <v>253.2</v>
      </c>
      <c r="I116" s="71">
        <v>442.7</v>
      </c>
    </row>
    <row r="117" spans="1:9" ht="58.5" customHeight="1">
      <c r="A117" s="133" t="s">
        <v>182</v>
      </c>
      <c r="B117" s="131" t="s">
        <v>5</v>
      </c>
      <c r="C117" s="131" t="s">
        <v>26</v>
      </c>
      <c r="D117" s="70" t="s">
        <v>335</v>
      </c>
      <c r="E117" s="132">
        <v>100</v>
      </c>
      <c r="F117" s="7">
        <v>226.9</v>
      </c>
      <c r="G117" s="7"/>
      <c r="H117" s="134">
        <f>F117+G117</f>
        <v>226.9</v>
      </c>
      <c r="I117" s="69"/>
    </row>
    <row r="118" spans="1:9" ht="57.75" customHeight="1">
      <c r="A118" s="133" t="s">
        <v>182</v>
      </c>
      <c r="B118" s="131" t="s">
        <v>5</v>
      </c>
      <c r="C118" s="131" t="s">
        <v>26</v>
      </c>
      <c r="D118" s="70" t="s">
        <v>336</v>
      </c>
      <c r="E118" s="132">
        <v>100</v>
      </c>
      <c r="F118" s="7">
        <v>51.4</v>
      </c>
      <c r="G118" s="7"/>
      <c r="H118" s="134">
        <f>F118+G118</f>
        <v>51.4</v>
      </c>
      <c r="I118" s="69"/>
    </row>
    <row r="119" spans="1:9" ht="54.75" customHeight="1">
      <c r="A119" s="21" t="s">
        <v>219</v>
      </c>
      <c r="B119" s="18" t="s">
        <v>5</v>
      </c>
      <c r="C119" s="18" t="s">
        <v>26</v>
      </c>
      <c r="D119" s="70" t="s">
        <v>251</v>
      </c>
      <c r="E119" s="19">
        <v>100</v>
      </c>
      <c r="F119" s="7">
        <v>1441.1</v>
      </c>
      <c r="G119" s="7"/>
      <c r="H119" s="117">
        <f t="shared" si="6"/>
        <v>1441.1</v>
      </c>
      <c r="I119" s="69"/>
    </row>
    <row r="120" spans="1:9" ht="42" customHeight="1">
      <c r="A120" s="21" t="s">
        <v>252</v>
      </c>
      <c r="B120" s="18" t="s">
        <v>5</v>
      </c>
      <c r="C120" s="18" t="s">
        <v>26</v>
      </c>
      <c r="D120" s="70" t="s">
        <v>251</v>
      </c>
      <c r="E120" s="19">
        <v>200</v>
      </c>
      <c r="F120" s="7">
        <v>273.10000000000002</v>
      </c>
      <c r="G120" s="7"/>
      <c r="H120" s="117">
        <f t="shared" si="6"/>
        <v>273.10000000000002</v>
      </c>
      <c r="I120" s="69"/>
    </row>
    <row r="121" spans="1:9" ht="42.75" customHeight="1">
      <c r="A121" s="21" t="s">
        <v>307</v>
      </c>
      <c r="B121" s="118" t="s">
        <v>5</v>
      </c>
      <c r="C121" s="118" t="s">
        <v>26</v>
      </c>
      <c r="D121" s="70" t="s">
        <v>308</v>
      </c>
      <c r="E121" s="119">
        <v>500</v>
      </c>
      <c r="F121" s="7">
        <v>230.9</v>
      </c>
      <c r="G121" s="7"/>
      <c r="H121" s="7">
        <f>F121+G121</f>
        <v>230.9</v>
      </c>
      <c r="I121" s="69"/>
    </row>
    <row r="122" spans="1:9" ht="30" customHeight="1">
      <c r="A122" s="21" t="s">
        <v>230</v>
      </c>
      <c r="B122" s="18" t="s">
        <v>5</v>
      </c>
      <c r="C122" s="18" t="s">
        <v>26</v>
      </c>
      <c r="D122" s="70" t="s">
        <v>179</v>
      </c>
      <c r="E122" s="19">
        <v>200</v>
      </c>
      <c r="F122" s="7">
        <v>0</v>
      </c>
      <c r="G122" s="7"/>
      <c r="H122" s="117">
        <f t="shared" si="6"/>
        <v>0</v>
      </c>
      <c r="I122" s="69"/>
    </row>
    <row r="123" spans="1:9" ht="45.75" customHeight="1">
      <c r="A123" s="21" t="s">
        <v>185</v>
      </c>
      <c r="B123" s="18" t="s">
        <v>5</v>
      </c>
      <c r="C123" s="18" t="s">
        <v>26</v>
      </c>
      <c r="D123" s="70" t="s">
        <v>180</v>
      </c>
      <c r="E123" s="19">
        <v>200</v>
      </c>
      <c r="F123" s="7">
        <v>5.9</v>
      </c>
      <c r="G123" s="7"/>
      <c r="H123" s="117">
        <f t="shared" si="6"/>
        <v>5.9</v>
      </c>
      <c r="I123" s="68" t="s">
        <v>177</v>
      </c>
    </row>
    <row r="124" spans="1:9" ht="30.75" customHeight="1">
      <c r="A124" s="163" t="s">
        <v>128</v>
      </c>
      <c r="B124" s="176" t="s">
        <v>5</v>
      </c>
      <c r="C124" s="176" t="s">
        <v>26</v>
      </c>
      <c r="D124" s="70" t="s">
        <v>374</v>
      </c>
      <c r="E124" s="177">
        <v>200</v>
      </c>
      <c r="F124" s="7">
        <v>48</v>
      </c>
      <c r="G124" s="7"/>
      <c r="H124" s="134">
        <f t="shared" si="6"/>
        <v>48</v>
      </c>
      <c r="I124" s="68" t="s">
        <v>181</v>
      </c>
    </row>
    <row r="125" spans="1:9" ht="44.25" customHeight="1">
      <c r="A125" s="185" t="s">
        <v>377</v>
      </c>
      <c r="B125" s="186" t="s">
        <v>5</v>
      </c>
      <c r="C125" s="186" t="s">
        <v>26</v>
      </c>
      <c r="D125" s="20">
        <v>4290008150</v>
      </c>
      <c r="E125" s="187">
        <v>500</v>
      </c>
      <c r="F125" s="7">
        <v>800</v>
      </c>
      <c r="G125" s="7"/>
      <c r="H125" s="7">
        <f>F125+G125</f>
        <v>800</v>
      </c>
      <c r="I125" s="68"/>
    </row>
    <row r="126" spans="1:9" ht="24" customHeight="1">
      <c r="A126" s="72" t="s">
        <v>39</v>
      </c>
      <c r="B126" s="73" t="s">
        <v>6</v>
      </c>
      <c r="C126" s="18"/>
      <c r="D126" s="18"/>
      <c r="E126" s="20"/>
      <c r="F126" s="74">
        <f>F128+F129+F130+F131+F132+F133+F134+F137+F138+F139+F140+F145+F147+F149+F150+F151+F152+F153+F154+F155+F156+F157+F160+F161+F162+F163+F164+F165+F168+F169+F172+F173+F174+F175+F176+F177+F178+F179+F180+F181+F182+F183+F184+F185+F186+F187+F190+F191+F192+F193+F196+F197+F198+F199+F200+F201+F202+F203+F141+F142+F143+F144+F146+F148+F166+F167+F135+F136+F158+F159+F170+F171+F188+F189+F127+F194+F195</f>
        <v>132024.40000000002</v>
      </c>
      <c r="G126" s="74">
        <f t="shared" ref="G126:H126" si="7">G128+G129+G130+G131+G132+G133+G134+G137+G138+G139+G140+G145+G147+G149+G150+G151+G152+G153+G154+G155+G156+G157+G160+G161+G162+G163+G164+G165+G168+G169+G172+G173+G174+G175+G176+G177+G178+G179+G180+G181+G182+G183+G184+G185+G186+G187+G190+G191+G192+G193+G196+G197+G198+G199+G200+G201+G202+G203+G141+G142+G143+G144+G146+G148+G166+G167+G135+G136+G158+G159+G170+G171+G188+G189+G127+G194+G195</f>
        <v>0</v>
      </c>
      <c r="H126" s="74">
        <f t="shared" si="7"/>
        <v>132024.40000000002</v>
      </c>
      <c r="I126" s="68"/>
    </row>
    <row r="127" spans="1:9" ht="52.5" customHeight="1">
      <c r="A127" s="4" t="s">
        <v>348</v>
      </c>
      <c r="B127" s="141" t="s">
        <v>6</v>
      </c>
      <c r="C127" s="141" t="s">
        <v>21</v>
      </c>
      <c r="D127" s="143">
        <v>4290020160</v>
      </c>
      <c r="E127" s="142">
        <v>600</v>
      </c>
      <c r="F127" s="134">
        <v>6.5</v>
      </c>
      <c r="G127" s="134"/>
      <c r="H127" s="134">
        <f t="shared" ref="H127" si="8">F127+G127</f>
        <v>6.5</v>
      </c>
      <c r="I127" s="74" t="e">
        <f>I129+I130+I131+I132+I133+I134+I135+I138+I139+I140+I141+#REF!+#REF!+I152+#REF!+I153+I154+I155+I156+I157+I158+I161+I162+I163+I173+I174+I175+I176+I177+#REF!+#REF!+#REF!+#REF!+#REF!+#REF!+I182+I183+I184+I185+I186+I187+I188+I191+I192+I193+#REF!+#REF!+I203+#REF!+I164+I165+I166+#REF!+I148+#REF!+K117+#REF!+I146+#REF!+#REF!+I200+I201+I194+I197+#REF!+I169+I170+#REF!+#REF!</f>
        <v>#REF!</v>
      </c>
    </row>
    <row r="128" spans="1:9" ht="42.75" customHeight="1">
      <c r="A128" s="21" t="s">
        <v>108</v>
      </c>
      <c r="B128" s="18" t="s">
        <v>6</v>
      </c>
      <c r="C128" s="18" t="s">
        <v>22</v>
      </c>
      <c r="D128" s="18" t="s">
        <v>51</v>
      </c>
      <c r="E128" s="19">
        <v>200</v>
      </c>
      <c r="F128" s="7">
        <v>804</v>
      </c>
      <c r="G128" s="7"/>
      <c r="H128" s="7">
        <f>F128+G128</f>
        <v>804</v>
      </c>
      <c r="I128" s="148"/>
    </row>
    <row r="129" spans="1:9" ht="41.25" customHeight="1">
      <c r="A129" s="75" t="s">
        <v>223</v>
      </c>
      <c r="B129" s="18" t="s">
        <v>6</v>
      </c>
      <c r="C129" s="18" t="s">
        <v>22</v>
      </c>
      <c r="D129" s="18" t="s">
        <v>54</v>
      </c>
      <c r="E129" s="19">
        <v>200</v>
      </c>
      <c r="F129" s="7">
        <v>204</v>
      </c>
      <c r="G129" s="7"/>
      <c r="H129" s="7">
        <f t="shared" ref="H129:H203" si="9">F129+G129</f>
        <v>204</v>
      </c>
      <c r="I129" s="69"/>
    </row>
    <row r="130" spans="1:9" ht="55.5" customHeight="1">
      <c r="A130" s="21" t="s">
        <v>43</v>
      </c>
      <c r="B130" s="18" t="s">
        <v>6</v>
      </c>
      <c r="C130" s="18" t="s">
        <v>22</v>
      </c>
      <c r="D130" s="18" t="s">
        <v>56</v>
      </c>
      <c r="E130" s="19">
        <v>100</v>
      </c>
      <c r="F130" s="7">
        <v>1838.4</v>
      </c>
      <c r="G130" s="7"/>
      <c r="H130" s="7">
        <f t="shared" si="9"/>
        <v>1838.4</v>
      </c>
      <c r="I130" s="69"/>
    </row>
    <row r="131" spans="1:9" ht="42" customHeight="1">
      <c r="A131" s="21" t="s">
        <v>111</v>
      </c>
      <c r="B131" s="18" t="s">
        <v>6</v>
      </c>
      <c r="C131" s="18" t="s">
        <v>22</v>
      </c>
      <c r="D131" s="18" t="s">
        <v>56</v>
      </c>
      <c r="E131" s="19">
        <v>200</v>
      </c>
      <c r="F131" s="7">
        <v>3346.6</v>
      </c>
      <c r="G131" s="7"/>
      <c r="H131" s="7">
        <f t="shared" si="9"/>
        <v>3346.6</v>
      </c>
      <c r="I131" s="69"/>
    </row>
    <row r="132" spans="1:9" ht="29.25" customHeight="1">
      <c r="A132" s="21" t="s">
        <v>44</v>
      </c>
      <c r="B132" s="18" t="s">
        <v>6</v>
      </c>
      <c r="C132" s="18" t="s">
        <v>22</v>
      </c>
      <c r="D132" s="18" t="s">
        <v>56</v>
      </c>
      <c r="E132" s="19">
        <v>800</v>
      </c>
      <c r="F132" s="7">
        <v>29.5</v>
      </c>
      <c r="G132" s="7"/>
      <c r="H132" s="7">
        <f t="shared" si="9"/>
        <v>29.5</v>
      </c>
      <c r="I132" s="69"/>
    </row>
    <row r="133" spans="1:9" ht="31.5" customHeight="1">
      <c r="A133" s="21" t="s">
        <v>112</v>
      </c>
      <c r="B133" s="18" t="s">
        <v>6</v>
      </c>
      <c r="C133" s="18" t="s">
        <v>22</v>
      </c>
      <c r="D133" s="18" t="s">
        <v>96</v>
      </c>
      <c r="E133" s="19">
        <v>200</v>
      </c>
      <c r="F133" s="7">
        <v>1212.7</v>
      </c>
      <c r="G133" s="7"/>
      <c r="H133" s="7">
        <f t="shared" si="9"/>
        <v>1212.7</v>
      </c>
      <c r="I133" s="69"/>
    </row>
    <row r="134" spans="1:9" ht="32.25" customHeight="1">
      <c r="A134" s="21" t="s">
        <v>113</v>
      </c>
      <c r="B134" s="18" t="s">
        <v>6</v>
      </c>
      <c r="C134" s="18" t="s">
        <v>22</v>
      </c>
      <c r="D134" s="18" t="s">
        <v>100</v>
      </c>
      <c r="E134" s="19">
        <v>200</v>
      </c>
      <c r="F134" s="7">
        <v>1008.7</v>
      </c>
      <c r="G134" s="7"/>
      <c r="H134" s="7">
        <f t="shared" si="9"/>
        <v>1008.7</v>
      </c>
      <c r="I134" s="69"/>
    </row>
    <row r="135" spans="1:9" ht="51">
      <c r="A135" s="80" t="s">
        <v>182</v>
      </c>
      <c r="B135" s="131" t="s">
        <v>6</v>
      </c>
      <c r="C135" s="131" t="s">
        <v>22</v>
      </c>
      <c r="D135" s="131" t="s">
        <v>329</v>
      </c>
      <c r="E135" s="132">
        <v>100</v>
      </c>
      <c r="F135" s="7">
        <v>570.79999999999995</v>
      </c>
      <c r="G135" s="7"/>
      <c r="H135" s="7">
        <f>F135+G135</f>
        <v>570.79999999999995</v>
      </c>
      <c r="I135" s="69"/>
    </row>
    <row r="136" spans="1:9" ht="51">
      <c r="A136" s="80" t="s">
        <v>182</v>
      </c>
      <c r="B136" s="131" t="s">
        <v>6</v>
      </c>
      <c r="C136" s="131" t="s">
        <v>22</v>
      </c>
      <c r="D136" s="131" t="s">
        <v>330</v>
      </c>
      <c r="E136" s="132">
        <v>100</v>
      </c>
      <c r="F136" s="7">
        <v>75.599999999999994</v>
      </c>
      <c r="G136" s="7"/>
      <c r="H136" s="7">
        <f>F136+G136</f>
        <v>75.599999999999994</v>
      </c>
      <c r="I136" s="69"/>
    </row>
    <row r="137" spans="1:9" ht="114.75">
      <c r="A137" s="21" t="s">
        <v>227</v>
      </c>
      <c r="B137" s="18" t="s">
        <v>6</v>
      </c>
      <c r="C137" s="18" t="s">
        <v>22</v>
      </c>
      <c r="D137" s="18" t="s">
        <v>60</v>
      </c>
      <c r="E137" s="19">
        <v>100</v>
      </c>
      <c r="F137" s="7">
        <v>7549.8</v>
      </c>
      <c r="G137" s="7"/>
      <c r="H137" s="7">
        <f t="shared" si="9"/>
        <v>7549.8</v>
      </c>
      <c r="I137" s="69"/>
    </row>
    <row r="138" spans="1:9" ht="93.75" customHeight="1">
      <c r="A138" s="21" t="s">
        <v>226</v>
      </c>
      <c r="B138" s="18" t="s">
        <v>6</v>
      </c>
      <c r="C138" s="18" t="s">
        <v>22</v>
      </c>
      <c r="D138" s="18" t="s">
        <v>60</v>
      </c>
      <c r="E138" s="19">
        <v>200</v>
      </c>
      <c r="F138" s="7">
        <v>23.8</v>
      </c>
      <c r="G138" s="7"/>
      <c r="H138" s="7">
        <f t="shared" si="9"/>
        <v>23.8</v>
      </c>
      <c r="I138" s="69"/>
    </row>
    <row r="139" spans="1:9" ht="32.25" customHeight="1">
      <c r="A139" s="21" t="s">
        <v>107</v>
      </c>
      <c r="B139" s="18" t="s">
        <v>6</v>
      </c>
      <c r="C139" s="18" t="s">
        <v>23</v>
      </c>
      <c r="D139" s="18" t="s">
        <v>50</v>
      </c>
      <c r="E139" s="19">
        <v>200</v>
      </c>
      <c r="F139" s="7">
        <v>1964.7</v>
      </c>
      <c r="G139" s="7"/>
      <c r="H139" s="7">
        <f t="shared" si="9"/>
        <v>1964.7</v>
      </c>
      <c r="I139" s="69"/>
    </row>
    <row r="140" spans="1:9" ht="40.5" customHeight="1">
      <c r="A140" s="21" t="s">
        <v>42</v>
      </c>
      <c r="B140" s="18" t="s">
        <v>6</v>
      </c>
      <c r="C140" s="18" t="s">
        <v>23</v>
      </c>
      <c r="D140" s="18" t="s">
        <v>50</v>
      </c>
      <c r="E140" s="19">
        <v>600</v>
      </c>
      <c r="F140" s="7">
        <v>3805</v>
      </c>
      <c r="G140" s="7"/>
      <c r="H140" s="7">
        <f t="shared" si="9"/>
        <v>3805</v>
      </c>
      <c r="I140" s="69"/>
    </row>
    <row r="141" spans="1:9" ht="42" customHeight="1">
      <c r="A141" s="116" t="s">
        <v>294</v>
      </c>
      <c r="B141" s="113" t="s">
        <v>6</v>
      </c>
      <c r="C141" s="113" t="s">
        <v>23</v>
      </c>
      <c r="D141" s="112" t="s">
        <v>293</v>
      </c>
      <c r="E141" s="67">
        <v>200</v>
      </c>
      <c r="F141" s="7">
        <v>500</v>
      </c>
      <c r="G141" s="7"/>
      <c r="H141" s="7">
        <f t="shared" si="9"/>
        <v>500</v>
      </c>
      <c r="I141" s="69"/>
    </row>
    <row r="142" spans="1:9" ht="43.5" customHeight="1">
      <c r="A142" s="116" t="s">
        <v>292</v>
      </c>
      <c r="B142" s="113" t="s">
        <v>6</v>
      </c>
      <c r="C142" s="113" t="s">
        <v>23</v>
      </c>
      <c r="D142" s="112" t="s">
        <v>293</v>
      </c>
      <c r="E142" s="67">
        <v>600</v>
      </c>
      <c r="F142" s="7">
        <v>750</v>
      </c>
      <c r="G142" s="7"/>
      <c r="H142" s="7">
        <f t="shared" si="9"/>
        <v>750</v>
      </c>
      <c r="I142" s="69"/>
    </row>
    <row r="143" spans="1:9" ht="42.75" customHeight="1">
      <c r="A143" s="116" t="s">
        <v>295</v>
      </c>
      <c r="B143" s="113" t="s">
        <v>6</v>
      </c>
      <c r="C143" s="113" t="s">
        <v>23</v>
      </c>
      <c r="D143" s="112" t="s">
        <v>296</v>
      </c>
      <c r="E143" s="67">
        <v>200</v>
      </c>
      <c r="F143" s="7">
        <v>1480</v>
      </c>
      <c r="G143" s="7"/>
      <c r="H143" s="7">
        <f t="shared" si="9"/>
        <v>1480</v>
      </c>
      <c r="I143" s="69"/>
    </row>
    <row r="144" spans="1:9" ht="43.5" customHeight="1">
      <c r="A144" s="116" t="s">
        <v>297</v>
      </c>
      <c r="B144" s="113" t="s">
        <v>6</v>
      </c>
      <c r="C144" s="113" t="s">
        <v>23</v>
      </c>
      <c r="D144" s="112" t="s">
        <v>296</v>
      </c>
      <c r="E144" s="67">
        <v>600</v>
      </c>
      <c r="F144" s="7">
        <v>200</v>
      </c>
      <c r="G144" s="7"/>
      <c r="H144" s="7">
        <f t="shared" si="9"/>
        <v>200</v>
      </c>
      <c r="I144" s="69"/>
    </row>
    <row r="145" spans="1:9" ht="45.75" customHeight="1">
      <c r="A145" s="21" t="s">
        <v>281</v>
      </c>
      <c r="B145" s="18" t="s">
        <v>6</v>
      </c>
      <c r="C145" s="18" t="s">
        <v>23</v>
      </c>
      <c r="D145" s="18" t="s">
        <v>174</v>
      </c>
      <c r="E145" s="67">
        <v>600</v>
      </c>
      <c r="F145" s="7">
        <v>0</v>
      </c>
      <c r="G145" s="7"/>
      <c r="H145" s="7">
        <f t="shared" si="9"/>
        <v>0</v>
      </c>
      <c r="I145" s="69"/>
    </row>
    <row r="146" spans="1:9" ht="41.25" customHeight="1">
      <c r="A146" s="21" t="s">
        <v>281</v>
      </c>
      <c r="B146" s="113" t="s">
        <v>6</v>
      </c>
      <c r="C146" s="113" t="s">
        <v>23</v>
      </c>
      <c r="D146" s="113" t="s">
        <v>302</v>
      </c>
      <c r="E146" s="67">
        <v>600</v>
      </c>
      <c r="F146" s="7">
        <v>0</v>
      </c>
      <c r="G146" s="7"/>
      <c r="H146" s="7">
        <f t="shared" si="9"/>
        <v>0</v>
      </c>
      <c r="I146" s="76">
        <v>1507.4</v>
      </c>
    </row>
    <row r="147" spans="1:9" ht="38.25" customHeight="1">
      <c r="A147" s="21" t="s">
        <v>327</v>
      </c>
      <c r="B147" s="18" t="s">
        <v>6</v>
      </c>
      <c r="C147" s="18" t="s">
        <v>23</v>
      </c>
      <c r="D147" s="131" t="s">
        <v>328</v>
      </c>
      <c r="E147" s="67">
        <v>600</v>
      </c>
      <c r="F147" s="7">
        <v>230.7</v>
      </c>
      <c r="G147" s="7"/>
      <c r="H147" s="7">
        <f t="shared" si="9"/>
        <v>230.7</v>
      </c>
      <c r="I147" s="76"/>
    </row>
    <row r="148" spans="1:9" ht="43.5" customHeight="1">
      <c r="A148" s="21" t="s">
        <v>280</v>
      </c>
      <c r="B148" s="113" t="s">
        <v>6</v>
      </c>
      <c r="C148" s="113" t="s">
        <v>23</v>
      </c>
      <c r="D148" s="113" t="s">
        <v>303</v>
      </c>
      <c r="E148" s="67">
        <v>600</v>
      </c>
      <c r="F148" s="7">
        <v>1933.3</v>
      </c>
      <c r="G148" s="7"/>
      <c r="H148" s="7">
        <f t="shared" si="9"/>
        <v>1933.3</v>
      </c>
      <c r="I148" s="76">
        <v>220</v>
      </c>
    </row>
    <row r="149" spans="1:9" ht="44.25" customHeight="1">
      <c r="A149" s="21" t="s">
        <v>263</v>
      </c>
      <c r="B149" s="18" t="s">
        <v>6</v>
      </c>
      <c r="C149" s="18" t="s">
        <v>23</v>
      </c>
      <c r="D149" s="18" t="s">
        <v>264</v>
      </c>
      <c r="E149" s="67">
        <v>200</v>
      </c>
      <c r="F149" s="7">
        <v>341.9</v>
      </c>
      <c r="G149" s="7"/>
      <c r="H149" s="7">
        <f t="shared" si="9"/>
        <v>341.9</v>
      </c>
      <c r="I149" s="77"/>
    </row>
    <row r="150" spans="1:9" ht="42.75" customHeight="1">
      <c r="A150" s="21" t="s">
        <v>288</v>
      </c>
      <c r="B150" s="102" t="s">
        <v>6</v>
      </c>
      <c r="C150" s="102" t="s">
        <v>23</v>
      </c>
      <c r="D150" s="102" t="s">
        <v>264</v>
      </c>
      <c r="E150" s="67">
        <v>600</v>
      </c>
      <c r="F150" s="7">
        <v>932.5</v>
      </c>
      <c r="G150" s="7"/>
      <c r="H150" s="7">
        <f t="shared" si="9"/>
        <v>932.5</v>
      </c>
      <c r="I150" s="77"/>
    </row>
    <row r="151" spans="1:9" ht="40.5" customHeight="1">
      <c r="A151" s="75" t="s">
        <v>109</v>
      </c>
      <c r="B151" s="18" t="s">
        <v>6</v>
      </c>
      <c r="C151" s="18" t="s">
        <v>23</v>
      </c>
      <c r="D151" s="18" t="s">
        <v>53</v>
      </c>
      <c r="E151" s="19">
        <v>200</v>
      </c>
      <c r="F151" s="7">
        <v>34.700000000000003</v>
      </c>
      <c r="G151" s="7"/>
      <c r="H151" s="7">
        <f t="shared" si="9"/>
        <v>34.700000000000003</v>
      </c>
      <c r="I151" s="77"/>
    </row>
    <row r="152" spans="1:9" ht="57" customHeight="1">
      <c r="A152" s="21" t="s">
        <v>45</v>
      </c>
      <c r="B152" s="18" t="s">
        <v>6</v>
      </c>
      <c r="C152" s="18" t="s">
        <v>23</v>
      </c>
      <c r="D152" s="18" t="s">
        <v>57</v>
      </c>
      <c r="E152" s="19">
        <v>100</v>
      </c>
      <c r="F152" s="7">
        <v>738</v>
      </c>
      <c r="G152" s="7"/>
      <c r="H152" s="7">
        <f t="shared" si="9"/>
        <v>738</v>
      </c>
      <c r="I152" s="69"/>
    </row>
    <row r="153" spans="1:9" ht="47.25" customHeight="1">
      <c r="A153" s="78" t="s">
        <v>114</v>
      </c>
      <c r="B153" s="18" t="s">
        <v>6</v>
      </c>
      <c r="C153" s="18" t="s">
        <v>23</v>
      </c>
      <c r="D153" s="18" t="s">
        <v>57</v>
      </c>
      <c r="E153" s="19">
        <v>200</v>
      </c>
      <c r="F153" s="7">
        <v>10380.6</v>
      </c>
      <c r="G153" s="7"/>
      <c r="H153" s="7">
        <f t="shared" si="9"/>
        <v>10380.6</v>
      </c>
      <c r="I153" s="69"/>
    </row>
    <row r="154" spans="1:9" ht="43.5" customHeight="1">
      <c r="A154" s="78" t="s">
        <v>46</v>
      </c>
      <c r="B154" s="18" t="s">
        <v>6</v>
      </c>
      <c r="C154" s="18" t="s">
        <v>23</v>
      </c>
      <c r="D154" s="18" t="s">
        <v>57</v>
      </c>
      <c r="E154" s="19">
        <v>600</v>
      </c>
      <c r="F154" s="7">
        <v>19016.900000000001</v>
      </c>
      <c r="G154" s="7"/>
      <c r="H154" s="7">
        <f t="shared" si="9"/>
        <v>19016.900000000001</v>
      </c>
      <c r="I154" s="69"/>
    </row>
    <row r="155" spans="1:9" ht="37.5" customHeight="1">
      <c r="A155" s="78" t="s">
        <v>47</v>
      </c>
      <c r="B155" s="18" t="s">
        <v>6</v>
      </c>
      <c r="C155" s="18" t="s">
        <v>23</v>
      </c>
      <c r="D155" s="18" t="s">
        <v>57</v>
      </c>
      <c r="E155" s="19">
        <v>800</v>
      </c>
      <c r="F155" s="7">
        <v>135.19999999999999</v>
      </c>
      <c r="G155" s="7"/>
      <c r="H155" s="7">
        <f t="shared" si="9"/>
        <v>135.19999999999999</v>
      </c>
      <c r="I155" s="69"/>
    </row>
    <row r="156" spans="1:9" ht="32.25" customHeight="1">
      <c r="A156" s="21" t="s">
        <v>112</v>
      </c>
      <c r="B156" s="18" t="s">
        <v>6</v>
      </c>
      <c r="C156" s="18" t="s">
        <v>23</v>
      </c>
      <c r="D156" s="18" t="s">
        <v>59</v>
      </c>
      <c r="E156" s="19">
        <v>200</v>
      </c>
      <c r="F156" s="7">
        <v>659.7</v>
      </c>
      <c r="G156" s="7"/>
      <c r="H156" s="7">
        <f t="shared" si="9"/>
        <v>659.7</v>
      </c>
      <c r="I156" s="69"/>
    </row>
    <row r="157" spans="1:9" ht="33" customHeight="1">
      <c r="A157" s="21" t="s">
        <v>113</v>
      </c>
      <c r="B157" s="18" t="s">
        <v>6</v>
      </c>
      <c r="C157" s="18" t="s">
        <v>23</v>
      </c>
      <c r="D157" s="18" t="s">
        <v>101</v>
      </c>
      <c r="E157" s="19">
        <v>200</v>
      </c>
      <c r="F157" s="7">
        <v>629.20000000000005</v>
      </c>
      <c r="G157" s="7"/>
      <c r="H157" s="7">
        <f t="shared" si="9"/>
        <v>629.20000000000005</v>
      </c>
      <c r="I157" s="69"/>
    </row>
    <row r="158" spans="1:9" ht="31.5" customHeight="1">
      <c r="A158" s="80" t="s">
        <v>182</v>
      </c>
      <c r="B158" s="131" t="s">
        <v>6</v>
      </c>
      <c r="C158" s="131" t="s">
        <v>23</v>
      </c>
      <c r="D158" s="131" t="s">
        <v>331</v>
      </c>
      <c r="E158" s="132">
        <v>100</v>
      </c>
      <c r="F158" s="7">
        <v>43</v>
      </c>
      <c r="G158" s="7"/>
      <c r="H158" s="7">
        <f>F158+G158</f>
        <v>43</v>
      </c>
      <c r="I158" s="69"/>
    </row>
    <row r="159" spans="1:9" ht="51.75" customHeight="1">
      <c r="A159" s="80" t="s">
        <v>182</v>
      </c>
      <c r="B159" s="131" t="s">
        <v>6</v>
      </c>
      <c r="C159" s="131" t="s">
        <v>23</v>
      </c>
      <c r="D159" s="131" t="s">
        <v>332</v>
      </c>
      <c r="E159" s="132">
        <v>100</v>
      </c>
      <c r="F159" s="7">
        <v>39.4</v>
      </c>
      <c r="G159" s="7"/>
      <c r="H159" s="7">
        <f>F159+G159</f>
        <v>39.4</v>
      </c>
      <c r="I159" s="69"/>
    </row>
    <row r="160" spans="1:9" ht="54" customHeight="1">
      <c r="A160" s="21" t="s">
        <v>225</v>
      </c>
      <c r="B160" s="18" t="s">
        <v>6</v>
      </c>
      <c r="C160" s="18" t="s">
        <v>23</v>
      </c>
      <c r="D160" s="18" t="s">
        <v>61</v>
      </c>
      <c r="E160" s="19">
        <v>100</v>
      </c>
      <c r="F160" s="7">
        <v>14882.2</v>
      </c>
      <c r="G160" s="7"/>
      <c r="H160" s="7">
        <f t="shared" si="9"/>
        <v>14882.2</v>
      </c>
      <c r="I160" s="69"/>
    </row>
    <row r="161" spans="1:9" ht="99" customHeight="1">
      <c r="A161" s="21" t="s">
        <v>325</v>
      </c>
      <c r="B161" s="18" t="s">
        <v>6</v>
      </c>
      <c r="C161" s="18" t="s">
        <v>23</v>
      </c>
      <c r="D161" s="18" t="s">
        <v>61</v>
      </c>
      <c r="E161" s="19">
        <v>200</v>
      </c>
      <c r="F161" s="7">
        <v>114.9</v>
      </c>
      <c r="G161" s="7"/>
      <c r="H161" s="7">
        <f t="shared" si="9"/>
        <v>114.9</v>
      </c>
      <c r="I161" s="69"/>
    </row>
    <row r="162" spans="1:9" ht="95.25" customHeight="1">
      <c r="A162" s="78" t="s">
        <v>326</v>
      </c>
      <c r="B162" s="18" t="s">
        <v>6</v>
      </c>
      <c r="C162" s="18" t="s">
        <v>23</v>
      </c>
      <c r="D162" s="18" t="s">
        <v>61</v>
      </c>
      <c r="E162" s="19">
        <v>600</v>
      </c>
      <c r="F162" s="7">
        <v>40699.5</v>
      </c>
      <c r="G162" s="7"/>
      <c r="H162" s="7">
        <f t="shared" si="9"/>
        <v>40699.5</v>
      </c>
      <c r="I162" s="69"/>
    </row>
    <row r="163" spans="1:9" ht="58.5" customHeight="1">
      <c r="A163" s="21" t="s">
        <v>62</v>
      </c>
      <c r="B163" s="18" t="s">
        <v>6</v>
      </c>
      <c r="C163" s="18" t="s">
        <v>169</v>
      </c>
      <c r="D163" s="18" t="s">
        <v>63</v>
      </c>
      <c r="E163" s="19">
        <v>100</v>
      </c>
      <c r="F163" s="7">
        <v>3154.2</v>
      </c>
      <c r="G163" s="7"/>
      <c r="H163" s="7">
        <f t="shared" si="9"/>
        <v>3154.2</v>
      </c>
      <c r="I163" s="79"/>
    </row>
    <row r="164" spans="1:9" ht="31.5" customHeight="1">
      <c r="A164" s="21" t="s">
        <v>116</v>
      </c>
      <c r="B164" s="18" t="s">
        <v>6</v>
      </c>
      <c r="C164" s="18" t="s">
        <v>169</v>
      </c>
      <c r="D164" s="18" t="s">
        <v>63</v>
      </c>
      <c r="E164" s="19">
        <v>200</v>
      </c>
      <c r="F164" s="7">
        <v>685.2</v>
      </c>
      <c r="G164" s="7"/>
      <c r="H164" s="7">
        <f t="shared" si="9"/>
        <v>685.2</v>
      </c>
      <c r="I164" s="79"/>
    </row>
    <row r="165" spans="1:9" ht="32.25" customHeight="1">
      <c r="A165" s="21" t="s">
        <v>64</v>
      </c>
      <c r="B165" s="18" t="s">
        <v>6</v>
      </c>
      <c r="C165" s="18" t="s">
        <v>169</v>
      </c>
      <c r="D165" s="18" t="s">
        <v>63</v>
      </c>
      <c r="E165" s="19">
        <v>800</v>
      </c>
      <c r="F165" s="7">
        <v>88.3</v>
      </c>
      <c r="G165" s="7"/>
      <c r="H165" s="7">
        <f t="shared" si="9"/>
        <v>88.3</v>
      </c>
      <c r="I165" s="69"/>
    </row>
    <row r="166" spans="1:9" ht="70.5" customHeight="1">
      <c r="A166" s="116" t="s">
        <v>298</v>
      </c>
      <c r="B166" s="113" t="s">
        <v>6</v>
      </c>
      <c r="C166" s="113" t="s">
        <v>169</v>
      </c>
      <c r="D166" s="112" t="s">
        <v>299</v>
      </c>
      <c r="E166" s="114">
        <v>100</v>
      </c>
      <c r="F166" s="7">
        <v>2.2999999999999998</v>
      </c>
      <c r="G166" s="7"/>
      <c r="H166" s="7">
        <f t="shared" si="9"/>
        <v>2.2999999999999998</v>
      </c>
      <c r="I166" s="69"/>
    </row>
    <row r="167" spans="1:9" ht="82.5" customHeight="1">
      <c r="A167" s="116" t="s">
        <v>300</v>
      </c>
      <c r="B167" s="113" t="s">
        <v>6</v>
      </c>
      <c r="C167" s="113" t="s">
        <v>169</v>
      </c>
      <c r="D167" s="112" t="s">
        <v>301</v>
      </c>
      <c r="E167" s="114">
        <v>100</v>
      </c>
      <c r="F167" s="7">
        <v>194.8</v>
      </c>
      <c r="G167" s="7"/>
      <c r="H167" s="7">
        <f t="shared" si="9"/>
        <v>194.8</v>
      </c>
      <c r="I167" s="69"/>
    </row>
    <row r="168" spans="1:9" ht="77.25" customHeight="1">
      <c r="A168" s="80" t="s">
        <v>259</v>
      </c>
      <c r="B168" s="18" t="s">
        <v>6</v>
      </c>
      <c r="C168" s="18" t="s">
        <v>169</v>
      </c>
      <c r="D168" s="18" t="s">
        <v>260</v>
      </c>
      <c r="E168" s="19">
        <v>100</v>
      </c>
      <c r="F168" s="7">
        <v>14.3</v>
      </c>
      <c r="G168" s="7"/>
      <c r="H168" s="7">
        <f t="shared" si="9"/>
        <v>14.3</v>
      </c>
      <c r="I168" s="69"/>
    </row>
    <row r="169" spans="1:9" ht="80.25" customHeight="1">
      <c r="A169" s="21" t="s">
        <v>258</v>
      </c>
      <c r="B169" s="18" t="s">
        <v>6</v>
      </c>
      <c r="C169" s="18" t="s">
        <v>169</v>
      </c>
      <c r="D169" s="18" t="s">
        <v>228</v>
      </c>
      <c r="E169" s="19">
        <v>100</v>
      </c>
      <c r="F169" s="7">
        <v>36.1</v>
      </c>
      <c r="G169" s="7"/>
      <c r="H169" s="7">
        <f t="shared" si="9"/>
        <v>36.1</v>
      </c>
      <c r="I169" s="81"/>
    </row>
    <row r="170" spans="1:9" ht="54.75" customHeight="1">
      <c r="A170" s="80" t="s">
        <v>182</v>
      </c>
      <c r="B170" s="131" t="s">
        <v>6</v>
      </c>
      <c r="C170" s="131" t="s">
        <v>169</v>
      </c>
      <c r="D170" s="131" t="s">
        <v>333</v>
      </c>
      <c r="E170" s="132">
        <v>100</v>
      </c>
      <c r="F170" s="7">
        <v>77.900000000000006</v>
      </c>
      <c r="G170" s="7"/>
      <c r="H170" s="7">
        <f>F170+G170</f>
        <v>77.900000000000006</v>
      </c>
      <c r="I170" s="81"/>
    </row>
    <row r="171" spans="1:9" ht="57" customHeight="1">
      <c r="A171" s="80" t="s">
        <v>182</v>
      </c>
      <c r="B171" s="131" t="s">
        <v>6</v>
      </c>
      <c r="C171" s="131" t="s">
        <v>169</v>
      </c>
      <c r="D171" s="131" t="s">
        <v>334</v>
      </c>
      <c r="E171" s="132">
        <v>100</v>
      </c>
      <c r="F171" s="7">
        <v>98.7</v>
      </c>
      <c r="G171" s="7"/>
      <c r="H171" s="7">
        <f>F171+G171</f>
        <v>98.7</v>
      </c>
      <c r="I171" s="81"/>
    </row>
    <row r="172" spans="1:9" ht="43.5" customHeight="1">
      <c r="A172" s="82" t="s">
        <v>117</v>
      </c>
      <c r="B172" s="18" t="s">
        <v>6</v>
      </c>
      <c r="C172" s="18" t="s">
        <v>24</v>
      </c>
      <c r="D172" s="18" t="s">
        <v>66</v>
      </c>
      <c r="E172" s="19">
        <v>200</v>
      </c>
      <c r="F172" s="7">
        <v>0</v>
      </c>
      <c r="G172" s="7"/>
      <c r="H172" s="7">
        <f t="shared" si="9"/>
        <v>0</v>
      </c>
      <c r="I172" s="81"/>
    </row>
    <row r="173" spans="1:9" ht="44.25" customHeight="1">
      <c r="A173" s="82" t="s">
        <v>65</v>
      </c>
      <c r="B173" s="18" t="s">
        <v>6</v>
      </c>
      <c r="C173" s="18" t="s">
        <v>24</v>
      </c>
      <c r="D173" s="18" t="s">
        <v>66</v>
      </c>
      <c r="E173" s="19">
        <v>600</v>
      </c>
      <c r="F173" s="7">
        <v>0</v>
      </c>
      <c r="G173" s="7"/>
      <c r="H173" s="7">
        <f t="shared" si="9"/>
        <v>0</v>
      </c>
      <c r="I173" s="69"/>
    </row>
    <row r="174" spans="1:9" ht="28.5" customHeight="1">
      <c r="A174" s="21" t="s">
        <v>118</v>
      </c>
      <c r="B174" s="18" t="s">
        <v>6</v>
      </c>
      <c r="C174" s="18" t="s">
        <v>24</v>
      </c>
      <c r="D174" s="18" t="s">
        <v>67</v>
      </c>
      <c r="E174" s="19">
        <v>200</v>
      </c>
      <c r="F174" s="7">
        <v>23.1</v>
      </c>
      <c r="G174" s="7"/>
      <c r="H174" s="7">
        <f t="shared" si="9"/>
        <v>23.1</v>
      </c>
      <c r="I174" s="69"/>
    </row>
    <row r="175" spans="1:9" ht="42.75" customHeight="1">
      <c r="A175" s="82" t="s">
        <v>143</v>
      </c>
      <c r="B175" s="18" t="s">
        <v>6</v>
      </c>
      <c r="C175" s="18" t="s">
        <v>24</v>
      </c>
      <c r="D175" s="18" t="s">
        <v>145</v>
      </c>
      <c r="E175" s="19">
        <v>200</v>
      </c>
      <c r="F175" s="7">
        <v>194</v>
      </c>
      <c r="G175" s="7"/>
      <c r="H175" s="7">
        <f t="shared" si="9"/>
        <v>194</v>
      </c>
      <c r="I175" s="69"/>
    </row>
    <row r="176" spans="1:9" ht="41.25" customHeight="1">
      <c r="A176" s="82" t="s">
        <v>144</v>
      </c>
      <c r="B176" s="18" t="s">
        <v>6</v>
      </c>
      <c r="C176" s="18" t="s">
        <v>24</v>
      </c>
      <c r="D176" s="18" t="s">
        <v>145</v>
      </c>
      <c r="E176" s="19">
        <v>600</v>
      </c>
      <c r="F176" s="7">
        <v>450.5</v>
      </c>
      <c r="G176" s="7"/>
      <c r="H176" s="7">
        <f t="shared" si="9"/>
        <v>450.5</v>
      </c>
      <c r="I176" s="69"/>
    </row>
    <row r="177" spans="1:9" ht="39.75" customHeight="1">
      <c r="A177" s="66" t="s">
        <v>142</v>
      </c>
      <c r="B177" s="18" t="s">
        <v>6</v>
      </c>
      <c r="C177" s="18" t="s">
        <v>24</v>
      </c>
      <c r="D177" s="18" t="s">
        <v>68</v>
      </c>
      <c r="E177" s="19">
        <v>200</v>
      </c>
      <c r="F177" s="7">
        <v>5</v>
      </c>
      <c r="G177" s="7"/>
      <c r="H177" s="7">
        <f t="shared" si="9"/>
        <v>5</v>
      </c>
      <c r="I177" s="69"/>
    </row>
    <row r="178" spans="1:9" ht="42" customHeight="1">
      <c r="A178" s="21" t="s">
        <v>282</v>
      </c>
      <c r="B178" s="102" t="s">
        <v>6</v>
      </c>
      <c r="C178" s="83" t="s">
        <v>24</v>
      </c>
      <c r="D178" s="102" t="s">
        <v>68</v>
      </c>
      <c r="E178" s="103">
        <v>600</v>
      </c>
      <c r="F178" s="7">
        <v>25</v>
      </c>
      <c r="G178" s="7"/>
      <c r="H178" s="7">
        <f t="shared" si="9"/>
        <v>25</v>
      </c>
      <c r="I178" s="69"/>
    </row>
    <row r="179" spans="1:9" ht="33.75" customHeight="1">
      <c r="A179" s="66" t="s">
        <v>127</v>
      </c>
      <c r="B179" s="18" t="s">
        <v>6</v>
      </c>
      <c r="C179" s="83" t="s">
        <v>24</v>
      </c>
      <c r="D179" s="20">
        <v>1210100510</v>
      </c>
      <c r="E179" s="19">
        <v>200</v>
      </c>
      <c r="F179" s="7">
        <v>10</v>
      </c>
      <c r="G179" s="7"/>
      <c r="H179" s="7">
        <f t="shared" si="9"/>
        <v>10</v>
      </c>
      <c r="I179" s="69"/>
    </row>
    <row r="180" spans="1:9" ht="32.25" customHeight="1">
      <c r="A180" s="66" t="s">
        <v>289</v>
      </c>
      <c r="B180" s="102" t="s">
        <v>6</v>
      </c>
      <c r="C180" s="83" t="s">
        <v>24</v>
      </c>
      <c r="D180" s="20">
        <v>1210100510</v>
      </c>
      <c r="E180" s="103">
        <v>600</v>
      </c>
      <c r="F180" s="7">
        <v>40</v>
      </c>
      <c r="G180" s="7"/>
      <c r="H180" s="7">
        <f t="shared" si="9"/>
        <v>40</v>
      </c>
      <c r="I180" s="69"/>
    </row>
    <row r="181" spans="1:9" ht="28.5" customHeight="1">
      <c r="A181" s="21" t="s">
        <v>141</v>
      </c>
      <c r="B181" s="18" t="s">
        <v>6</v>
      </c>
      <c r="C181" s="18" t="s">
        <v>25</v>
      </c>
      <c r="D181" s="18" t="s">
        <v>52</v>
      </c>
      <c r="E181" s="19">
        <v>200</v>
      </c>
      <c r="F181" s="7">
        <v>65.099999999999994</v>
      </c>
      <c r="G181" s="7"/>
      <c r="H181" s="7">
        <f t="shared" si="9"/>
        <v>65.099999999999994</v>
      </c>
      <c r="I181" s="69"/>
    </row>
    <row r="182" spans="1:9" ht="21.75" customHeight="1">
      <c r="A182" s="21" t="s">
        <v>102</v>
      </c>
      <c r="B182" s="18" t="s">
        <v>6</v>
      </c>
      <c r="C182" s="18" t="s">
        <v>25</v>
      </c>
      <c r="D182" s="18" t="s">
        <v>52</v>
      </c>
      <c r="E182" s="19">
        <v>300</v>
      </c>
      <c r="F182" s="7">
        <v>30</v>
      </c>
      <c r="G182" s="7"/>
      <c r="H182" s="7">
        <f t="shared" si="9"/>
        <v>30</v>
      </c>
      <c r="I182" s="69"/>
    </row>
    <row r="183" spans="1:9" ht="38.25">
      <c r="A183" s="21" t="s">
        <v>110</v>
      </c>
      <c r="B183" s="18" t="s">
        <v>6</v>
      </c>
      <c r="C183" s="18" t="s">
        <v>25</v>
      </c>
      <c r="D183" s="18" t="s">
        <v>99</v>
      </c>
      <c r="E183" s="19">
        <v>200</v>
      </c>
      <c r="F183" s="7">
        <v>346.4</v>
      </c>
      <c r="G183" s="7"/>
      <c r="H183" s="7">
        <f t="shared" si="9"/>
        <v>346.4</v>
      </c>
      <c r="I183" s="69"/>
    </row>
    <row r="184" spans="1:9" ht="44.25" customHeight="1">
      <c r="A184" s="21" t="s">
        <v>98</v>
      </c>
      <c r="B184" s="18" t="s">
        <v>6</v>
      </c>
      <c r="C184" s="18" t="s">
        <v>25</v>
      </c>
      <c r="D184" s="18" t="s">
        <v>99</v>
      </c>
      <c r="E184" s="19">
        <v>600</v>
      </c>
      <c r="F184" s="7">
        <v>40</v>
      </c>
      <c r="G184" s="7"/>
      <c r="H184" s="7">
        <f t="shared" si="9"/>
        <v>40</v>
      </c>
      <c r="I184" s="69"/>
    </row>
    <row r="185" spans="1:9" ht="45.75" customHeight="1">
      <c r="A185" s="21" t="s">
        <v>48</v>
      </c>
      <c r="B185" s="18" t="s">
        <v>6</v>
      </c>
      <c r="C185" s="18" t="s">
        <v>25</v>
      </c>
      <c r="D185" s="18" t="s">
        <v>58</v>
      </c>
      <c r="E185" s="19">
        <v>100</v>
      </c>
      <c r="F185" s="7">
        <v>6447.1</v>
      </c>
      <c r="G185" s="7"/>
      <c r="H185" s="7">
        <f t="shared" si="9"/>
        <v>6447.1</v>
      </c>
      <c r="I185" s="69"/>
    </row>
    <row r="186" spans="1:9" ht="28.5" customHeight="1">
      <c r="A186" s="78" t="s">
        <v>115</v>
      </c>
      <c r="B186" s="18" t="s">
        <v>6</v>
      </c>
      <c r="C186" s="18" t="s">
        <v>25</v>
      </c>
      <c r="D186" s="18" t="s">
        <v>58</v>
      </c>
      <c r="E186" s="19">
        <v>200</v>
      </c>
      <c r="F186" s="7">
        <v>967.9</v>
      </c>
      <c r="G186" s="7"/>
      <c r="H186" s="7">
        <f t="shared" si="9"/>
        <v>967.9</v>
      </c>
      <c r="I186" s="69"/>
    </row>
    <row r="187" spans="1:9" ht="20.25" customHeight="1">
      <c r="A187" s="78" t="s">
        <v>49</v>
      </c>
      <c r="B187" s="18" t="s">
        <v>6</v>
      </c>
      <c r="C187" s="18" t="s">
        <v>25</v>
      </c>
      <c r="D187" s="18" t="s">
        <v>58</v>
      </c>
      <c r="E187" s="19">
        <v>800</v>
      </c>
      <c r="F187" s="7">
        <v>1.9</v>
      </c>
      <c r="G187" s="7"/>
      <c r="H187" s="7">
        <f t="shared" si="9"/>
        <v>1.9</v>
      </c>
      <c r="I187" s="69"/>
    </row>
    <row r="188" spans="1:9" ht="56.25" customHeight="1">
      <c r="A188" s="80" t="s">
        <v>182</v>
      </c>
      <c r="B188" s="131" t="s">
        <v>6</v>
      </c>
      <c r="C188" s="131" t="s">
        <v>25</v>
      </c>
      <c r="D188" s="131" t="s">
        <v>331</v>
      </c>
      <c r="E188" s="132">
        <v>100</v>
      </c>
      <c r="F188" s="7">
        <v>111.3</v>
      </c>
      <c r="G188" s="7"/>
      <c r="H188" s="7">
        <f>F188+G188</f>
        <v>111.3</v>
      </c>
      <c r="I188" s="69"/>
    </row>
    <row r="189" spans="1:9" ht="58.5" customHeight="1">
      <c r="A189" s="80" t="s">
        <v>182</v>
      </c>
      <c r="B189" s="131" t="s">
        <v>6</v>
      </c>
      <c r="C189" s="131" t="s">
        <v>25</v>
      </c>
      <c r="D189" s="131" t="s">
        <v>332</v>
      </c>
      <c r="E189" s="132">
        <v>100</v>
      </c>
      <c r="F189" s="7">
        <v>264.7</v>
      </c>
      <c r="G189" s="7"/>
      <c r="H189" s="7">
        <f>F189+G189</f>
        <v>264.7</v>
      </c>
      <c r="I189" s="69"/>
    </row>
    <row r="190" spans="1:9" ht="45" customHeight="1">
      <c r="A190" s="21" t="s">
        <v>69</v>
      </c>
      <c r="B190" s="18" t="s">
        <v>6</v>
      </c>
      <c r="C190" s="18" t="s">
        <v>25</v>
      </c>
      <c r="D190" s="18" t="s">
        <v>72</v>
      </c>
      <c r="E190" s="19">
        <v>300</v>
      </c>
      <c r="F190" s="7">
        <v>16</v>
      </c>
      <c r="G190" s="7"/>
      <c r="H190" s="7">
        <f t="shared" si="9"/>
        <v>16</v>
      </c>
      <c r="I190" s="69"/>
    </row>
    <row r="191" spans="1:9" ht="35.25" customHeight="1">
      <c r="A191" s="21" t="s">
        <v>70</v>
      </c>
      <c r="B191" s="18" t="s">
        <v>6</v>
      </c>
      <c r="C191" s="18" t="s">
        <v>25</v>
      </c>
      <c r="D191" s="18" t="s">
        <v>73</v>
      </c>
      <c r="E191" s="19">
        <v>300</v>
      </c>
      <c r="F191" s="7">
        <v>114</v>
      </c>
      <c r="G191" s="7"/>
      <c r="H191" s="7">
        <f t="shared" si="9"/>
        <v>114</v>
      </c>
      <c r="I191" s="69"/>
    </row>
    <row r="192" spans="1:9" ht="28.5" customHeight="1">
      <c r="A192" s="21" t="s">
        <v>71</v>
      </c>
      <c r="B192" s="18" t="s">
        <v>6</v>
      </c>
      <c r="C192" s="18" t="s">
        <v>25</v>
      </c>
      <c r="D192" s="18" t="s">
        <v>74</v>
      </c>
      <c r="E192" s="19">
        <v>300</v>
      </c>
      <c r="F192" s="7">
        <v>85</v>
      </c>
      <c r="G192" s="7"/>
      <c r="H192" s="7">
        <f t="shared" si="9"/>
        <v>85</v>
      </c>
      <c r="I192" s="69"/>
    </row>
    <row r="193" spans="1:9" ht="45" customHeight="1">
      <c r="A193" s="21" t="s">
        <v>220</v>
      </c>
      <c r="B193" s="18" t="s">
        <v>6</v>
      </c>
      <c r="C193" s="18" t="s">
        <v>25</v>
      </c>
      <c r="D193" s="99" t="s">
        <v>278</v>
      </c>
      <c r="E193" s="19">
        <v>200</v>
      </c>
      <c r="F193" s="7">
        <v>0</v>
      </c>
      <c r="G193" s="7"/>
      <c r="H193" s="7">
        <f t="shared" si="9"/>
        <v>0</v>
      </c>
      <c r="I193" s="69"/>
    </row>
    <row r="194" spans="1:9" ht="41.25" customHeight="1">
      <c r="A194" s="21" t="s">
        <v>345</v>
      </c>
      <c r="B194" s="144" t="s">
        <v>6</v>
      </c>
      <c r="C194" s="144" t="s">
        <v>25</v>
      </c>
      <c r="D194" s="144" t="s">
        <v>346</v>
      </c>
      <c r="E194" s="145">
        <v>200</v>
      </c>
      <c r="F194" s="7">
        <v>91</v>
      </c>
      <c r="G194" s="7"/>
      <c r="H194" s="7">
        <f t="shared" si="9"/>
        <v>91</v>
      </c>
      <c r="I194" s="76">
        <v>26</v>
      </c>
    </row>
    <row r="195" spans="1:9" ht="43.5" customHeight="1">
      <c r="A195" s="21" t="s">
        <v>283</v>
      </c>
      <c r="B195" s="144" t="s">
        <v>6</v>
      </c>
      <c r="C195" s="144" t="s">
        <v>25</v>
      </c>
      <c r="D195" s="144" t="s">
        <v>347</v>
      </c>
      <c r="E195" s="145">
        <v>200</v>
      </c>
      <c r="F195" s="7">
        <v>121.1</v>
      </c>
      <c r="G195" s="7"/>
      <c r="H195" s="7">
        <f t="shared" si="9"/>
        <v>121.1</v>
      </c>
      <c r="I195" s="76"/>
    </row>
    <row r="196" spans="1:9" ht="51.75" customHeight="1">
      <c r="A196" s="21" t="s">
        <v>186</v>
      </c>
      <c r="B196" s="18" t="s">
        <v>6</v>
      </c>
      <c r="C196" s="18" t="s">
        <v>25</v>
      </c>
      <c r="D196" s="18" t="s">
        <v>178</v>
      </c>
      <c r="E196" s="19">
        <v>300</v>
      </c>
      <c r="F196" s="7">
        <v>14</v>
      </c>
      <c r="G196" s="7"/>
      <c r="H196" s="7">
        <f t="shared" si="9"/>
        <v>14</v>
      </c>
      <c r="I196" s="76"/>
    </row>
    <row r="197" spans="1:9" ht="31.5" customHeight="1">
      <c r="A197" s="21" t="s">
        <v>125</v>
      </c>
      <c r="B197" s="18" t="s">
        <v>6</v>
      </c>
      <c r="C197" s="18" t="s">
        <v>25</v>
      </c>
      <c r="D197" s="20">
        <v>1110100310</v>
      </c>
      <c r="E197" s="19">
        <v>200</v>
      </c>
      <c r="F197" s="7">
        <v>30</v>
      </c>
      <c r="G197" s="7"/>
      <c r="H197" s="7">
        <f t="shared" si="9"/>
        <v>30</v>
      </c>
      <c r="I197" s="76">
        <v>4</v>
      </c>
    </row>
    <row r="198" spans="1:9" ht="30" customHeight="1">
      <c r="A198" s="21" t="s">
        <v>290</v>
      </c>
      <c r="B198" s="102" t="s">
        <v>6</v>
      </c>
      <c r="C198" s="102" t="s">
        <v>25</v>
      </c>
      <c r="D198" s="20">
        <v>1110100310</v>
      </c>
      <c r="E198" s="103">
        <v>600</v>
      </c>
      <c r="F198" s="7">
        <v>60</v>
      </c>
      <c r="G198" s="7"/>
      <c r="H198" s="7">
        <f t="shared" si="9"/>
        <v>60</v>
      </c>
      <c r="I198" s="76"/>
    </row>
    <row r="199" spans="1:9" ht="39.75" customHeight="1">
      <c r="A199" s="21" t="s">
        <v>175</v>
      </c>
      <c r="B199" s="18" t="s">
        <v>6</v>
      </c>
      <c r="C199" s="18" t="s">
        <v>25</v>
      </c>
      <c r="D199" s="20">
        <v>4190000270</v>
      </c>
      <c r="E199" s="19">
        <v>100</v>
      </c>
      <c r="F199" s="7">
        <v>1307.7</v>
      </c>
      <c r="G199" s="7"/>
      <c r="H199" s="7">
        <f t="shared" si="9"/>
        <v>1307.7</v>
      </c>
      <c r="I199" s="76"/>
    </row>
    <row r="200" spans="1:9" ht="31.5" customHeight="1">
      <c r="A200" s="21" t="s">
        <v>176</v>
      </c>
      <c r="B200" s="18" t="s">
        <v>6</v>
      </c>
      <c r="C200" s="18" t="s">
        <v>25</v>
      </c>
      <c r="D200" s="20">
        <v>4190000270</v>
      </c>
      <c r="E200" s="19">
        <v>200</v>
      </c>
      <c r="F200" s="7">
        <v>109.9</v>
      </c>
      <c r="G200" s="7"/>
      <c r="H200" s="7">
        <f t="shared" si="9"/>
        <v>109.9</v>
      </c>
      <c r="I200" s="71">
        <v>861.8</v>
      </c>
    </row>
    <row r="201" spans="1:9" ht="30" customHeight="1">
      <c r="A201" s="21" t="s">
        <v>284</v>
      </c>
      <c r="B201" s="105" t="s">
        <v>6</v>
      </c>
      <c r="C201" s="105" t="s">
        <v>25</v>
      </c>
      <c r="D201" s="20">
        <v>4190000270</v>
      </c>
      <c r="E201" s="106">
        <v>800</v>
      </c>
      <c r="F201" s="7">
        <v>0.1</v>
      </c>
      <c r="G201" s="7"/>
      <c r="H201" s="7">
        <f t="shared" si="9"/>
        <v>0.1</v>
      </c>
      <c r="I201" s="71">
        <v>110</v>
      </c>
    </row>
    <row r="202" spans="1:9" ht="30" customHeight="1">
      <c r="A202" s="66" t="s">
        <v>224</v>
      </c>
      <c r="B202" s="105" t="s">
        <v>6</v>
      </c>
      <c r="C202" s="20">
        <v>1004</v>
      </c>
      <c r="D202" s="105" t="s">
        <v>55</v>
      </c>
      <c r="E202" s="106">
        <v>300</v>
      </c>
      <c r="F202" s="7">
        <v>492.2</v>
      </c>
      <c r="G202" s="7"/>
      <c r="H202" s="7">
        <f t="shared" si="9"/>
        <v>492.2</v>
      </c>
      <c r="I202" s="81"/>
    </row>
    <row r="203" spans="1:9" ht="45.75" customHeight="1">
      <c r="A203" s="21" t="s">
        <v>122</v>
      </c>
      <c r="B203" s="18" t="s">
        <v>6</v>
      </c>
      <c r="C203" s="18" t="s">
        <v>29</v>
      </c>
      <c r="D203" s="18" t="s">
        <v>86</v>
      </c>
      <c r="E203" s="19">
        <v>200</v>
      </c>
      <c r="F203" s="7">
        <v>27.8</v>
      </c>
      <c r="G203" s="7"/>
      <c r="H203" s="7">
        <f t="shared" si="9"/>
        <v>27.8</v>
      </c>
      <c r="I203" s="69"/>
    </row>
    <row r="204" spans="1:9" ht="28.5" customHeight="1">
      <c r="A204" s="84" t="s">
        <v>105</v>
      </c>
      <c r="B204" s="73" t="s">
        <v>104</v>
      </c>
      <c r="C204" s="85"/>
      <c r="D204" s="73"/>
      <c r="E204" s="86"/>
      <c r="F204" s="74">
        <f>F205+F207+F208+F209+F210+F212+F213+F217+F219+F211+F214+F215+F216+F206+F218</f>
        <v>3617</v>
      </c>
      <c r="G204" s="74">
        <f t="shared" ref="G204:H204" si="10">G205+G207+G208+G209+G210+G212+G213+G217+G219+G211+G214+G215+G216+G206+G218</f>
        <v>0</v>
      </c>
      <c r="H204" s="74">
        <f t="shared" si="10"/>
        <v>3617</v>
      </c>
      <c r="I204" s="69"/>
    </row>
    <row r="205" spans="1:9" ht="24.75" customHeight="1">
      <c r="A205" s="21" t="s">
        <v>123</v>
      </c>
      <c r="B205" s="18" t="s">
        <v>104</v>
      </c>
      <c r="C205" s="18" t="s">
        <v>17</v>
      </c>
      <c r="D205" s="18" t="s">
        <v>165</v>
      </c>
      <c r="E205" s="19">
        <v>200</v>
      </c>
      <c r="F205" s="7">
        <v>70</v>
      </c>
      <c r="G205" s="7"/>
      <c r="H205" s="7">
        <f>F205+G205</f>
        <v>70</v>
      </c>
      <c r="I205" s="74" t="e">
        <f>I206+I208+I209+#REF!+I210+I211+I213+I214+I218+#REF!+I220+I212+#REF!</f>
        <v>#REF!</v>
      </c>
    </row>
    <row r="206" spans="1:9" ht="31.5" customHeight="1">
      <c r="A206" s="116" t="s">
        <v>304</v>
      </c>
      <c r="B206" s="113" t="s">
        <v>104</v>
      </c>
      <c r="C206" s="113" t="s">
        <v>17</v>
      </c>
      <c r="D206" s="112" t="s">
        <v>305</v>
      </c>
      <c r="E206" s="10">
        <v>200</v>
      </c>
      <c r="F206" s="7">
        <v>140</v>
      </c>
      <c r="G206" s="7"/>
      <c r="H206" s="7">
        <f>F206+G206</f>
        <v>140</v>
      </c>
      <c r="I206" s="69"/>
    </row>
    <row r="207" spans="1:9" ht="29.25" customHeight="1">
      <c r="A207" s="66" t="s">
        <v>163</v>
      </c>
      <c r="B207" s="18" t="s">
        <v>104</v>
      </c>
      <c r="C207" s="83" t="s">
        <v>17</v>
      </c>
      <c r="D207" s="20">
        <v>1910100550</v>
      </c>
      <c r="E207" s="19">
        <v>200</v>
      </c>
      <c r="F207" s="7">
        <v>150</v>
      </c>
      <c r="G207" s="7"/>
      <c r="H207" s="7">
        <f t="shared" ref="H207:H219" si="11">F207+G207</f>
        <v>150</v>
      </c>
      <c r="I207" s="69"/>
    </row>
    <row r="208" spans="1:9" ht="43.5" customHeight="1">
      <c r="A208" s="21" t="s">
        <v>133</v>
      </c>
      <c r="B208" s="18" t="s">
        <v>104</v>
      </c>
      <c r="C208" s="18" t="s">
        <v>17</v>
      </c>
      <c r="D208" s="18" t="s">
        <v>160</v>
      </c>
      <c r="E208" s="19">
        <v>200</v>
      </c>
      <c r="F208" s="7">
        <v>196.5</v>
      </c>
      <c r="G208" s="7"/>
      <c r="H208" s="7">
        <f t="shared" si="11"/>
        <v>196.5</v>
      </c>
      <c r="I208" s="69"/>
    </row>
    <row r="209" spans="1:9" ht="58.5" customHeight="1">
      <c r="A209" s="21" t="s">
        <v>103</v>
      </c>
      <c r="B209" s="18" t="s">
        <v>104</v>
      </c>
      <c r="C209" s="18" t="s">
        <v>106</v>
      </c>
      <c r="D209" s="18" t="s">
        <v>97</v>
      </c>
      <c r="E209" s="83" t="s">
        <v>7</v>
      </c>
      <c r="F209" s="7">
        <v>1355.5</v>
      </c>
      <c r="G209" s="7"/>
      <c r="H209" s="7">
        <f t="shared" si="11"/>
        <v>1355.5</v>
      </c>
      <c r="I209" s="69"/>
    </row>
    <row r="210" spans="1:9" ht="31.5" customHeight="1">
      <c r="A210" s="21" t="s">
        <v>131</v>
      </c>
      <c r="B210" s="18" t="s">
        <v>104</v>
      </c>
      <c r="C210" s="18" t="s">
        <v>106</v>
      </c>
      <c r="D210" s="18" t="s">
        <v>97</v>
      </c>
      <c r="E210" s="83" t="s">
        <v>37</v>
      </c>
      <c r="F210" s="7">
        <v>189.3</v>
      </c>
      <c r="G210" s="7"/>
      <c r="H210" s="7">
        <f t="shared" si="11"/>
        <v>189.3</v>
      </c>
      <c r="I210" s="69"/>
    </row>
    <row r="211" spans="1:9" ht="30.75" customHeight="1">
      <c r="A211" s="21" t="s">
        <v>172</v>
      </c>
      <c r="B211" s="18" t="s">
        <v>104</v>
      </c>
      <c r="C211" s="18" t="s">
        <v>106</v>
      </c>
      <c r="D211" s="18" t="s">
        <v>97</v>
      </c>
      <c r="E211" s="83" t="s">
        <v>171</v>
      </c>
      <c r="F211" s="7">
        <v>3</v>
      </c>
      <c r="G211" s="7"/>
      <c r="H211" s="7">
        <f t="shared" si="11"/>
        <v>3</v>
      </c>
      <c r="I211" s="69"/>
    </row>
    <row r="212" spans="1:9" ht="43.5" customHeight="1">
      <c r="A212" s="66" t="s">
        <v>142</v>
      </c>
      <c r="B212" s="18" t="s">
        <v>104</v>
      </c>
      <c r="C212" s="18" t="s">
        <v>24</v>
      </c>
      <c r="D212" s="18" t="s">
        <v>68</v>
      </c>
      <c r="E212" s="19">
        <v>200</v>
      </c>
      <c r="F212" s="7">
        <v>80</v>
      </c>
      <c r="G212" s="7"/>
      <c r="H212" s="7">
        <f t="shared" si="11"/>
        <v>80</v>
      </c>
      <c r="I212" s="69"/>
    </row>
    <row r="213" spans="1:9" ht="33" customHeight="1">
      <c r="A213" s="66" t="s">
        <v>250</v>
      </c>
      <c r="B213" s="70" t="s">
        <v>104</v>
      </c>
      <c r="C213" s="83" t="s">
        <v>24</v>
      </c>
      <c r="D213" s="87">
        <v>1210100500</v>
      </c>
      <c r="E213" s="19">
        <v>200</v>
      </c>
      <c r="F213" s="7">
        <v>10</v>
      </c>
      <c r="G213" s="7"/>
      <c r="H213" s="7">
        <f t="shared" si="11"/>
        <v>10</v>
      </c>
      <c r="I213" s="69"/>
    </row>
    <row r="214" spans="1:9" ht="33" customHeight="1">
      <c r="A214" s="66" t="s">
        <v>127</v>
      </c>
      <c r="B214" s="18" t="s">
        <v>104</v>
      </c>
      <c r="C214" s="83" t="s">
        <v>24</v>
      </c>
      <c r="D214" s="20">
        <v>1210100510</v>
      </c>
      <c r="E214" s="19">
        <v>200</v>
      </c>
      <c r="F214" s="7">
        <v>30</v>
      </c>
      <c r="G214" s="7"/>
      <c r="H214" s="7">
        <f t="shared" si="11"/>
        <v>30</v>
      </c>
      <c r="I214" s="69"/>
    </row>
    <row r="215" spans="1:9" ht="43.5" customHeight="1">
      <c r="A215" s="66" t="s">
        <v>221</v>
      </c>
      <c r="B215" s="18" t="s">
        <v>104</v>
      </c>
      <c r="C215" s="83" t="s">
        <v>24</v>
      </c>
      <c r="D215" s="20">
        <v>1210100520</v>
      </c>
      <c r="E215" s="19">
        <v>200</v>
      </c>
      <c r="F215" s="7">
        <v>10</v>
      </c>
      <c r="G215" s="7"/>
      <c r="H215" s="7">
        <f t="shared" si="11"/>
        <v>10</v>
      </c>
      <c r="I215" s="69"/>
    </row>
    <row r="216" spans="1:9" ht="45.75" customHeight="1">
      <c r="A216" s="21" t="s">
        <v>110</v>
      </c>
      <c r="B216" s="18" t="s">
        <v>104</v>
      </c>
      <c r="C216" s="18" t="s">
        <v>25</v>
      </c>
      <c r="D216" s="18" t="s">
        <v>99</v>
      </c>
      <c r="E216" s="19">
        <v>200</v>
      </c>
      <c r="F216" s="7">
        <v>90</v>
      </c>
      <c r="G216" s="7"/>
      <c r="H216" s="7">
        <f t="shared" si="11"/>
        <v>90</v>
      </c>
      <c r="I216" s="69"/>
    </row>
    <row r="217" spans="1:9" ht="33" customHeight="1">
      <c r="A217" s="21" t="s">
        <v>125</v>
      </c>
      <c r="B217" s="18" t="s">
        <v>104</v>
      </c>
      <c r="C217" s="18" t="s">
        <v>25</v>
      </c>
      <c r="D217" s="20">
        <v>1110100310</v>
      </c>
      <c r="E217" s="19">
        <v>200</v>
      </c>
      <c r="F217" s="7">
        <v>60</v>
      </c>
      <c r="G217" s="7"/>
      <c r="H217" s="7">
        <f t="shared" si="11"/>
        <v>60</v>
      </c>
      <c r="I217" s="69"/>
    </row>
    <row r="218" spans="1:9" ht="30" customHeight="1">
      <c r="A218" s="171" t="s">
        <v>344</v>
      </c>
      <c r="B218" s="164" t="s">
        <v>104</v>
      </c>
      <c r="C218" s="164" t="s">
        <v>28</v>
      </c>
      <c r="D218" s="164" t="s">
        <v>343</v>
      </c>
      <c r="E218" s="165">
        <v>400</v>
      </c>
      <c r="F218" s="166">
        <v>1012.7</v>
      </c>
      <c r="G218" s="166"/>
      <c r="H218" s="166">
        <f>F218+G218</f>
        <v>1012.7</v>
      </c>
      <c r="I218" s="69"/>
    </row>
    <row r="219" spans="1:9" s="168" customFormat="1" ht="42.75" customHeight="1">
      <c r="A219" s="21" t="s">
        <v>122</v>
      </c>
      <c r="B219" s="18" t="s">
        <v>104</v>
      </c>
      <c r="C219" s="18" t="s">
        <v>29</v>
      </c>
      <c r="D219" s="18" t="s">
        <v>86</v>
      </c>
      <c r="E219" s="19">
        <v>200</v>
      </c>
      <c r="F219" s="7">
        <v>220</v>
      </c>
      <c r="G219" s="7"/>
      <c r="H219" s="7">
        <f t="shared" si="11"/>
        <v>220</v>
      </c>
      <c r="I219" s="167"/>
    </row>
    <row r="220" spans="1:9" ht="19.5" customHeight="1">
      <c r="A220" s="88" t="s">
        <v>9</v>
      </c>
      <c r="B220" s="89"/>
      <c r="C220" s="89"/>
      <c r="D220" s="89"/>
      <c r="E220" s="89"/>
      <c r="F220" s="74">
        <f>F19+F72+F69+F126+F204</f>
        <v>210794.30000000002</v>
      </c>
      <c r="G220" s="74">
        <f>G19+G72+G69+G126+G204</f>
        <v>664</v>
      </c>
      <c r="H220" s="74">
        <f>H19+H72+H69+H126+H204</f>
        <v>211458.30000000002</v>
      </c>
      <c r="I220" s="69"/>
    </row>
    <row r="221" spans="1:9" ht="23.25" customHeight="1">
      <c r="A221" s="1"/>
      <c r="I221" s="74" t="e">
        <f>I19+I73+I70+I127+I205</f>
        <v>#REF!</v>
      </c>
    </row>
    <row r="222" spans="1:9" ht="15.75">
      <c r="A222" s="1"/>
    </row>
  </sheetData>
  <mergeCells count="22">
    <mergeCell ref="F16:F18"/>
    <mergeCell ref="D1:I1"/>
    <mergeCell ref="D2:I2"/>
    <mergeCell ref="D3:I3"/>
    <mergeCell ref="D4:I4"/>
    <mergeCell ref="C5:I5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G16:G18"/>
    <mergeCell ref="A16:A18"/>
    <mergeCell ref="B16:B18"/>
    <mergeCell ref="C16:C18"/>
    <mergeCell ref="D16:D18"/>
    <mergeCell ref="E16:E18"/>
  </mergeCells>
  <pageMargins left="0.31496062992125984" right="0.31496062992125984" top="0.35433070866141736" bottom="0.35433070866141736" header="0" footer="0"/>
  <pageSetup paperSize="9" scale="70" orientation="portrait" r:id="rId1"/>
  <rowBreaks count="7" manualBreakCount="7">
    <brk id="37" max="7" man="1"/>
    <brk id="63" max="7" man="1"/>
    <brk id="93" max="7" man="1"/>
    <brk id="117" max="7" man="1"/>
    <brk id="141" max="7" man="1"/>
    <brk id="165" max="7" man="1"/>
    <brk id="19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2'!Область_печати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2018-10-02T12:49:12Z</cp:lastPrinted>
  <dcterms:created xsi:type="dcterms:W3CDTF">2014-09-25T13:17:34Z</dcterms:created>
  <dcterms:modified xsi:type="dcterms:W3CDTF">2018-10-02T12:50:16Z</dcterms:modified>
</cp:coreProperties>
</file>