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2" r:id="rId1"/>
    <sheet name="Приложение 2" sheetId="34" r:id="rId2"/>
    <sheet name="Приложение 3" sheetId="9" r:id="rId3"/>
    <sheet name="Приложение 4" sheetId="28" r:id="rId4"/>
    <sheet name="Приложение 5" sheetId="29" r:id="rId5"/>
    <sheet name="Приложение 6" sheetId="44" r:id="rId6"/>
  </sheets>
  <definedNames>
    <definedName name="_xlnm.Print_Area" localSheetId="2">'Приложение 3'!$A$1:$F$305</definedName>
    <definedName name="_xlnm.Print_Area" localSheetId="4">'Приложение 5'!$A$1:$H$217</definedName>
  </definedNames>
  <calcPr calcId="124519"/>
</workbook>
</file>

<file path=xl/calcChain.xml><?xml version="1.0" encoding="utf-8"?>
<calcChain xmlns="http://schemas.openxmlformats.org/spreadsheetml/2006/main">
  <c r="G72" i="29"/>
  <c r="H122"/>
  <c r="G19"/>
  <c r="F19"/>
  <c r="H67"/>
  <c r="H68"/>
  <c r="H50"/>
  <c r="I23" i="44"/>
  <c r="H23"/>
  <c r="G23"/>
  <c r="F23"/>
  <c r="E23"/>
  <c r="D23"/>
  <c r="C23"/>
  <c r="B23"/>
  <c r="D52" i="28" l="1"/>
  <c r="C52"/>
  <c r="E53"/>
  <c r="E52" s="1"/>
  <c r="G201" i="29"/>
  <c r="F201"/>
  <c r="H215"/>
  <c r="F72"/>
  <c r="H111"/>
  <c r="H110"/>
  <c r="H78"/>
  <c r="H48"/>
  <c r="E211" i="9"/>
  <c r="D211"/>
  <c r="F215"/>
  <c r="F216"/>
  <c r="E118"/>
  <c r="D118"/>
  <c r="F120"/>
  <c r="F119"/>
  <c r="E101" i="32"/>
  <c r="E100" s="1"/>
  <c r="D100"/>
  <c r="C100"/>
  <c r="C93" s="1"/>
  <c r="I72" i="29" l="1"/>
  <c r="E278" i="9"/>
  <c r="D278"/>
  <c r="E182"/>
  <c r="D182"/>
  <c r="H112" i="29"/>
  <c r="F122" i="9"/>
  <c r="F221"/>
  <c r="F217"/>
  <c r="H47" i="29"/>
  <c r="F255" i="9"/>
  <c r="E97" i="32"/>
  <c r="D96"/>
  <c r="E96"/>
  <c r="C96"/>
  <c r="H86" i="29" l="1"/>
  <c r="E251" i="9"/>
  <c r="D251"/>
  <c r="F253"/>
  <c r="D43" i="34"/>
  <c r="E43"/>
  <c r="E42"/>
  <c r="D42"/>
  <c r="D40"/>
  <c r="E40"/>
  <c r="D39"/>
  <c r="E39"/>
  <c r="D38"/>
  <c r="E38"/>
  <c r="D35"/>
  <c r="E35"/>
  <c r="D34"/>
  <c r="E34"/>
  <c r="D33"/>
  <c r="E33"/>
  <c r="C35"/>
  <c r="C34" s="1"/>
  <c r="C33" s="1"/>
  <c r="D56" i="32"/>
  <c r="C56"/>
  <c r="E60"/>
  <c r="E61"/>
  <c r="H89" i="29"/>
  <c r="F249" i="9"/>
  <c r="F233"/>
  <c r="F232"/>
  <c r="E157"/>
  <c r="E156" s="1"/>
  <c r="D157"/>
  <c r="D156" s="1"/>
  <c r="F291"/>
  <c r="D109" i="32"/>
  <c r="C109"/>
  <c r="E110"/>
  <c r="E109" s="1"/>
  <c r="E56" l="1"/>
  <c r="G123" i="29"/>
  <c r="F123"/>
  <c r="H192"/>
  <c r="H191"/>
  <c r="H124"/>
  <c r="H62"/>
  <c r="H66"/>
  <c r="H39"/>
  <c r="E145" i="9"/>
  <c r="E144" s="1"/>
  <c r="D145"/>
  <c r="D144" s="1"/>
  <c r="F146"/>
  <c r="F145" s="1"/>
  <c r="F144" s="1"/>
  <c r="E105"/>
  <c r="D105"/>
  <c r="F108"/>
  <c r="F109"/>
  <c r="F158"/>
  <c r="F157" s="1"/>
  <c r="F156" s="1"/>
  <c r="F296"/>
  <c r="F213"/>
  <c r="F214"/>
  <c r="F218"/>
  <c r="F212"/>
  <c r="F211" s="1"/>
  <c r="E54" i="32"/>
  <c r="D53"/>
  <c r="D52" s="1"/>
  <c r="C53"/>
  <c r="E53" l="1"/>
  <c r="C52"/>
  <c r="H46" i="29"/>
  <c r="E52" i="32" l="1"/>
  <c r="H45" i="29"/>
  <c r="F252" i="9"/>
  <c r="F254"/>
  <c r="H186" i="29"/>
  <c r="H185"/>
  <c r="H168"/>
  <c r="H167"/>
  <c r="H156"/>
  <c r="H155"/>
  <c r="H133"/>
  <c r="H132"/>
  <c r="H116"/>
  <c r="H103"/>
  <c r="H83"/>
  <c r="F289" i="9"/>
  <c r="E136"/>
  <c r="D136"/>
  <c r="F143"/>
  <c r="E123"/>
  <c r="D123"/>
  <c r="F127"/>
  <c r="D49"/>
  <c r="E57"/>
  <c r="D57"/>
  <c r="E78"/>
  <c r="D78"/>
  <c r="F87"/>
  <c r="F68"/>
  <c r="E49"/>
  <c r="F56"/>
  <c r="F67"/>
  <c r="F86"/>
  <c r="F55"/>
  <c r="H115" i="29"/>
  <c r="H102"/>
  <c r="H82"/>
  <c r="F288" i="9"/>
  <c r="F142"/>
  <c r="F126"/>
  <c r="D89" i="32"/>
  <c r="C89"/>
  <c r="D91"/>
  <c r="C91"/>
  <c r="E92"/>
  <c r="E91" s="1"/>
  <c r="D94"/>
  <c r="C94"/>
  <c r="E95"/>
  <c r="E94" s="1"/>
  <c r="F251" i="9" l="1"/>
  <c r="E89" i="32"/>
  <c r="E120"/>
  <c r="E119" s="1"/>
  <c r="E118" s="1"/>
  <c r="D119"/>
  <c r="D118"/>
  <c r="C119"/>
  <c r="C118" s="1"/>
  <c r="D122" l="1"/>
  <c r="D121" s="1"/>
  <c r="C122"/>
  <c r="C121" s="1"/>
  <c r="H92" i="29"/>
  <c r="F184" i="9"/>
  <c r="C43" i="34"/>
  <c r="C42" s="1"/>
  <c r="C40"/>
  <c r="C39" s="1"/>
  <c r="C38" s="1"/>
  <c r="E37"/>
  <c r="D37"/>
  <c r="C37" l="1"/>
  <c r="H64" i="29" l="1"/>
  <c r="E161" i="9"/>
  <c r="D161"/>
  <c r="F162"/>
  <c r="F69" i="29" l="1"/>
  <c r="H119"/>
  <c r="E128" i="9"/>
  <c r="D128"/>
  <c r="F131"/>
  <c r="E123" i="32" l="1"/>
  <c r="E122" s="1"/>
  <c r="E121" s="1"/>
  <c r="E105" l="1"/>
  <c r="F248" i="9"/>
  <c r="H203" i="29" l="1"/>
  <c r="H164"/>
  <c r="H163"/>
  <c r="H143"/>
  <c r="H144"/>
  <c r="H145"/>
  <c r="H141"/>
  <c r="H140"/>
  <c r="H139"/>
  <c r="H138"/>
  <c r="H204"/>
  <c r="H205"/>
  <c r="H206"/>
  <c r="H207"/>
  <c r="H208"/>
  <c r="H209"/>
  <c r="H210"/>
  <c r="H211"/>
  <c r="H212"/>
  <c r="H213"/>
  <c r="H214"/>
  <c r="H216"/>
  <c r="H202"/>
  <c r="H126"/>
  <c r="H127"/>
  <c r="H128"/>
  <c r="H129"/>
  <c r="H130"/>
  <c r="H131"/>
  <c r="H134"/>
  <c r="H135"/>
  <c r="H136"/>
  <c r="H137"/>
  <c r="H142"/>
  <c r="H146"/>
  <c r="H147"/>
  <c r="H148"/>
  <c r="H149"/>
  <c r="H150"/>
  <c r="H151"/>
  <c r="H152"/>
  <c r="H153"/>
  <c r="H154"/>
  <c r="H157"/>
  <c r="H158"/>
  <c r="H159"/>
  <c r="H160"/>
  <c r="H161"/>
  <c r="H162"/>
  <c r="H165"/>
  <c r="H166"/>
  <c r="H169"/>
  <c r="H170"/>
  <c r="H171"/>
  <c r="H172"/>
  <c r="H173"/>
  <c r="H174"/>
  <c r="H175"/>
  <c r="H176"/>
  <c r="H177"/>
  <c r="H178"/>
  <c r="H179"/>
  <c r="H180"/>
  <c r="H181"/>
  <c r="H182"/>
  <c r="H183"/>
  <c r="H184"/>
  <c r="H187"/>
  <c r="H188"/>
  <c r="H189"/>
  <c r="H190"/>
  <c r="H193"/>
  <c r="H194"/>
  <c r="H195"/>
  <c r="H196"/>
  <c r="H197"/>
  <c r="H198"/>
  <c r="H199"/>
  <c r="H200"/>
  <c r="H125"/>
  <c r="H74"/>
  <c r="H75"/>
  <c r="H76"/>
  <c r="H77"/>
  <c r="H79"/>
  <c r="H80"/>
  <c r="H81"/>
  <c r="H84"/>
  <c r="H85"/>
  <c r="H87"/>
  <c r="H88"/>
  <c r="H90"/>
  <c r="H91"/>
  <c r="H93"/>
  <c r="H94"/>
  <c r="H95"/>
  <c r="H96"/>
  <c r="H97"/>
  <c r="H98"/>
  <c r="H99"/>
  <c r="H100"/>
  <c r="H101"/>
  <c r="H104"/>
  <c r="H105"/>
  <c r="H106"/>
  <c r="H107"/>
  <c r="H108"/>
  <c r="H109"/>
  <c r="H113"/>
  <c r="H114"/>
  <c r="H117"/>
  <c r="H118"/>
  <c r="H120"/>
  <c r="H121"/>
  <c r="H73"/>
  <c r="H71"/>
  <c r="H7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0"/>
  <c r="H41"/>
  <c r="H42"/>
  <c r="H43"/>
  <c r="H44"/>
  <c r="H49"/>
  <c r="H51"/>
  <c r="H52"/>
  <c r="H53"/>
  <c r="H54"/>
  <c r="H55"/>
  <c r="H56"/>
  <c r="H57"/>
  <c r="H58"/>
  <c r="H59"/>
  <c r="H60"/>
  <c r="H61"/>
  <c r="H63"/>
  <c r="H65"/>
  <c r="H20"/>
  <c r="G69"/>
  <c r="F217"/>
  <c r="E50" i="28"/>
  <c r="E51"/>
  <c r="E54"/>
  <c r="E49"/>
  <c r="E47"/>
  <c r="E45"/>
  <c r="E44"/>
  <c r="E39"/>
  <c r="E40"/>
  <c r="E41"/>
  <c r="E42"/>
  <c r="E38"/>
  <c r="E35"/>
  <c r="E36"/>
  <c r="E34"/>
  <c r="E31"/>
  <c r="E32"/>
  <c r="E30"/>
  <c r="E27"/>
  <c r="E18"/>
  <c r="E19"/>
  <c r="E20"/>
  <c r="E21"/>
  <c r="E22"/>
  <c r="E23"/>
  <c r="E24"/>
  <c r="E17"/>
  <c r="D48"/>
  <c r="C48"/>
  <c r="D46"/>
  <c r="C46"/>
  <c r="D43"/>
  <c r="C43"/>
  <c r="D37"/>
  <c r="C37"/>
  <c r="D33"/>
  <c r="C33"/>
  <c r="D29"/>
  <c r="C29"/>
  <c r="D25"/>
  <c r="C25"/>
  <c r="D16"/>
  <c r="C16"/>
  <c r="E153" i="9"/>
  <c r="F154"/>
  <c r="D153"/>
  <c r="F155"/>
  <c r="F153" s="1"/>
  <c r="E21"/>
  <c r="D21"/>
  <c r="F31"/>
  <c r="F32"/>
  <c r="F82"/>
  <c r="F83"/>
  <c r="F27"/>
  <c r="F28"/>
  <c r="F25"/>
  <c r="F26"/>
  <c r="H72" i="29" l="1"/>
  <c r="H201"/>
  <c r="H19"/>
  <c r="H123"/>
  <c r="D55" i="28"/>
  <c r="C55"/>
  <c r="G217" i="29"/>
  <c r="F280" i="9"/>
  <c r="F281"/>
  <c r="F282"/>
  <c r="F283"/>
  <c r="F284"/>
  <c r="F285"/>
  <c r="F286"/>
  <c r="F287"/>
  <c r="F290"/>
  <c r="F292"/>
  <c r="F293"/>
  <c r="F294"/>
  <c r="F295"/>
  <c r="F279"/>
  <c r="F266"/>
  <c r="F267"/>
  <c r="F268"/>
  <c r="F269"/>
  <c r="F270"/>
  <c r="F271"/>
  <c r="F272"/>
  <c r="F273"/>
  <c r="F274"/>
  <c r="F275"/>
  <c r="F276"/>
  <c r="F277"/>
  <c r="F265"/>
  <c r="F263"/>
  <c r="F262"/>
  <c r="F208"/>
  <c r="F207"/>
  <c r="F204"/>
  <c r="F203"/>
  <c r="F199"/>
  <c r="F195"/>
  <c r="F192"/>
  <c r="F189"/>
  <c r="F188"/>
  <c r="F185"/>
  <c r="F183"/>
  <c r="F182" s="1"/>
  <c r="F180"/>
  <c r="F179"/>
  <c r="F175"/>
  <c r="F176"/>
  <c r="F174"/>
  <c r="F171"/>
  <c r="F170"/>
  <c r="F167"/>
  <c r="F166"/>
  <c r="F163"/>
  <c r="F161" s="1"/>
  <c r="F150"/>
  <c r="F138"/>
  <c r="F139"/>
  <c r="F140"/>
  <c r="F141"/>
  <c r="F137"/>
  <c r="F134"/>
  <c r="F133"/>
  <c r="F130"/>
  <c r="F129"/>
  <c r="F125"/>
  <c r="F124"/>
  <c r="F121"/>
  <c r="F118" s="1"/>
  <c r="F114"/>
  <c r="F115"/>
  <c r="F116"/>
  <c r="F117"/>
  <c r="F113"/>
  <c r="F107"/>
  <c r="F106"/>
  <c r="F105" s="1"/>
  <c r="F103"/>
  <c r="F102"/>
  <c r="F101"/>
  <c r="F98"/>
  <c r="F97"/>
  <c r="F91"/>
  <c r="F92"/>
  <c r="F93"/>
  <c r="F94"/>
  <c r="F90"/>
  <c r="F80"/>
  <c r="F81"/>
  <c r="F84"/>
  <c r="F85"/>
  <c r="F79"/>
  <c r="F75"/>
  <c r="F76"/>
  <c r="F74"/>
  <c r="F72"/>
  <c r="F71"/>
  <c r="F59"/>
  <c r="F60"/>
  <c r="F61"/>
  <c r="F62"/>
  <c r="F63"/>
  <c r="F64"/>
  <c r="F65"/>
  <c r="F66"/>
  <c r="F58"/>
  <c r="F51"/>
  <c r="F52"/>
  <c r="F53"/>
  <c r="F54"/>
  <c r="F50"/>
  <c r="F47"/>
  <c r="F46"/>
  <c r="F43"/>
  <c r="F41"/>
  <c r="F40"/>
  <c r="F39"/>
  <c r="F38"/>
  <c r="F35"/>
  <c r="F34"/>
  <c r="F23"/>
  <c r="F24"/>
  <c r="F29"/>
  <c r="F30"/>
  <c r="F22"/>
  <c r="E303"/>
  <c r="D303"/>
  <c r="E302"/>
  <c r="D302"/>
  <c r="E298"/>
  <c r="D298"/>
  <c r="E297"/>
  <c r="D297"/>
  <c r="E264"/>
  <c r="D264"/>
  <c r="E261"/>
  <c r="D261"/>
  <c r="E260"/>
  <c r="D260"/>
  <c r="E258"/>
  <c r="D258"/>
  <c r="E257"/>
  <c r="D257"/>
  <c r="E256"/>
  <c r="D256"/>
  <c r="E250"/>
  <c r="D250"/>
  <c r="E247"/>
  <c r="D247"/>
  <c r="E246"/>
  <c r="D246"/>
  <c r="D245" s="1"/>
  <c r="E243"/>
  <c r="D243"/>
  <c r="E242"/>
  <c r="D242"/>
  <c r="E241"/>
  <c r="D241"/>
  <c r="E238"/>
  <c r="D238"/>
  <c r="E237"/>
  <c r="D237"/>
  <c r="E236"/>
  <c r="D236"/>
  <c r="E231"/>
  <c r="E230" s="1"/>
  <c r="E229" s="1"/>
  <c r="D231"/>
  <c r="D230" s="1"/>
  <c r="D229" s="1"/>
  <c r="E224"/>
  <c r="D224"/>
  <c r="E223"/>
  <c r="D223"/>
  <c r="E222"/>
  <c r="D222"/>
  <c r="E220"/>
  <c r="D220"/>
  <c r="E219"/>
  <c r="D219"/>
  <c r="E210"/>
  <c r="D210"/>
  <c r="D209" s="1"/>
  <c r="E206"/>
  <c r="D206"/>
  <c r="E205"/>
  <c r="D205"/>
  <c r="E202"/>
  <c r="D202"/>
  <c r="E201"/>
  <c r="D201"/>
  <c r="E200"/>
  <c r="D200"/>
  <c r="E198"/>
  <c r="D198"/>
  <c r="E197"/>
  <c r="D197"/>
  <c r="E196"/>
  <c r="D196"/>
  <c r="E194"/>
  <c r="E193" s="1"/>
  <c r="D194"/>
  <c r="D193"/>
  <c r="E191"/>
  <c r="D191"/>
  <c r="E190"/>
  <c r="D190"/>
  <c r="E187"/>
  <c r="D187"/>
  <c r="E186"/>
  <c r="D186"/>
  <c r="E181"/>
  <c r="D181"/>
  <c r="E178"/>
  <c r="D178"/>
  <c r="E177"/>
  <c r="D177"/>
  <c r="E173"/>
  <c r="D173"/>
  <c r="E172"/>
  <c r="D172"/>
  <c r="E169"/>
  <c r="D169"/>
  <c r="E168"/>
  <c r="D168"/>
  <c r="E165"/>
  <c r="D165"/>
  <c r="E164"/>
  <c r="D164"/>
  <c r="E160"/>
  <c r="D160"/>
  <c r="D159" s="1"/>
  <c r="E152"/>
  <c r="E151" s="1"/>
  <c r="D152"/>
  <c r="D151" s="1"/>
  <c r="E149"/>
  <c r="D149"/>
  <c r="E148"/>
  <c r="D148"/>
  <c r="E147"/>
  <c r="D147"/>
  <c r="E135"/>
  <c r="D135"/>
  <c r="E132"/>
  <c r="D132"/>
  <c r="E112"/>
  <c r="E111" s="1"/>
  <c r="E110" s="1"/>
  <c r="D112"/>
  <c r="D111" s="1"/>
  <c r="D110" s="1"/>
  <c r="E104"/>
  <c r="D104"/>
  <c r="E100"/>
  <c r="D100"/>
  <c r="D99" s="1"/>
  <c r="E99"/>
  <c r="E96"/>
  <c r="E95" s="1"/>
  <c r="D96"/>
  <c r="D95" s="1"/>
  <c r="E89"/>
  <c r="E88" s="1"/>
  <c r="D89"/>
  <c r="D88" s="1"/>
  <c r="E77"/>
  <c r="D77"/>
  <c r="E73"/>
  <c r="D73"/>
  <c r="E70"/>
  <c r="D70"/>
  <c r="E45"/>
  <c r="E44" s="1"/>
  <c r="D45"/>
  <c r="D44" s="1"/>
  <c r="E37"/>
  <c r="E36" s="1"/>
  <c r="D37"/>
  <c r="D36" s="1"/>
  <c r="E33"/>
  <c r="D33"/>
  <c r="D20" s="1"/>
  <c r="F278" l="1"/>
  <c r="E209"/>
  <c r="E159"/>
  <c r="F123"/>
  <c r="F136"/>
  <c r="F78"/>
  <c r="F57"/>
  <c r="F49"/>
  <c r="E245"/>
  <c r="F128"/>
  <c r="D69"/>
  <c r="D48"/>
  <c r="F21"/>
  <c r="E69"/>
  <c r="E48"/>
  <c r="E20"/>
  <c r="E117" i="32"/>
  <c r="E114"/>
  <c r="E112"/>
  <c r="E108"/>
  <c r="E103"/>
  <c r="E99"/>
  <c r="E85"/>
  <c r="E82"/>
  <c r="E81"/>
  <c r="E79"/>
  <c r="E77"/>
  <c r="E74"/>
  <c r="E73"/>
  <c r="E70"/>
  <c r="E66"/>
  <c r="E65"/>
  <c r="E58"/>
  <c r="E59"/>
  <c r="E57"/>
  <c r="E51"/>
  <c r="E49"/>
  <c r="E48"/>
  <c r="E44"/>
  <c r="E41"/>
  <c r="E39"/>
  <c r="E37"/>
  <c r="E36"/>
  <c r="E28"/>
  <c r="E30"/>
  <c r="E32"/>
  <c r="E26"/>
  <c r="E21"/>
  <c r="E22"/>
  <c r="E23"/>
  <c r="E20"/>
  <c r="D116"/>
  <c r="D115" s="1"/>
  <c r="D113"/>
  <c r="D106" s="1"/>
  <c r="D111"/>
  <c r="D107"/>
  <c r="D104"/>
  <c r="D93" s="1"/>
  <c r="D102"/>
  <c r="D98"/>
  <c r="D88"/>
  <c r="D84"/>
  <c r="D83" s="1"/>
  <c r="D80"/>
  <c r="D78"/>
  <c r="D76"/>
  <c r="D72"/>
  <c r="D71" s="1"/>
  <c r="D69"/>
  <c r="D68" s="1"/>
  <c r="D64"/>
  <c r="D63" s="1"/>
  <c r="D62" s="1"/>
  <c r="D55"/>
  <c r="D50"/>
  <c r="D47"/>
  <c r="D43"/>
  <c r="D42" s="1"/>
  <c r="D40"/>
  <c r="D38"/>
  <c r="D35"/>
  <c r="D25"/>
  <c r="D24" s="1"/>
  <c r="D19"/>
  <c r="D18" s="1"/>
  <c r="C116"/>
  <c r="C115" s="1"/>
  <c r="C113"/>
  <c r="C106" s="1"/>
  <c r="C111"/>
  <c r="C107"/>
  <c r="C104"/>
  <c r="C102"/>
  <c r="C98"/>
  <c r="C88"/>
  <c r="C84"/>
  <c r="C83" s="1"/>
  <c r="C80"/>
  <c r="C78"/>
  <c r="C76"/>
  <c r="C72"/>
  <c r="C71" s="1"/>
  <c r="C69"/>
  <c r="C68" s="1"/>
  <c r="C64"/>
  <c r="C63" s="1"/>
  <c r="C62" s="1"/>
  <c r="C55"/>
  <c r="C50"/>
  <c r="C47"/>
  <c r="C43"/>
  <c r="C42" s="1"/>
  <c r="C40"/>
  <c r="C38"/>
  <c r="C35"/>
  <c r="C25"/>
  <c r="C24" s="1"/>
  <c r="C19"/>
  <c r="C18" s="1"/>
  <c r="F224" i="9"/>
  <c r="F231"/>
  <c r="F264"/>
  <c r="F112"/>
  <c r="F96"/>
  <c r="F165"/>
  <c r="E116" i="32"/>
  <c r="E115" s="1"/>
  <c r="D19" i="9" l="1"/>
  <c r="D305" s="1"/>
  <c r="C87" i="32"/>
  <c r="C86" s="1"/>
  <c r="C34"/>
  <c r="C17" s="1"/>
  <c r="C46"/>
  <c r="C45" s="1"/>
  <c r="C67"/>
  <c r="C75"/>
  <c r="E19" i="9"/>
  <c r="E305" s="1"/>
  <c r="D75" i="32"/>
  <c r="D67"/>
  <c r="D46"/>
  <c r="D45" s="1"/>
  <c r="D34"/>
  <c r="C124" l="1"/>
  <c r="D87"/>
  <c r="D86" s="1"/>
  <c r="D17"/>
  <c r="E46" i="28"/>
  <c r="D124" i="32" l="1"/>
  <c r="F191" i="9"/>
  <c r="F187"/>
  <c r="F173"/>
  <c r="F247"/>
  <c r="F37"/>
  <c r="F206" l="1"/>
  <c r="F202" l="1"/>
  <c r="H69" i="29"/>
  <c r="F220" i="9" l="1"/>
  <c r="F194"/>
  <c r="F89"/>
  <c r="F303" l="1"/>
  <c r="F302" s="1"/>
  <c r="F210"/>
  <c r="F164"/>
  <c r="E107" i="32" l="1"/>
  <c r="E64" l="1"/>
  <c r="I123" i="29"/>
  <c r="I19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E102" i="32"/>
  <c r="F77" i="9" l="1"/>
  <c r="F261"/>
  <c r="E113" i="32"/>
  <c r="E106" s="1"/>
  <c r="E111"/>
  <c r="E104"/>
  <c r="E93" s="1"/>
  <c r="E98"/>
  <c r="E88"/>
  <c r="E84"/>
  <c r="E83" s="1"/>
  <c r="E80"/>
  <c r="E78"/>
  <c r="E76"/>
  <c r="E72"/>
  <c r="E71" s="1"/>
  <c r="E69"/>
  <c r="E68" s="1"/>
  <c r="E63"/>
  <c r="E62" s="1"/>
  <c r="E55"/>
  <c r="E50"/>
  <c r="E47"/>
  <c r="E43"/>
  <c r="E42" s="1"/>
  <c r="E40"/>
  <c r="E38"/>
  <c r="E35"/>
  <c r="E25"/>
  <c r="E24" s="1"/>
  <c r="E19"/>
  <c r="E18" s="1"/>
  <c r="E75" l="1"/>
  <c r="E67"/>
  <c r="E46"/>
  <c r="E45" s="1"/>
  <c r="E34"/>
  <c r="F88" i="9"/>
  <c r="F186"/>
  <c r="F178"/>
  <c r="E25" i="28"/>
  <c r="F169" i="9"/>
  <c r="E87" i="32" l="1"/>
  <c r="E86" s="1"/>
  <c r="E17"/>
  <c r="F132" i="9"/>
  <c r="F104"/>
  <c r="E124" i="32" l="1"/>
  <c r="I201" i="29" l="1"/>
  <c r="E33" i="28"/>
  <c r="F193" i="9"/>
  <c r="F250"/>
  <c r="F135"/>
  <c r="F48" l="1"/>
  <c r="F298" l="1"/>
  <c r="F297" s="1"/>
  <c r="F260" s="1"/>
  <c r="F246" l="1"/>
  <c r="F245" s="1"/>
  <c r="E37" i="28" l="1"/>
  <c r="F181" i="9" l="1"/>
  <c r="F219" l="1"/>
  <c r="F209" s="1"/>
  <c r="I217" i="29"/>
  <c r="E29" i="28" l="1"/>
  <c r="E48"/>
  <c r="E16"/>
  <c r="E43"/>
  <c r="E55" l="1"/>
  <c r="F258" i="9"/>
  <c r="F257" s="1"/>
  <c r="F256" s="1"/>
  <c r="F95" l="1"/>
  <c r="F172" l="1"/>
  <c r="F190"/>
  <c r="F177"/>
  <c r="F168"/>
  <c r="F243"/>
  <c r="F242" s="1"/>
  <c r="F241" s="1"/>
  <c r="H217" i="29" l="1"/>
  <c r="F160" i="9" l="1"/>
  <c r="F159" s="1"/>
  <c r="F36" l="1"/>
  <c r="F238" l="1"/>
  <c r="F237" s="1"/>
  <c r="F236" s="1"/>
  <c r="F230"/>
  <c r="F229" s="1"/>
  <c r="F223"/>
  <c r="F222" s="1"/>
  <c r="F205"/>
  <c r="F201"/>
  <c r="F198"/>
  <c r="F197" s="1"/>
  <c r="F196" s="1"/>
  <c r="F152"/>
  <c r="F151" s="1"/>
  <c r="F149"/>
  <c r="F148" s="1"/>
  <c r="F147" s="1"/>
  <c r="F100"/>
  <c r="F99" s="1"/>
  <c r="F73"/>
  <c r="F70"/>
  <c r="F45"/>
  <c r="F44" s="1"/>
  <c r="F33"/>
  <c r="F200" l="1"/>
  <c r="F69"/>
  <c r="F111"/>
  <c r="F110" s="1"/>
  <c r="F20"/>
  <c r="F19" l="1"/>
  <c r="F305" s="1"/>
</calcChain>
</file>

<file path=xl/sharedStrings.xml><?xml version="1.0" encoding="utf-8"?>
<sst xmlns="http://schemas.openxmlformats.org/spreadsheetml/2006/main" count="1679" uniqueCount="882">
  <si>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</si>
  <si>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</si>
  <si>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</si>
  <si>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</si>
  <si>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</si>
  <si>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</si>
  <si>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</si>
  <si>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</si>
  <si>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</si>
  <si>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</si>
  <si>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</si>
  <si>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</si>
  <si>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</si>
  <si>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</si>
  <si>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</si>
  <si>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</si>
  <si>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</si>
  <si>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</si>
  <si>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</si>
  <si>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</si>
  <si>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</si>
  <si>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</si>
  <si>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</si>
  <si>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</si>
  <si>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</si>
  <si>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</si>
  <si>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</si>
  <si>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</si>
  <si>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</si>
  <si>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</si>
  <si>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</si>
  <si>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</si>
  <si>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</si>
  <si>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</si>
  <si>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</si>
  <si>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</si>
  <si>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</si>
  <si>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</si>
  <si>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</si>
  <si>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</si>
  <si>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</si>
  <si>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</si>
  <si>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</si>
  <si>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</si>
  <si>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</si>
  <si>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</si>
  <si>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</si>
  <si>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</si>
  <si>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</si>
  <si>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</si>
  <si>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</si>
  <si>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</si>
  <si>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</si>
  <si>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</si>
  <si>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</si>
  <si>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</si>
  <si>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</si>
  <si>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</si>
  <si>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</si>
  <si>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</si>
  <si>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</si>
  <si>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</si>
  <si>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</si>
  <si>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</si>
  <si>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</si>
  <si>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</si>
  <si>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</si>
  <si>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</si>
  <si>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</si>
  <si>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</si>
  <si>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</si>
  <si>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</si>
  <si>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</si>
  <si>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</si>
  <si>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</si>
  <si>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</si>
  <si>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</si>
  <si>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</si>
  <si>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</si>
  <si>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</si>
  <si>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</si>
  <si>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</si>
  <si>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</si>
  <si>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</si>
  <si>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</si>
  <si>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</si>
  <si>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</si>
  <si>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</si>
  <si>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</si>
  <si>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</si>
  <si>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</si>
  <si>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</si>
  <si>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</si>
  <si>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</si>
  <si>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</si>
  <si>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</si>
  <si>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</si>
  <si>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</si>
  <si>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</si>
  <si>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</si>
  <si>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</si>
  <si>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</si>
  <si>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</si>
  <si>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</si>
  <si>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</si>
  <si>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</si>
  <si>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</si>
  <si>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</si>
  <si>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</si>
  <si>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</si>
  <si>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</si>
  <si>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</si>
  <si>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</si>
  <si>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</si>
  <si>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</si>
  <si>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</si>
  <si>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</si>
  <si>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</si>
  <si>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</si>
  <si>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</si>
  <si>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</si>
  <si>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</si>
  <si>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</si>
  <si>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</si>
  <si>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</si>
  <si>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</si>
  <si>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</si>
  <si>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</si>
  <si>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</si>
  <si>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</si>
  <si>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</si>
  <si>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</si>
  <si>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</si>
  <si>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</si>
  <si>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</si>
  <si>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</si>
  <si>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</si>
  <si>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</si>
  <si>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</si>
  <si>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</si>
  <si>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</si>
  <si>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</si>
  <si>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</si>
  <si>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</si>
  <si>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</si>
  <si>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</si>
  <si>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</si>
  <si>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</si>
  <si>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</si>
  <si>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</si>
  <si>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</si>
  <si>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</si>
  <si>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</si>
  <si>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</si>
  <si>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</si>
  <si>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</si>
  <si>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</si>
  <si>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</si>
  <si>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</si>
  <si>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</si>
  <si>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</si>
  <si>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</si>
  <si>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</si>
  <si>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</si>
  <si>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</si>
  <si>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</si>
  <si>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</si>
  <si>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</si>
  <si>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</si>
  <si>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</si>
  <si>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</si>
  <si>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</si>
  <si>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</si>
  <si>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</si>
  <si>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</si>
  <si>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</si>
  <si>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</si>
  <si>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</si>
  <si>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</si>
  <si>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</si>
  <si>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</si>
  <si>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</si>
  <si>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</si>
  <si>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</si>
  <si>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</si>
  <si>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</si>
  <si>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</si>
  <si>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</si>
  <si>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</si>
  <si>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</si>
  <si>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</si>
  <si>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</si>
  <si>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</si>
  <si>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</si>
  <si>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</si>
  <si>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</si>
  <si>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</si>
  <si>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</si>
  <si>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</si>
  <si>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</si>
  <si>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</si>
  <si>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</si>
  <si>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</si>
  <si>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</si>
  <si>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</si>
  <si>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</si>
  <si>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</si>
  <si>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</si>
  <si>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</si>
  <si>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</si>
  <si>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</si>
  <si>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</si>
  <si>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</si>
  <si>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</si>
  <si>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</si>
  <si>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</si>
  <si>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</si>
  <si>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</si>
  <si>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</si>
  <si>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</si>
  <si>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</si>
  <si>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</si>
  <si>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</si>
  <si>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</si>
  <si>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</si>
  <si>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</si>
  <si>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</si>
  <si>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</si>
  <si>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</si>
  <si>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</si>
  <si>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</si>
  <si>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</si>
  <si>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</si>
  <si>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</si>
  <si>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</si>
  <si>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</si>
  <si>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</si>
  <si>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</si>
  <si>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</si>
  <si>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</si>
  <si>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</si>
  <si>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</si>
  <si>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</si>
  <si>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</si>
  <si>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</si>
  <si>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</si>
  <si>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</si>
  <si>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</si>
  <si>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</si>
  <si>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</si>
  <si>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</si>
  <si>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</si>
  <si>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</si>
  <si>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</si>
  <si>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</si>
  <si>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</si>
  <si>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</si>
  <si>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</si>
  <si>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</si>
  <si>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</si>
  <si>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</si>
  <si>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</si>
  <si>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</si>
  <si>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</si>
  <si>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</si>
  <si>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</si>
  <si>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</si>
  <si>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</si>
  <si>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</si>
  <si>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</si>
  <si>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</si>
  <si>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</si>
  <si>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</si>
  <si>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</si>
  <si>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</si>
  <si>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</si>
  <si>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</si>
  <si>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</si>
  <si>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</si>
  <si>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</si>
  <si>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</si>
  <si>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</si>
  <si>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</si>
  <si>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</si>
  <si>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</si>
  <si>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</si>
  <si>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</si>
  <si>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</si>
  <si>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</si>
  <si>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</si>
  <si>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</si>
  <si>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</si>
  <si>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</si>
  <si>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</si>
  <si>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</si>
  <si>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</si>
  <si>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</si>
  <si>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</si>
  <si>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</si>
  <si>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</si>
  <si>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</si>
  <si>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</si>
  <si>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</si>
  <si>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</si>
  <si>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</si>
  <si>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</si>
  <si>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</si>
  <si>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</si>
  <si>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</si>
  <si>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</si>
  <si>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</si>
  <si>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</si>
  <si>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</si>
  <si>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</si>
  <si>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</si>
  <si>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</si>
  <si>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</si>
  <si>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</si>
  <si>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</si>
  <si>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</si>
  <si>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</si>
  <si>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</si>
  <si>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</si>
  <si>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</si>
  <si>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</si>
  <si>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</si>
  <si>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</si>
  <si>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</si>
  <si>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</si>
  <si>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</si>
  <si>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</si>
  <si>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</si>
  <si>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</si>
  <si>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</si>
  <si>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</si>
  <si>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</si>
  <si>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</si>
  <si>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</si>
  <si>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</si>
  <si>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</si>
  <si>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</si>
  <si>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</si>
  <si>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</si>
  <si>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</si>
  <si>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</si>
  <si>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</si>
  <si>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</si>
  <si>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</si>
  <si>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</si>
  <si>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</si>
  <si>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</si>
  <si>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</si>
  <si>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</si>
  <si>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</si>
  <si>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</si>
  <si>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</si>
  <si>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01101R0970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</si>
  <si>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</si>
  <si>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</si>
  <si>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</si>
  <si>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</si>
  <si>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</si>
  <si>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</si>
  <si>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</si>
  <si>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01Г0100440</t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</si>
  <si>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</si>
  <si>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</si>
  <si>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</si>
  <si>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</si>
  <si>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</si>
  <si>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</si>
  <si>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</si>
  <si>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</si>
  <si>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</si>
  <si>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</si>
  <si>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</si>
  <si>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</si>
  <si>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</si>
  <si>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</si>
  <si>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</si>
  <si>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</si>
  <si>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</si>
  <si>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</si>
  <si>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</si>
  <si>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</si>
  <si>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</si>
  <si>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</si>
  <si>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</si>
  <si>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</si>
  <si>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</si>
  <si>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</si>
  <si>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</si>
  <si>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</si>
  <si>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</si>
  <si>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</si>
  <si>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</si>
  <si>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</si>
  <si>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</si>
  <si>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</si>
  <si>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</si>
  <si>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</si>
  <si>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</si>
  <si>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</si>
  <si>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</si>
  <si>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</si>
  <si>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</si>
  <si>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</si>
  <si>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</si>
  <si>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</si>
  <si>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</si>
  <si>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</si>
  <si>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</si>
  <si>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</si>
  <si>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</si>
  <si>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</si>
  <si>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</si>
  <si>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</si>
  <si>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</si>
  <si>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</si>
  <si>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</si>
  <si>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</si>
  <si>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</si>
  <si>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</si>
  <si>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</si>
  <si>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</si>
  <si>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</si>
  <si>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</si>
  <si>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</si>
  <si>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</si>
  <si>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</si>
  <si>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</si>
  <si>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</si>
  <si>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</si>
  <si>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</si>
  <si>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</si>
  <si>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</si>
  <si>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</si>
  <si>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</si>
  <si>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</si>
  <si>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</si>
  <si>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</si>
  <si>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</si>
  <si>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</si>
  <si>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</si>
  <si>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</si>
  <si>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</si>
  <si>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</si>
  <si>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</si>
  <si>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</si>
  <si>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</si>
  <si>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</si>
  <si>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</si>
  <si>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</si>
  <si>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</si>
  <si>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</si>
  <si>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</si>
  <si>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</si>
  <si>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</si>
  <si>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</si>
  <si>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</si>
  <si>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</si>
  <si>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</si>
  <si>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</si>
  <si>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</si>
  <si>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</si>
  <si>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</si>
  <si>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</si>
  <si>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</si>
  <si>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</si>
  <si>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</si>
  <si>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</si>
  <si>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</si>
  <si>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</si>
  <si>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</si>
  <si>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</si>
  <si>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</si>
  <si>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</si>
  <si>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</si>
  <si>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</si>
  <si>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</si>
  <si>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</si>
  <si>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</si>
  <si>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</si>
  <si>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</si>
  <si>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</si>
  <si>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</si>
  <si>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</si>
  <si>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</si>
  <si>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</si>
  <si>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</si>
  <si>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</si>
  <si>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</si>
  <si>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</si>
  <si>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</si>
  <si>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</si>
  <si>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</si>
  <si>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</si>
  <si>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</si>
  <si>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</si>
  <si>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</si>
  <si>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</si>
  <si>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</si>
  <si>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</si>
  <si>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</si>
  <si>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</si>
  <si>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</si>
  <si>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</si>
  <si>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</si>
  <si>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</si>
  <si>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</si>
  <si>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</si>
  <si>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</si>
  <si>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</si>
  <si>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</si>
  <si>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</si>
  <si>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</si>
  <si>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</si>
  <si>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</si>
  <si>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</si>
  <si>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</si>
  <si>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</si>
  <si>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</si>
  <si>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</si>
  <si>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</si>
  <si>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</si>
  <si>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</si>
  <si>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</si>
  <si>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</si>
  <si>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</si>
  <si>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</si>
  <si>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</si>
  <si>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</si>
  <si>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</si>
  <si>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</si>
  <si>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</si>
  <si>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</si>
  <si>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</si>
  <si>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</si>
  <si>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</si>
  <si>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</si>
  <si>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</si>
  <si>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</si>
  <si>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</si>
  <si>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</si>
  <si>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</si>
  <si>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</si>
  <si>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</si>
  <si>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</si>
  <si>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</si>
  <si>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</si>
  <si>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</si>
  <si>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</si>
  <si>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</si>
  <si>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</si>
  <si>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</si>
  <si>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</si>
  <si>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Утверждено по бюджету на 2018г.</t>
  </si>
  <si>
    <t xml:space="preserve">   бюджета Тейковского муниципального района по кодам классификации доходов бюджетов на 2018 год</t>
  </si>
  <si>
    <t>2020 год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</si>
  <si>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</si>
  <si>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</si>
  <si>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</si>
  <si>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000 2021000000 0000 151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</si>
  <si>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</si>
  <si>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</si>
  <si>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>бюджета Тейковского муниципального района на 2018 год по разделам и подразделам функциональной классификации расходов Российской Федерации</t>
  </si>
  <si>
    <t>Утверждено по бюджету на 2018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</si>
  <si>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</si>
  <si>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</si>
  <si>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</si>
  <si>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</si>
  <si>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</si>
  <si>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</si>
  <si>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</si>
  <si>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</si>
  <si>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</si>
  <si>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</si>
  <si>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2018 год</t>
  </si>
  <si>
    <t xml:space="preserve">района на 2018 год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</si>
  <si>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</si>
  <si>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</si>
  <si>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</si>
  <si>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</si>
  <si>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</si>
  <si>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</si>
  <si>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</si>
  <si>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</si>
  <si>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</si>
  <si>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</si>
  <si>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</si>
  <si>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</si>
  <si>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</si>
  <si>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</si>
  <si>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</si>
  <si>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</si>
  <si>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0530000000</t>
  </si>
  <si>
    <t>0530100000</t>
  </si>
  <si>
    <t>0530120030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</si>
  <si>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</si>
  <si>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</si>
  <si>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</si>
  <si>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</si>
  <si>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</si>
  <si>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</si>
  <si>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</si>
  <si>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</si>
  <si>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</si>
  <si>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</si>
  <si>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</si>
  <si>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</si>
  <si>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</si>
  <si>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0590000000</t>
  </si>
  <si>
    <t>0590100000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</si>
  <si>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</si>
  <si>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</si>
  <si>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</si>
  <si>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</si>
  <si>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</si>
  <si>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</si>
  <si>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</si>
  <si>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</si>
  <si>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</si>
  <si>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</si>
  <si>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</si>
  <si>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</si>
  <si>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</si>
  <si>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</si>
  <si>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</si>
  <si>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</si>
  <si>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</si>
  <si>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</si>
  <si>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</si>
  <si>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</si>
  <si>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</si>
  <si>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</si>
  <si>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</si>
  <si>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</si>
  <si>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</si>
  <si>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</si>
  <si>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</si>
  <si>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</si>
  <si>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</si>
  <si>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</si>
  <si>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</si>
  <si>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>Приложение 1</t>
  </si>
  <si>
    <t>Приложение 4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</si>
  <si>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</si>
  <si>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</si>
  <si>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</si>
  <si>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</si>
  <si>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</si>
  <si>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040 202 3512005 0000 151</t>
  </si>
  <si>
    <t>000 202 3512000 0000 151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</si>
  <si>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</si>
  <si>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</si>
  <si>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</si>
  <si>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</si>
  <si>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</si>
  <si>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</si>
  <si>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</si>
  <si>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</si>
  <si>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</si>
  <si>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</si>
  <si>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</si>
  <si>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0120100140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</si>
  <si>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</si>
  <si>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</si>
  <si>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</si>
  <si>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</si>
  <si>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</si>
  <si>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</si>
  <si>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</si>
  <si>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</si>
  <si>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</si>
  <si>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0590108060</t>
  </si>
  <si>
    <t>0900</t>
  </si>
  <si>
    <t>Здравоохранение</t>
  </si>
  <si>
    <t>0902</t>
  </si>
  <si>
    <t>Амбулаторная помощь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</si>
  <si>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</si>
  <si>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</si>
  <si>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</si>
  <si>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</si>
  <si>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</si>
  <si>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</si>
  <si>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детьми, в том числе на подготовку документапции по планировке территории, разработку проектной документации, проведение экспертизы проектной документации, создание инженерной инфраструктуры на земельных участках, предназначенных для бесплатного предоставления семьям с тремя и более детьми (Закупка товаров, работ и услуг для обеспечения государственных (муниципальных) нужд) </t>
  </si>
  <si>
    <t>Мероприятия по проведению государственной регистрации прав на объекты инженерной инфраструктуры (Закупка товаров, работ и услуг для обеспечения государственных (муниципальных) нужд)</t>
  </si>
  <si>
    <t>0530120310</t>
  </si>
  <si>
    <t>01Г01S2700</t>
  </si>
  <si>
    <t>от 12.12.2017 г. № 262-р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</si>
  <si>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</si>
  <si>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Создание в общеобразовательных организациях, расположенных в сельской местности, условий для занятий физической культурой и спортом в 2018 году (Предоставление субсидий бюджетным, автономным учреждениям и иным некоммерческим организациям)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</si>
  <si>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</si>
  <si>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</si>
  <si>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</si>
  <si>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</si>
  <si>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</si>
  <si>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</si>
  <si>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</si>
  <si>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Обеспечение функций отдела образования администрации Тейковского муниципального района  (Иные бюджетные ассигнования)</t>
  </si>
  <si>
    <t>0590120550</t>
  </si>
  <si>
    <t>05101L0200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</si>
  <si>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</si>
  <si>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</si>
  <si>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</si>
  <si>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</si>
  <si>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Внесенные изменения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</si>
  <si>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</si>
  <si>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0110181950</t>
  </si>
  <si>
    <t xml:space="preserve">На укрепление материально-технической базы муниципальных образовательных организаций Ивановской области 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</si>
  <si>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</si>
  <si>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01101S1950</t>
  </si>
  <si>
    <t>Софинансирование расходов на укрепление материально-технической базы муниципальных образовательных организаций 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</si>
  <si>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</si>
  <si>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</si>
  <si>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</si>
  <si>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</si>
  <si>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01101R0971</t>
  </si>
  <si>
    <t>01101L0971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</si>
  <si>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</si>
  <si>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</si>
  <si>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>Уточненный бюджет на 2018 год</t>
  </si>
  <si>
    <t>000 2190000000 0000 000</t>
  </si>
  <si>
    <t>ВОЗВРАТ ОСТАТКОВ СУБСИДИЙ, СУБВЕНЦИЙ И ИНЫХ МЕЖБЮДЖЕТНЫХ ТРАНСФЕРТОВ, ИМЕЮЩИХ ЦЕЛЕВОЕ НАЗНАЧЕНИЕ, ПРОШЛЫХ ЛЕТ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</si>
  <si>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</si>
  <si>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</si>
  <si>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</si>
  <si>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</si>
  <si>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фондов"(Межбюджетные трансферты) </t>
  </si>
  <si>
    <t>0210408070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</si>
  <si>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</si>
  <si>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</si>
  <si>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</si>
  <si>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</si>
  <si>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</si>
  <si>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</si>
  <si>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</si>
  <si>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</si>
  <si>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</si>
  <si>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</si>
  <si>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</si>
  <si>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</si>
  <si>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</si>
  <si>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</si>
  <si>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0580160080</t>
  </si>
  <si>
    <t>Субсидии организациям коммунального комплекса Тейковского муниципального района на создание резервного запаса каменного угля  (Иные бюджетные ассигнования)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</si>
  <si>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</si>
  <si>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(Предоставление субсидий бюджетным, автономным учреждениям и иным некоммерческим организациям)</t>
  </si>
  <si>
    <t xml:space="preserve">Подпрограмма «Развитие малого и среднего предпринимательства в Тейковском муниципальном районе» </t>
  </si>
  <si>
    <t>000 2180000000 0000 000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</si>
  <si>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</si>
  <si>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000 2180000005 0000 151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</si>
  <si>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</si>
  <si>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040 2186001005 0000 151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</si>
  <si>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</si>
  <si>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Субсидии на реализацию мероприятий по обеспечению жильем молодых семей</t>
  </si>
  <si>
    <t>000 20225497 00 0000 151</t>
  </si>
  <si>
    <t>040 20225497 05 0000 151</t>
  </si>
  <si>
    <t>000 2021500200 0000 151</t>
  </si>
  <si>
    <t>Дотации бюджетам на поддержку мер по обеспечению сбалансированности бюджетов</t>
  </si>
  <si>
    <t>040 2021500205 0000 151</t>
  </si>
  <si>
    <t>Дотации бюджетам муниципальных районов на поддержку мер по обеспечению сбалансированности бюджетов</t>
  </si>
  <si>
    <t>Расходы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</si>
  <si>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0110100971</t>
  </si>
  <si>
    <t>0140182181</t>
  </si>
  <si>
    <t>0140182182</t>
  </si>
  <si>
    <t>0140282181</t>
  </si>
  <si>
    <t>0140282182</t>
  </si>
  <si>
    <t>0160182181</t>
  </si>
  <si>
    <t>0160182182</t>
  </si>
  <si>
    <t>0210382181</t>
  </si>
  <si>
    <t>0210382182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</si>
  <si>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</si>
  <si>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Софинансирование расходов на 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</si>
  <si>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</si>
  <si>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</si>
  <si>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</si>
  <si>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</si>
  <si>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</si>
  <si>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</si>
  <si>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</si>
  <si>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Субсидии бюджетам муниципальных районов на реализацию мероприятий по обеспечению жильем молодых семей</t>
  </si>
  <si>
    <t>0220182181</t>
  </si>
  <si>
    <t>0220182182</t>
  </si>
  <si>
    <t>4290082181</t>
  </si>
  <si>
    <t>4290082182</t>
  </si>
  <si>
    <t>09201R5672</t>
  </si>
  <si>
    <t xml:space="preserve">Софинансирование расходов на 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</si>
  <si>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09201L5672</t>
  </si>
  <si>
    <t xml:space="preserve">Мероприятия по демонтажу (сносу) аварийных зданий (Закупка товаров, работ и услуг для обеспечения государственных (муниципальных) нужд) </t>
  </si>
  <si>
    <t>0420000000</t>
  </si>
  <si>
    <t>04201R0820</t>
  </si>
  <si>
    <t xml:space="preserve"> 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2018 год и на плановый период 2019 и 2020 годов (Капитальные вложения)
</t>
  </si>
  <si>
    <t xml:space="preserve">Организация целевой подготовки педагогов для работы в муниципальных образовательных организациях Ивановской области (Закупка товаров, работ и услуг для обеспечения государственных (муниципальных) нужд) </t>
  </si>
  <si>
    <t>01Г0183110</t>
  </si>
  <si>
    <t>01Г01S3110</t>
  </si>
  <si>
    <t>0230000000</t>
  </si>
  <si>
    <t>0230100000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</si>
  <si>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</si>
  <si>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040 2023508205 0000 151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</si>
  <si>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</si>
  <si>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000 2023508200 0000 151</t>
  </si>
  <si>
    <t>Приложение 6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</si>
  <si>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 (Предоставление субсидий бюджетным, автономным учреждениям и иным некоммерческим организациям)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</si>
  <si>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(Предоставление субсидий бюджетным, автономным учреждениям и иным некоммерческим организациям)</t>
  </si>
  <si>
    <t xml:space="preserve">Подпрограмма «Повышения качества жизни детей – сирот Тейковского муниципального района» 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</si>
  <si>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</si>
  <si>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</si>
  <si>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</si>
  <si>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0920120570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</si>
  <si>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</si>
  <si>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Проведение ремонтно-реставрационных работ на объекте культурного наследия регионального значения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</si>
  <si>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</si>
  <si>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0230100990</t>
  </si>
  <si>
    <t>0540108120</t>
  </si>
  <si>
    <t>Межбюджетные трансферты на организацию в границах поселения газоснабжения населения (Межбюджетные трансферты)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</si>
  <si>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</si>
  <si>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</si>
  <si>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</si>
  <si>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</si>
  <si>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000 01 06 01 00 05 0000 630</t>
  </si>
  <si>
    <t>Средства от продажи акций и иных форм участия в капитале, находящихся в собственности муниципальных районов</t>
  </si>
  <si>
    <t>040 01 06 01 00 05 0000 630</t>
  </si>
  <si>
    <t>048 1120104101 6000 120</t>
  </si>
  <si>
    <t xml:space="preserve">  Плата за размещение отходов производства</t>
  </si>
  <si>
    <t xml:space="preserve"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 (Закупка товаров, работ и услуг для обеспечения государственных (муниципальных) нужд)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</si>
  <si>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</si>
  <si>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</si>
  <si>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 </t>
  </si>
  <si>
    <t>000 2022021600 0000 151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</si>
  <si>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</si>
  <si>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</si>
  <si>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</si>
  <si>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Разработка проектной документации на объект "Строительство плоскостного спортивного сооружения в с.Новое Горяново Тейковского муниципального района"</t>
  </si>
  <si>
    <t>0920100672</t>
  </si>
  <si>
    <t>02102L4670</t>
  </si>
  <si>
    <t xml:space="preserve">Обеспечение развития и укрепления материально-технической базы домов культуры в населенных пунктах с числом жителей до 50 тысяч человек (Закупка товаров, работ и услуг для обеспечения государственных (муниципальных) нужд) </t>
  </si>
  <si>
    <t>000 2022546700 0000 151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</si>
  <si>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</si>
  <si>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040 2022546705 0000 151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</si>
  <si>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</si>
  <si>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Укрепление материально-технической базы муниципальных учреждений культуры Ивановской области в 2018 году</t>
  </si>
  <si>
    <t>Софинансирование на укрепление материально-технической базы муниципальных учреждений культуры Ивановской области в 2018 году</t>
  </si>
  <si>
    <t>0210281980</t>
  </si>
  <si>
    <t>02102S1981</t>
  </si>
  <si>
    <t>На разработку проектно-сметной документации объектов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</t>
  </si>
  <si>
    <t>Софинансирование расходов на разработку проектно-сметной документации объектов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</t>
  </si>
  <si>
    <t>0920183160</t>
  </si>
  <si>
    <t>09201S3161</t>
  </si>
  <si>
    <t>1101</t>
  </si>
  <si>
    <t>к решению Совета Тейковского</t>
  </si>
  <si>
    <t>Приложение 15</t>
  </si>
  <si>
    <t xml:space="preserve">от 12.12.2017 г. № 262-р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</si>
  <si>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</si>
  <si>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</si>
  <si>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2018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</si>
  <si>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</si>
  <si>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</si>
  <si>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</si>
  <si>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</si>
  <si>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</si>
  <si>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</si>
  <si>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</si>
  <si>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</si>
  <si>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</si>
  <si>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</si>
  <si>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</si>
  <si>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</si>
  <si>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236,2</t>
  </si>
  <si>
    <t>4. Новогорянов-ское сельское поселение</t>
  </si>
  <si>
    <t>0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</si>
  <si>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</si>
  <si>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</si>
  <si>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</si>
  <si>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05101L4970</t>
  </si>
  <si>
    <t xml:space="preserve">Физическая культура </t>
  </si>
  <si>
    <t>1410100700</t>
  </si>
  <si>
    <t xml:space="preserve">Укрепление материально-технической базы муниципальных учреждений культуры Ивановской области в 2018 году (Закупка товаров, работ и услуг для обеспечения государственных (муниципальных) нужд) </t>
  </si>
  <si>
    <t xml:space="preserve">Софинансирование на укрепление материально-технической базы муниципальных учреждений культуры Ивановской области в 2018 году (Закупка товаров, работ и услуг для обеспечения государственных (муниципальных) нужд) 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</si>
  <si>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</si>
  <si>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от 25.07.2018 г. № _____</t>
  </si>
  <si>
    <t>от 25.07.2018 г. № ____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</si>
</sst>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22" fillId="0" borderId="12">
      <alignment horizontal="left" wrapText="1" indent="2"/>
    </xf>
    <xf numFmtId="49" fontId="22" fillId="0" borderId="13">
      <alignment horizontal="center"/>
    </xf>
  </cellStyleXfs>
  <cellXfs count="40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8" fillId="0" borderId="1" xfId="0" applyFont="1" applyBorder="1" applyAlignment="1">
      <alignment wrapText="1" shrinkToFi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164" fontId="4" fillId="0" borderId="0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21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justify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2" borderId="0" xfId="0" applyFill="1"/>
    <xf numFmtId="0" fontId="4" fillId="3" borderId="1" xfId="0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wrapText="1"/>
    </xf>
    <xf numFmtId="0" fontId="0" fillId="3" borderId="0" xfId="0" applyFill="1"/>
    <xf numFmtId="49" fontId="4" fillId="3" borderId="4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justify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21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6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6"/>
  <sheetViews>
    <sheetView view="pageBreakPreview" zoomScale="112" zoomScaleSheetLayoutView="112" workbookViewId="0">
      <selection activeCell="B8" sqref="B8:E8"/>
    </sheetView>
  </sheetViews>
  <sheetFormatPr defaultRowHeight="15"/>
  <cols>
    <col min="1" max="1" width="23.42578125" customWidth="1"/>
    <col min="2" max="2" width="64.140625" customWidth="1"/>
    <col min="3" max="3" width="12.7109375" customWidth="1"/>
    <col min="4" max="4" width="11.5703125" customWidth="1"/>
    <col min="5" max="5" width="11.85546875" customWidth="1"/>
  </cols>
  <sheetData>
    <row r="1" spans="1:5" ht="15.75">
      <c r="B1" s="336" t="s">
        <v>644</v>
      </c>
      <c r="C1" s="336"/>
      <c r="D1" s="336"/>
      <c r="E1" s="336"/>
    </row>
    <row r="2" spans="1:5" ht="15.75">
      <c r="B2" s="336" t="s">
        <v>0</v>
      </c>
      <c r="C2" s="336"/>
      <c r="D2" s="336"/>
      <c r="E2" s="336"/>
    </row>
    <row r="3" spans="1:5" ht="15.75">
      <c r="B3" s="337" t="s">
        <v>380</v>
      </c>
      <c r="C3" s="337"/>
      <c r="D3" s="337"/>
      <c r="E3" s="337"/>
    </row>
    <row r="4" spans="1:5" ht="15.75">
      <c r="B4" s="336" t="s">
        <v>2</v>
      </c>
      <c r="C4" s="336"/>
      <c r="D4" s="336"/>
      <c r="E4" s="336"/>
    </row>
    <row r="5" spans="1:5" ht="15.75">
      <c r="B5" s="336" t="s">
        <v>880</v>
      </c>
      <c r="C5" s="336"/>
      <c r="D5" s="336"/>
      <c r="E5" s="336"/>
    </row>
    <row r="6" spans="1:5" ht="15.75" customHeight="1">
      <c r="A6" s="1"/>
      <c r="B6" s="336" t="s">
        <v>344</v>
      </c>
      <c r="C6" s="336"/>
      <c r="D6" s="336"/>
      <c r="E6" s="336"/>
    </row>
    <row r="7" spans="1:5" ht="15.75" customHeight="1">
      <c r="A7" s="1"/>
      <c r="B7" s="336" t="s">
        <v>0</v>
      </c>
      <c r="C7" s="336"/>
      <c r="D7" s="336"/>
      <c r="E7" s="336"/>
    </row>
    <row r="8" spans="1:5" ht="15.75" customHeight="1">
      <c r="A8" s="1"/>
      <c r="B8" s="337" t="s">
        <v>380</v>
      </c>
      <c r="C8" s="337"/>
      <c r="D8" s="337"/>
      <c r="E8" s="337"/>
    </row>
    <row r="9" spans="1:5" ht="15.75" customHeight="1">
      <c r="A9" s="1"/>
      <c r="B9" s="336" t="s">
        <v>2</v>
      </c>
      <c r="C9" s="336"/>
      <c r="D9" s="336"/>
      <c r="E9" s="336"/>
    </row>
    <row r="10" spans="1:5" ht="15.75" customHeight="1">
      <c r="A10" s="1"/>
      <c r="B10" s="336" t="s">
        <v>689</v>
      </c>
      <c r="C10" s="336"/>
      <c r="D10" s="336"/>
      <c r="E10" s="336"/>
    </row>
    <row r="11" spans="1:5" ht="15.75">
      <c r="A11" s="338"/>
      <c r="B11" s="339"/>
      <c r="C11" s="339"/>
      <c r="D11" s="339"/>
      <c r="E11" s="339"/>
    </row>
    <row r="12" spans="1:5">
      <c r="A12" s="335" t="s">
        <v>381</v>
      </c>
      <c r="B12" s="335"/>
      <c r="C12" s="335"/>
      <c r="D12" s="335"/>
      <c r="E12" s="335"/>
    </row>
    <row r="13" spans="1:5" ht="35.25" customHeight="1">
      <c r="A13" s="340" t="s">
        <v>557</v>
      </c>
      <c r="B13" s="340"/>
      <c r="C13" s="340"/>
      <c r="D13" s="340"/>
      <c r="E13" s="340"/>
    </row>
    <row r="14" spans="1:5" ht="15.75">
      <c r="A14" s="1"/>
      <c r="B14" s="1"/>
      <c r="C14" s="1"/>
      <c r="D14" s="1"/>
      <c r="E14" s="1"/>
    </row>
    <row r="15" spans="1:5" ht="20.25" customHeight="1">
      <c r="A15" s="1"/>
      <c r="B15" s="341" t="s">
        <v>4</v>
      </c>
      <c r="C15" s="341"/>
      <c r="D15" s="341"/>
      <c r="E15" s="341"/>
    </row>
    <row r="16" spans="1:5" ht="39" customHeight="1">
      <c r="A16" s="54" t="s">
        <v>382</v>
      </c>
      <c r="B16" s="55" t="s">
        <v>3</v>
      </c>
      <c r="C16" s="200" t="s">
        <v>556</v>
      </c>
      <c r="D16" s="200" t="s">
        <v>706</v>
      </c>
      <c r="E16" s="200" t="s">
        <v>721</v>
      </c>
    </row>
    <row r="17" spans="1:5">
      <c r="A17" s="56" t="s">
        <v>383</v>
      </c>
      <c r="B17" s="47" t="s">
        <v>384</v>
      </c>
      <c r="C17" s="209">
        <f>C18+C24+C34+C42+C45+C55+C62+C67+C75+C83</f>
        <v>49067.30000000001</v>
      </c>
      <c r="D17" s="209">
        <f>D18+D24+D34+D42+D45+D55+D62+D67+D75+D83</f>
        <v>29.799999999999997</v>
      </c>
      <c r="E17" s="53">
        <f>E18+E24+E34+E42+E45+E55+E62+E67+E75+E83</f>
        <v>49097.100000000006</v>
      </c>
    </row>
    <row r="18" spans="1:5">
      <c r="A18" s="56" t="s">
        <v>385</v>
      </c>
      <c r="B18" s="47" t="s">
        <v>386</v>
      </c>
      <c r="C18" s="209">
        <f>C19</f>
        <v>34795.599999999999</v>
      </c>
      <c r="D18" s="209">
        <f>D19</f>
        <v>0</v>
      </c>
      <c r="E18" s="53">
        <f>E19</f>
        <v>34795.599999999999</v>
      </c>
    </row>
    <row r="19" spans="1:5" ht="14.25" customHeight="1">
      <c r="A19" s="56" t="s">
        <v>387</v>
      </c>
      <c r="B19" s="47" t="s">
        <v>388</v>
      </c>
      <c r="C19" s="209">
        <f>C20+C21+C22+C23</f>
        <v>34795.599999999999</v>
      </c>
      <c r="D19" s="209">
        <f>D20+D21+D22+D23</f>
        <v>0</v>
      </c>
      <c r="E19" s="53">
        <f>E20+E21+E22+E23</f>
        <v>34795.599999999999</v>
      </c>
    </row>
    <row r="20" spans="1:5" ht="51.75" customHeight="1">
      <c r="A20" s="50" t="s">
        <v>389</v>
      </c>
      <c r="B20" s="47" t="s">
        <v>390</v>
      </c>
      <c r="C20" s="209">
        <v>34480</v>
      </c>
      <c r="D20" s="209"/>
      <c r="E20" s="53">
        <f>C20+D20</f>
        <v>34480</v>
      </c>
    </row>
    <row r="21" spans="1:5" ht="80.25" customHeight="1">
      <c r="A21" s="50" t="s">
        <v>391</v>
      </c>
      <c r="B21" s="47" t="s">
        <v>392</v>
      </c>
      <c r="C21" s="209">
        <v>27.1</v>
      </c>
      <c r="D21" s="209"/>
      <c r="E21" s="209">
        <f t="shared" ref="E21:E23" si="0">C21+D21</f>
        <v>27.1</v>
      </c>
    </row>
    <row r="22" spans="1:5" ht="40.5" customHeight="1">
      <c r="A22" s="50" t="s">
        <v>393</v>
      </c>
      <c r="B22" s="47" t="s">
        <v>394</v>
      </c>
      <c r="C22" s="209">
        <v>158.5</v>
      </c>
      <c r="D22" s="209"/>
      <c r="E22" s="209">
        <f t="shared" si="0"/>
        <v>158.5</v>
      </c>
    </row>
    <row r="23" spans="1:5" ht="66" customHeight="1">
      <c r="A23" s="50" t="s">
        <v>395</v>
      </c>
      <c r="B23" s="84" t="s">
        <v>561</v>
      </c>
      <c r="C23" s="209">
        <v>130</v>
      </c>
      <c r="D23" s="209"/>
      <c r="E23" s="209">
        <f t="shared" si="0"/>
        <v>130</v>
      </c>
    </row>
    <row r="24" spans="1:5" ht="27" customHeight="1">
      <c r="A24" s="56" t="s">
        <v>396</v>
      </c>
      <c r="B24" s="47" t="s">
        <v>397</v>
      </c>
      <c r="C24" s="209">
        <f>C25</f>
        <v>5096.8999999999996</v>
      </c>
      <c r="D24" s="209">
        <f>D25</f>
        <v>29.799999999999997</v>
      </c>
      <c r="E24" s="53">
        <f>E25</f>
        <v>5126.7</v>
      </c>
    </row>
    <row r="25" spans="1:5" ht="27.75" customHeight="1">
      <c r="A25" s="56" t="s">
        <v>398</v>
      </c>
      <c r="B25" s="47" t="s">
        <v>399</v>
      </c>
      <c r="C25" s="209">
        <f>C26+C28+C30+C32</f>
        <v>5096.8999999999996</v>
      </c>
      <c r="D25" s="209">
        <f>D26+D28+D30+D32</f>
        <v>29.799999999999997</v>
      </c>
      <c r="E25" s="53">
        <f>E26+E28+E30+E32</f>
        <v>5126.7</v>
      </c>
    </row>
    <row r="26" spans="1:5" ht="18.75" customHeight="1">
      <c r="A26" s="342" t="s">
        <v>400</v>
      </c>
      <c r="B26" s="343" t="s">
        <v>401</v>
      </c>
      <c r="C26" s="345">
        <v>1901.2</v>
      </c>
      <c r="D26" s="345">
        <v>38.200000000000003</v>
      </c>
      <c r="E26" s="345">
        <f>C26+D26</f>
        <v>1939.4</v>
      </c>
    </row>
    <row r="27" spans="1:5" ht="33" customHeight="1">
      <c r="A27" s="342"/>
      <c r="B27" s="344"/>
      <c r="C27" s="346"/>
      <c r="D27" s="346"/>
      <c r="E27" s="346"/>
    </row>
    <row r="28" spans="1:5" ht="66.75" customHeight="1">
      <c r="A28" s="350" t="s">
        <v>402</v>
      </c>
      <c r="B28" s="352" t="s">
        <v>403</v>
      </c>
      <c r="C28" s="345">
        <v>14.6</v>
      </c>
      <c r="D28" s="345">
        <v>-0.6</v>
      </c>
      <c r="E28" s="345">
        <f t="shared" ref="E28" si="1">C28+D28</f>
        <v>14</v>
      </c>
    </row>
    <row r="29" spans="1:5" ht="9" hidden="1" customHeight="1">
      <c r="A29" s="351"/>
      <c r="B29" s="352"/>
      <c r="C29" s="346"/>
      <c r="D29" s="346"/>
      <c r="E29" s="346"/>
    </row>
    <row r="30" spans="1:5" ht="51" customHeight="1">
      <c r="A30" s="347" t="s">
        <v>404</v>
      </c>
      <c r="B30" s="348" t="s">
        <v>405</v>
      </c>
      <c r="C30" s="345">
        <v>3475.1</v>
      </c>
      <c r="D30" s="345">
        <v>72.900000000000006</v>
      </c>
      <c r="E30" s="345">
        <f t="shared" ref="E30" si="2">C30+D30</f>
        <v>3548</v>
      </c>
    </row>
    <row r="31" spans="1:5" ht="9.75" hidden="1" customHeight="1">
      <c r="A31" s="347"/>
      <c r="B31" s="349"/>
      <c r="C31" s="346"/>
      <c r="D31" s="346"/>
      <c r="E31" s="346"/>
    </row>
    <row r="32" spans="1:5" ht="51.75" customHeight="1">
      <c r="A32" s="347" t="s">
        <v>406</v>
      </c>
      <c r="B32" s="348" t="s">
        <v>407</v>
      </c>
      <c r="C32" s="345">
        <v>-294</v>
      </c>
      <c r="D32" s="345">
        <v>-80.7</v>
      </c>
      <c r="E32" s="345">
        <f t="shared" ref="E32" si="3">C32+D32</f>
        <v>-374.7</v>
      </c>
    </row>
    <row r="33" spans="1:5" ht="6" hidden="1" customHeight="1">
      <c r="A33" s="347"/>
      <c r="B33" s="349"/>
      <c r="C33" s="346"/>
      <c r="D33" s="346"/>
      <c r="E33" s="346"/>
    </row>
    <row r="34" spans="1:5" ht="14.25" customHeight="1">
      <c r="A34" s="56" t="s">
        <v>408</v>
      </c>
      <c r="B34" s="37" t="s">
        <v>409</v>
      </c>
      <c r="C34" s="209">
        <f>C35+C38+C40</f>
        <v>2004.4</v>
      </c>
      <c r="D34" s="209">
        <f>D35+D38+D40</f>
        <v>0</v>
      </c>
      <c r="E34" s="53">
        <f>E35+E38+E40</f>
        <v>2004.4</v>
      </c>
    </row>
    <row r="35" spans="1:5" ht="18" customHeight="1">
      <c r="A35" s="56" t="s">
        <v>410</v>
      </c>
      <c r="B35" s="47" t="s">
        <v>411</v>
      </c>
      <c r="C35" s="209">
        <f>C36+C37</f>
        <v>1603</v>
      </c>
      <c r="D35" s="209">
        <f>D36+D37</f>
        <v>0</v>
      </c>
      <c r="E35" s="53">
        <f>E36+E37</f>
        <v>1603</v>
      </c>
    </row>
    <row r="36" spans="1:5" ht="17.25" customHeight="1">
      <c r="A36" s="50" t="s">
        <v>412</v>
      </c>
      <c r="B36" s="47" t="s">
        <v>411</v>
      </c>
      <c r="C36" s="209">
        <v>1600</v>
      </c>
      <c r="D36" s="209"/>
      <c r="E36" s="53">
        <f>C36+D36</f>
        <v>1600</v>
      </c>
    </row>
    <row r="37" spans="1:5" ht="27.75" customHeight="1">
      <c r="A37" s="50" t="s">
        <v>413</v>
      </c>
      <c r="B37" s="47" t="s">
        <v>414</v>
      </c>
      <c r="C37" s="209">
        <v>3</v>
      </c>
      <c r="D37" s="209"/>
      <c r="E37" s="209">
        <f>C37+D37</f>
        <v>3</v>
      </c>
    </row>
    <row r="38" spans="1:5" ht="15.75" customHeight="1">
      <c r="A38" s="56" t="s">
        <v>415</v>
      </c>
      <c r="B38" s="47" t="s">
        <v>416</v>
      </c>
      <c r="C38" s="209">
        <f>C39</f>
        <v>339.4</v>
      </c>
      <c r="D38" s="209">
        <f>D39</f>
        <v>0</v>
      </c>
      <c r="E38" s="53">
        <f>E39</f>
        <v>339.4</v>
      </c>
    </row>
    <row r="39" spans="1:5">
      <c r="A39" s="50" t="s">
        <v>417</v>
      </c>
      <c r="B39" s="47" t="s">
        <v>416</v>
      </c>
      <c r="C39" s="209">
        <v>339.4</v>
      </c>
      <c r="D39" s="209"/>
      <c r="E39" s="53">
        <f>C39+D39</f>
        <v>339.4</v>
      </c>
    </row>
    <row r="40" spans="1:5" ht="26.25">
      <c r="A40" s="56" t="s">
        <v>418</v>
      </c>
      <c r="B40" s="47" t="s">
        <v>419</v>
      </c>
      <c r="C40" s="209">
        <f>C41</f>
        <v>62</v>
      </c>
      <c r="D40" s="209">
        <f>D41</f>
        <v>0</v>
      </c>
      <c r="E40" s="53">
        <f>E41</f>
        <v>62</v>
      </c>
    </row>
    <row r="41" spans="1:5" ht="31.5" customHeight="1">
      <c r="A41" s="50" t="s">
        <v>420</v>
      </c>
      <c r="B41" s="47" t="s">
        <v>421</v>
      </c>
      <c r="C41" s="209">
        <v>62</v>
      </c>
      <c r="D41" s="209"/>
      <c r="E41" s="53">
        <f>C41+D41</f>
        <v>62</v>
      </c>
    </row>
    <row r="42" spans="1:5" ht="28.5" customHeight="1">
      <c r="A42" s="56" t="s">
        <v>422</v>
      </c>
      <c r="B42" s="47" t="s">
        <v>423</v>
      </c>
      <c r="C42" s="209">
        <f t="shared" ref="C42:E43" si="4">C43</f>
        <v>160</v>
      </c>
      <c r="D42" s="209">
        <f t="shared" si="4"/>
        <v>0</v>
      </c>
      <c r="E42" s="53">
        <f t="shared" si="4"/>
        <v>160</v>
      </c>
    </row>
    <row r="43" spans="1:5" ht="18" customHeight="1">
      <c r="A43" s="56" t="s">
        <v>424</v>
      </c>
      <c r="B43" s="37" t="s">
        <v>425</v>
      </c>
      <c r="C43" s="209">
        <f t="shared" si="4"/>
        <v>160</v>
      </c>
      <c r="D43" s="209">
        <f t="shared" si="4"/>
        <v>0</v>
      </c>
      <c r="E43" s="53">
        <f t="shared" si="4"/>
        <v>160</v>
      </c>
    </row>
    <row r="44" spans="1:5" ht="17.25" customHeight="1">
      <c r="A44" s="50" t="s">
        <v>426</v>
      </c>
      <c r="B44" s="37" t="s">
        <v>427</v>
      </c>
      <c r="C44" s="209">
        <v>160</v>
      </c>
      <c r="D44" s="209"/>
      <c r="E44" s="53">
        <f>C44+D44</f>
        <v>160</v>
      </c>
    </row>
    <row r="45" spans="1:5" ht="26.25" customHeight="1">
      <c r="A45" s="56" t="s">
        <v>428</v>
      </c>
      <c r="B45" s="47" t="s">
        <v>429</v>
      </c>
      <c r="C45" s="209">
        <f>C46+C52</f>
        <v>3098.4</v>
      </c>
      <c r="D45" s="240">
        <f t="shared" ref="D45:E45" si="5">D46+D52</f>
        <v>0</v>
      </c>
      <c r="E45" s="240">
        <f t="shared" si="5"/>
        <v>3098.4</v>
      </c>
    </row>
    <row r="46" spans="1:5" ht="65.25" customHeight="1">
      <c r="A46" s="56" t="s">
        <v>430</v>
      </c>
      <c r="B46" s="47" t="s">
        <v>431</v>
      </c>
      <c r="C46" s="209">
        <f>C47+C50</f>
        <v>3097.3</v>
      </c>
      <c r="D46" s="209">
        <f>D47+D50</f>
        <v>0</v>
      </c>
      <c r="E46" s="53">
        <f>E47+E50</f>
        <v>3097.3</v>
      </c>
    </row>
    <row r="47" spans="1:5" ht="51.75" customHeight="1">
      <c r="A47" s="56" t="s">
        <v>432</v>
      </c>
      <c r="B47" s="47" t="s">
        <v>433</v>
      </c>
      <c r="C47" s="209">
        <f>C48+C49</f>
        <v>2958</v>
      </c>
      <c r="D47" s="209">
        <f>D48+D49</f>
        <v>0</v>
      </c>
      <c r="E47" s="53">
        <f>E48+E49</f>
        <v>2958</v>
      </c>
    </row>
    <row r="48" spans="1:5" ht="68.25" customHeight="1">
      <c r="A48" s="110" t="s">
        <v>659</v>
      </c>
      <c r="B48" s="112" t="s">
        <v>660</v>
      </c>
      <c r="C48" s="209">
        <v>2717.3</v>
      </c>
      <c r="D48" s="209"/>
      <c r="E48" s="53">
        <f>C48+D48</f>
        <v>2717.3</v>
      </c>
    </row>
    <row r="49" spans="1:6" ht="54.75" customHeight="1">
      <c r="A49" s="50" t="s">
        <v>434</v>
      </c>
      <c r="B49" s="57" t="s">
        <v>435</v>
      </c>
      <c r="C49" s="209">
        <v>240.7</v>
      </c>
      <c r="D49" s="209"/>
      <c r="E49" s="209">
        <f>C49+D49</f>
        <v>240.7</v>
      </c>
    </row>
    <row r="50" spans="1:6" ht="53.25" customHeight="1">
      <c r="A50" s="56" t="s">
        <v>436</v>
      </c>
      <c r="B50" s="37" t="s">
        <v>437</v>
      </c>
      <c r="C50" s="209">
        <f>C51</f>
        <v>139.30000000000001</v>
      </c>
      <c r="D50" s="209">
        <f>D51</f>
        <v>0</v>
      </c>
      <c r="E50" s="53">
        <f>E51</f>
        <v>139.30000000000001</v>
      </c>
    </row>
    <row r="51" spans="1:6" ht="39.75" customHeight="1">
      <c r="A51" s="50" t="s">
        <v>438</v>
      </c>
      <c r="B51" s="47" t="s">
        <v>439</v>
      </c>
      <c r="C51" s="209">
        <v>139.30000000000001</v>
      </c>
      <c r="D51" s="209"/>
      <c r="E51" s="240">
        <f>C51+D51</f>
        <v>139.30000000000001</v>
      </c>
      <c r="F51" s="253"/>
    </row>
    <row r="52" spans="1:6" ht="21.75" customHeight="1">
      <c r="A52" s="249" t="s">
        <v>775</v>
      </c>
      <c r="B52" s="251" t="s">
        <v>776</v>
      </c>
      <c r="C52" s="240">
        <f t="shared" ref="C52:D53" si="6">C53</f>
        <v>1.1000000000000001</v>
      </c>
      <c r="D52" s="240">
        <f t="shared" si="6"/>
        <v>0</v>
      </c>
      <c r="E52" s="240">
        <f t="shared" ref="E52:E54" si="7">C52+D52</f>
        <v>1.1000000000000001</v>
      </c>
      <c r="F52" s="246"/>
    </row>
    <row r="53" spans="1:6" ht="39" customHeight="1">
      <c r="A53" s="249" t="s">
        <v>777</v>
      </c>
      <c r="B53" s="250" t="s">
        <v>778</v>
      </c>
      <c r="C53" s="240">
        <f t="shared" si="6"/>
        <v>1.1000000000000001</v>
      </c>
      <c r="D53" s="240">
        <f t="shared" si="6"/>
        <v>0</v>
      </c>
      <c r="E53" s="240">
        <f t="shared" si="7"/>
        <v>1.1000000000000001</v>
      </c>
      <c r="F53" s="246"/>
    </row>
    <row r="54" spans="1:6" ht="39.75" customHeight="1">
      <c r="A54" s="249" t="s">
        <v>779</v>
      </c>
      <c r="B54" s="250" t="s">
        <v>780</v>
      </c>
      <c r="C54" s="240">
        <v>1.1000000000000001</v>
      </c>
      <c r="D54" s="240"/>
      <c r="E54" s="240">
        <f t="shared" si="7"/>
        <v>1.1000000000000001</v>
      </c>
      <c r="F54" s="246"/>
    </row>
    <row r="55" spans="1:6" ht="18" customHeight="1">
      <c r="A55" s="56" t="s">
        <v>440</v>
      </c>
      <c r="B55" s="37" t="s">
        <v>441</v>
      </c>
      <c r="C55" s="209">
        <f>C56</f>
        <v>176.8</v>
      </c>
      <c r="D55" s="209">
        <f>D56</f>
        <v>0</v>
      </c>
      <c r="E55" s="53">
        <f>E56</f>
        <v>176.8</v>
      </c>
    </row>
    <row r="56" spans="1:6" ht="18.75" customHeight="1">
      <c r="A56" s="56" t="s">
        <v>442</v>
      </c>
      <c r="B56" s="37" t="s">
        <v>443</v>
      </c>
      <c r="C56" s="209">
        <f>C57+C58+C59+C60+C61</f>
        <v>176.8</v>
      </c>
      <c r="D56" s="240">
        <f t="shared" ref="D56:E56" si="8">D57+D58+D59+D60+D61</f>
        <v>0</v>
      </c>
      <c r="E56" s="240">
        <f t="shared" si="8"/>
        <v>176.8</v>
      </c>
    </row>
    <row r="57" spans="1:6" ht="27.75" customHeight="1">
      <c r="A57" s="50" t="s">
        <v>444</v>
      </c>
      <c r="B57" s="47" t="s">
        <v>445</v>
      </c>
      <c r="C57" s="209">
        <v>23.1</v>
      </c>
      <c r="D57" s="209"/>
      <c r="E57" s="53">
        <f>C57+D57</f>
        <v>23.1</v>
      </c>
    </row>
    <row r="58" spans="1:6" ht="27" customHeight="1">
      <c r="A58" s="50" t="s">
        <v>446</v>
      </c>
      <c r="B58" s="47" t="s">
        <v>447</v>
      </c>
      <c r="C58" s="209">
        <v>0</v>
      </c>
      <c r="D58" s="209"/>
      <c r="E58" s="209">
        <f t="shared" ref="E58:E59" si="9">C58+D58</f>
        <v>0</v>
      </c>
    </row>
    <row r="59" spans="1:6" ht="18.75" customHeight="1">
      <c r="A59" s="50" t="s">
        <v>448</v>
      </c>
      <c r="B59" s="47" t="s">
        <v>449</v>
      </c>
      <c r="C59" s="209">
        <v>2.6</v>
      </c>
      <c r="D59" s="209"/>
      <c r="E59" s="209">
        <f t="shared" si="9"/>
        <v>2.6</v>
      </c>
    </row>
    <row r="60" spans="1:6" ht="20.25" customHeight="1">
      <c r="A60" s="50" t="s">
        <v>450</v>
      </c>
      <c r="B60" s="47" t="s">
        <v>451</v>
      </c>
      <c r="C60" s="209">
        <v>0</v>
      </c>
      <c r="D60" s="209"/>
      <c r="E60" s="209">
        <f>C60+D60</f>
        <v>0</v>
      </c>
    </row>
    <row r="61" spans="1:6" ht="20.25" customHeight="1">
      <c r="A61" s="276" t="s">
        <v>823</v>
      </c>
      <c r="B61" s="277" t="s">
        <v>824</v>
      </c>
      <c r="C61" s="240">
        <v>151.1</v>
      </c>
      <c r="D61" s="240"/>
      <c r="E61" s="240">
        <f>C61+D61</f>
        <v>151.1</v>
      </c>
    </row>
    <row r="62" spans="1:6" ht="29.25" customHeight="1">
      <c r="A62" s="278" t="s">
        <v>452</v>
      </c>
      <c r="B62" s="47" t="s">
        <v>453</v>
      </c>
      <c r="C62" s="209">
        <f t="shared" ref="C62:E63" si="10">C63</f>
        <v>1887.4</v>
      </c>
      <c r="D62" s="209">
        <f t="shared" si="10"/>
        <v>0</v>
      </c>
      <c r="E62" s="53">
        <f t="shared" si="10"/>
        <v>1887.4</v>
      </c>
    </row>
    <row r="63" spans="1:6" ht="18.75" customHeight="1">
      <c r="A63" s="56" t="s">
        <v>454</v>
      </c>
      <c r="B63" s="37" t="s">
        <v>455</v>
      </c>
      <c r="C63" s="209">
        <f t="shared" si="10"/>
        <v>1887.4</v>
      </c>
      <c r="D63" s="209">
        <f t="shared" si="10"/>
        <v>0</v>
      </c>
      <c r="E63" s="53">
        <f t="shared" si="10"/>
        <v>1887.4</v>
      </c>
    </row>
    <row r="64" spans="1:6" ht="20.25" customHeight="1">
      <c r="A64" s="56" t="s">
        <v>456</v>
      </c>
      <c r="B64" s="37" t="s">
        <v>457</v>
      </c>
      <c r="C64" s="209">
        <f>C65+C66</f>
        <v>1887.4</v>
      </c>
      <c r="D64" s="209">
        <f>D65+D66</f>
        <v>0</v>
      </c>
      <c r="E64" s="53">
        <f>E65+E66</f>
        <v>1887.4</v>
      </c>
    </row>
    <row r="65" spans="1:5" ht="26.25" customHeight="1">
      <c r="A65" s="50" t="s">
        <v>458</v>
      </c>
      <c r="B65" s="47" t="s">
        <v>459</v>
      </c>
      <c r="C65" s="209">
        <v>15</v>
      </c>
      <c r="D65" s="209"/>
      <c r="E65" s="53">
        <f>C65+D65</f>
        <v>15</v>
      </c>
    </row>
    <row r="66" spans="1:5" ht="28.5" customHeight="1">
      <c r="A66" s="50" t="s">
        <v>460</v>
      </c>
      <c r="B66" s="47" t="s">
        <v>459</v>
      </c>
      <c r="C66" s="209">
        <v>1872.4</v>
      </c>
      <c r="D66" s="209"/>
      <c r="E66" s="209">
        <f>C66+D66</f>
        <v>1872.4</v>
      </c>
    </row>
    <row r="67" spans="1:5" ht="30.75" customHeight="1">
      <c r="A67" s="56" t="s">
        <v>461</v>
      </c>
      <c r="B67" s="47" t="s">
        <v>462</v>
      </c>
      <c r="C67" s="209">
        <f t="shared" ref="C67:E67" si="11">C68+C71</f>
        <v>1367.5</v>
      </c>
      <c r="D67" s="209">
        <f t="shared" ref="D67" si="12">D68+D71</f>
        <v>0</v>
      </c>
      <c r="E67" s="53">
        <f t="shared" si="11"/>
        <v>1367.5</v>
      </c>
    </row>
    <row r="68" spans="1:5" ht="52.5" customHeight="1">
      <c r="A68" s="41" t="s">
        <v>463</v>
      </c>
      <c r="B68" s="52" t="s">
        <v>464</v>
      </c>
      <c r="C68" s="58">
        <f t="shared" ref="C68:E69" si="13">C69</f>
        <v>100</v>
      </c>
      <c r="D68" s="58">
        <f t="shared" si="13"/>
        <v>0</v>
      </c>
      <c r="E68" s="58">
        <f t="shared" si="13"/>
        <v>100</v>
      </c>
    </row>
    <row r="69" spans="1:5" ht="53.25" customHeight="1">
      <c r="A69" s="41" t="s">
        <v>465</v>
      </c>
      <c r="B69" s="52" t="s">
        <v>466</v>
      </c>
      <c r="C69" s="58">
        <f t="shared" si="13"/>
        <v>100</v>
      </c>
      <c r="D69" s="58">
        <f t="shared" si="13"/>
        <v>0</v>
      </c>
      <c r="E69" s="58">
        <f t="shared" si="13"/>
        <v>100</v>
      </c>
    </row>
    <row r="70" spans="1:5" ht="54" customHeight="1">
      <c r="A70" s="50" t="s">
        <v>467</v>
      </c>
      <c r="B70" s="57" t="s">
        <v>468</v>
      </c>
      <c r="C70" s="58">
        <v>100</v>
      </c>
      <c r="D70" s="58"/>
      <c r="E70" s="58">
        <f>C70+D70</f>
        <v>100</v>
      </c>
    </row>
    <row r="71" spans="1:5" ht="29.25" customHeight="1">
      <c r="A71" s="59" t="s">
        <v>469</v>
      </c>
      <c r="B71" s="34" t="s">
        <v>470</v>
      </c>
      <c r="C71" s="202">
        <f>C72</f>
        <v>1267.5</v>
      </c>
      <c r="D71" s="202">
        <f>D72</f>
        <v>0</v>
      </c>
      <c r="E71" s="49">
        <f>E72</f>
        <v>1267.5</v>
      </c>
    </row>
    <row r="72" spans="1:5" ht="26.25" customHeight="1">
      <c r="A72" s="56" t="s">
        <v>471</v>
      </c>
      <c r="B72" s="47" t="s">
        <v>472</v>
      </c>
      <c r="C72" s="209">
        <f>C73+C74</f>
        <v>1267.5</v>
      </c>
      <c r="D72" s="209">
        <f>D73+D74</f>
        <v>0</v>
      </c>
      <c r="E72" s="53">
        <f>E73+E74</f>
        <v>1267.5</v>
      </c>
    </row>
    <row r="73" spans="1:5" ht="39" customHeight="1">
      <c r="A73" s="110" t="s">
        <v>661</v>
      </c>
      <c r="B73" s="111" t="s">
        <v>662</v>
      </c>
      <c r="C73" s="209">
        <v>1114.5999999999999</v>
      </c>
      <c r="D73" s="209"/>
      <c r="E73" s="53">
        <f>C73+D73</f>
        <v>1114.5999999999999</v>
      </c>
    </row>
    <row r="74" spans="1:5" ht="45" customHeight="1">
      <c r="A74" s="50" t="s">
        <v>473</v>
      </c>
      <c r="B74" s="47" t="s">
        <v>474</v>
      </c>
      <c r="C74" s="209">
        <v>152.9</v>
      </c>
      <c r="D74" s="209"/>
      <c r="E74" s="209">
        <f>C74+D74</f>
        <v>152.9</v>
      </c>
    </row>
    <row r="75" spans="1:5" ht="18.75" customHeight="1">
      <c r="A75" s="56" t="s">
        <v>475</v>
      </c>
      <c r="B75" s="37" t="s">
        <v>476</v>
      </c>
      <c r="C75" s="209">
        <f>C76+C78+C80</f>
        <v>100.3</v>
      </c>
      <c r="D75" s="209">
        <f>D76+D78+D80</f>
        <v>0</v>
      </c>
      <c r="E75" s="53">
        <f>E76+E78+E80</f>
        <v>100.3</v>
      </c>
    </row>
    <row r="76" spans="1:5" ht="30" customHeight="1">
      <c r="A76" s="56" t="s">
        <v>477</v>
      </c>
      <c r="B76" s="47" t="s">
        <v>478</v>
      </c>
      <c r="C76" s="209">
        <f>C77</f>
        <v>25</v>
      </c>
      <c r="D76" s="209">
        <f>D77</f>
        <v>0</v>
      </c>
      <c r="E76" s="53">
        <f>E77</f>
        <v>25</v>
      </c>
    </row>
    <row r="77" spans="1:5" ht="41.25" customHeight="1">
      <c r="A77" s="50" t="s">
        <v>479</v>
      </c>
      <c r="B77" s="60" t="s">
        <v>480</v>
      </c>
      <c r="C77" s="209">
        <v>25</v>
      </c>
      <c r="D77" s="209"/>
      <c r="E77" s="53">
        <f>C77+D77</f>
        <v>25</v>
      </c>
    </row>
    <row r="78" spans="1:5" ht="66" customHeight="1">
      <c r="A78" s="50" t="s">
        <v>481</v>
      </c>
      <c r="B78" s="60" t="s">
        <v>482</v>
      </c>
      <c r="C78" s="209">
        <f>C79</f>
        <v>50</v>
      </c>
      <c r="D78" s="209">
        <f>D79</f>
        <v>0</v>
      </c>
      <c r="E78" s="53">
        <f>E79</f>
        <v>50</v>
      </c>
    </row>
    <row r="79" spans="1:5" ht="18" customHeight="1">
      <c r="A79" s="50" t="s">
        <v>483</v>
      </c>
      <c r="B79" s="47" t="s">
        <v>484</v>
      </c>
      <c r="C79" s="209">
        <v>50</v>
      </c>
      <c r="D79" s="209"/>
      <c r="E79" s="53">
        <f>C79+D79</f>
        <v>50</v>
      </c>
    </row>
    <row r="80" spans="1:5" ht="28.5" customHeight="1">
      <c r="A80" s="56" t="s">
        <v>485</v>
      </c>
      <c r="B80" s="47" t="s">
        <v>486</v>
      </c>
      <c r="C80" s="209">
        <f>C81+C82</f>
        <v>25.3</v>
      </c>
      <c r="D80" s="209">
        <f>D81+D82</f>
        <v>0</v>
      </c>
      <c r="E80" s="53">
        <f>E81+E82</f>
        <v>25.3</v>
      </c>
    </row>
    <row r="81" spans="1:5" ht="28.5" customHeight="1">
      <c r="A81" s="50" t="s">
        <v>487</v>
      </c>
      <c r="B81" s="47" t="s">
        <v>488</v>
      </c>
      <c r="C81" s="209">
        <v>3.8</v>
      </c>
      <c r="D81" s="209"/>
      <c r="E81" s="53">
        <f>C81+D81</f>
        <v>3.8</v>
      </c>
    </row>
    <row r="82" spans="1:5" ht="29.25" customHeight="1">
      <c r="A82" s="50" t="s">
        <v>489</v>
      </c>
      <c r="B82" s="47" t="s">
        <v>488</v>
      </c>
      <c r="C82" s="209">
        <v>21.5</v>
      </c>
      <c r="D82" s="209"/>
      <c r="E82" s="209">
        <f>C82+D82</f>
        <v>21.5</v>
      </c>
    </row>
    <row r="83" spans="1:5" ht="17.25" customHeight="1">
      <c r="A83" s="56" t="s">
        <v>490</v>
      </c>
      <c r="B83" s="37" t="s">
        <v>491</v>
      </c>
      <c r="C83" s="209">
        <f t="shared" ref="C83:E84" si="14">C84</f>
        <v>380</v>
      </c>
      <c r="D83" s="209">
        <f t="shared" si="14"/>
        <v>0</v>
      </c>
      <c r="E83" s="53">
        <f t="shared" si="14"/>
        <v>380</v>
      </c>
    </row>
    <row r="84" spans="1:5" ht="17.25" customHeight="1">
      <c r="A84" s="56" t="s">
        <v>492</v>
      </c>
      <c r="B84" s="37" t="s">
        <v>493</v>
      </c>
      <c r="C84" s="209">
        <f t="shared" si="14"/>
        <v>380</v>
      </c>
      <c r="D84" s="209">
        <f t="shared" si="14"/>
        <v>0</v>
      </c>
      <c r="E84" s="53">
        <f t="shared" si="14"/>
        <v>380</v>
      </c>
    </row>
    <row r="85" spans="1:5" ht="15.75" customHeight="1">
      <c r="A85" s="50" t="s">
        <v>494</v>
      </c>
      <c r="B85" s="37" t="s">
        <v>495</v>
      </c>
      <c r="C85" s="209">
        <v>380</v>
      </c>
      <c r="D85" s="209"/>
      <c r="E85" s="53">
        <f>C85+D85</f>
        <v>380</v>
      </c>
    </row>
    <row r="86" spans="1:5" ht="18" customHeight="1">
      <c r="A86" s="61" t="s">
        <v>496</v>
      </c>
      <c r="B86" s="9" t="s">
        <v>497</v>
      </c>
      <c r="C86" s="207">
        <f>C87+C121+C118</f>
        <v>151244</v>
      </c>
      <c r="D86" s="238">
        <f>D87+D121+D118</f>
        <v>2196</v>
      </c>
      <c r="E86" s="238">
        <f>E87+E121+E118</f>
        <v>153440</v>
      </c>
    </row>
    <row r="87" spans="1:5" ht="28.5" customHeight="1">
      <c r="A87" s="56" t="s">
        <v>498</v>
      </c>
      <c r="B87" s="47" t="s">
        <v>499</v>
      </c>
      <c r="C87" s="209">
        <f>C88+C93+C106+C115</f>
        <v>151172.1</v>
      </c>
      <c r="D87" s="209">
        <f>D88+D93+D106+D115</f>
        <v>2196</v>
      </c>
      <c r="E87" s="53">
        <f>E88+E93+E106+E115</f>
        <v>153368.1</v>
      </c>
    </row>
    <row r="88" spans="1:5" ht="18" customHeight="1">
      <c r="A88" s="61" t="s">
        <v>562</v>
      </c>
      <c r="B88" s="9" t="s">
        <v>563</v>
      </c>
      <c r="C88" s="207">
        <f t="shared" ref="C88:E88" si="15">C89</f>
        <v>73953</v>
      </c>
      <c r="D88" s="207">
        <f t="shared" si="15"/>
        <v>0</v>
      </c>
      <c r="E88" s="172">
        <f t="shared" si="15"/>
        <v>73953</v>
      </c>
    </row>
    <row r="89" spans="1:5" ht="16.5" customHeight="1">
      <c r="A89" s="56" t="s">
        <v>500</v>
      </c>
      <c r="B89" s="47" t="s">
        <v>501</v>
      </c>
      <c r="C89" s="209">
        <f>C90+C92</f>
        <v>73953</v>
      </c>
      <c r="D89" s="240">
        <f t="shared" ref="D89:E89" si="16">D90+D92</f>
        <v>0</v>
      </c>
      <c r="E89" s="240">
        <f t="shared" si="16"/>
        <v>73953</v>
      </c>
    </row>
    <row r="90" spans="1:5" ht="25.5" customHeight="1">
      <c r="A90" s="50" t="s">
        <v>502</v>
      </c>
      <c r="B90" s="47" t="s">
        <v>503</v>
      </c>
      <c r="C90" s="209">
        <v>72050.100000000006</v>
      </c>
      <c r="D90" s="209"/>
      <c r="E90" s="53">
        <v>72050.100000000006</v>
      </c>
    </row>
    <row r="91" spans="1:5" ht="28.5" customHeight="1">
      <c r="A91" s="234" t="s">
        <v>758</v>
      </c>
      <c r="B91" s="248" t="s">
        <v>759</v>
      </c>
      <c r="C91" s="240">
        <f>C92</f>
        <v>1902.9</v>
      </c>
      <c r="D91" s="240">
        <f t="shared" ref="D91:E91" si="17">D92</f>
        <v>0</v>
      </c>
      <c r="E91" s="240">
        <f t="shared" si="17"/>
        <v>1902.9</v>
      </c>
    </row>
    <row r="92" spans="1:5" ht="28.5" customHeight="1">
      <c r="A92" s="234" t="s">
        <v>760</v>
      </c>
      <c r="B92" s="248" t="s">
        <v>761</v>
      </c>
      <c r="C92" s="240">
        <v>1902.9</v>
      </c>
      <c r="D92" s="240"/>
      <c r="E92" s="240">
        <f>C92+D92</f>
        <v>1902.9</v>
      </c>
    </row>
    <row r="93" spans="1:5" ht="27" customHeight="1">
      <c r="A93" s="177" t="s">
        <v>504</v>
      </c>
      <c r="B93" s="178" t="s">
        <v>505</v>
      </c>
      <c r="C93" s="207">
        <f>C104+C98+C102+C95+C96+C100</f>
        <v>11117.8</v>
      </c>
      <c r="D93" s="292">
        <f t="shared" ref="D93:E93" si="18">D104+D98+D102+D95+D96+D100</f>
        <v>2196</v>
      </c>
      <c r="E93" s="292">
        <f t="shared" si="18"/>
        <v>13313.8</v>
      </c>
    </row>
    <row r="94" spans="1:5" ht="30" customHeight="1">
      <c r="A94" s="234" t="s">
        <v>756</v>
      </c>
      <c r="B94" s="63" t="s">
        <v>755</v>
      </c>
      <c r="C94" s="240">
        <f>C95</f>
        <v>781.3</v>
      </c>
      <c r="D94" s="240">
        <f t="shared" ref="D94:E94" si="19">D95</f>
        <v>0</v>
      </c>
      <c r="E94" s="240">
        <f t="shared" si="19"/>
        <v>781.3</v>
      </c>
    </row>
    <row r="95" spans="1:5" ht="27" customHeight="1">
      <c r="A95" s="234" t="s">
        <v>757</v>
      </c>
      <c r="B95" s="63" t="s">
        <v>781</v>
      </c>
      <c r="C95" s="240">
        <v>781.3</v>
      </c>
      <c r="D95" s="240"/>
      <c r="E95" s="240">
        <f>C95+D95</f>
        <v>781.3</v>
      </c>
    </row>
    <row r="96" spans="1:5" ht="56.25" customHeight="1">
      <c r="A96" s="286" t="s">
        <v>829</v>
      </c>
      <c r="B96" s="287" t="s">
        <v>830</v>
      </c>
      <c r="C96" s="240">
        <f>C97</f>
        <v>3000</v>
      </c>
      <c r="D96" s="240">
        <f t="shared" ref="D96:E96" si="20">D97</f>
        <v>0</v>
      </c>
      <c r="E96" s="240">
        <f t="shared" si="20"/>
        <v>3000</v>
      </c>
    </row>
    <row r="97" spans="1:5" ht="64.5" customHeight="1">
      <c r="A97" s="286" t="s">
        <v>831</v>
      </c>
      <c r="B97" s="287" t="s">
        <v>832</v>
      </c>
      <c r="C97" s="240">
        <v>3000</v>
      </c>
      <c r="D97" s="240"/>
      <c r="E97" s="240">
        <f>C97+D97</f>
        <v>3000</v>
      </c>
    </row>
    <row r="98" spans="1:5" ht="39" customHeight="1">
      <c r="A98" s="59" t="s">
        <v>506</v>
      </c>
      <c r="B98" s="63" t="s">
        <v>507</v>
      </c>
      <c r="C98" s="209">
        <f>C99</f>
        <v>1914</v>
      </c>
      <c r="D98" s="209">
        <f>D99</f>
        <v>0</v>
      </c>
      <c r="E98" s="53">
        <f>E99</f>
        <v>1914</v>
      </c>
    </row>
    <row r="99" spans="1:5" ht="42" customHeight="1">
      <c r="A99" s="62" t="s">
        <v>508</v>
      </c>
      <c r="B99" s="63" t="s">
        <v>509</v>
      </c>
      <c r="C99" s="209">
        <v>1914</v>
      </c>
      <c r="D99" s="209"/>
      <c r="E99" s="53">
        <f>C99+D99</f>
        <v>1914</v>
      </c>
    </row>
    <row r="100" spans="1:5" ht="42" customHeight="1">
      <c r="A100" s="291" t="s">
        <v>837</v>
      </c>
      <c r="B100" s="63" t="s">
        <v>838</v>
      </c>
      <c r="C100" s="240">
        <f>C101</f>
        <v>1358</v>
      </c>
      <c r="D100" s="240">
        <f t="shared" ref="D100:E100" si="21">D101</f>
        <v>0</v>
      </c>
      <c r="E100" s="240">
        <f t="shared" si="21"/>
        <v>1358</v>
      </c>
    </row>
    <row r="101" spans="1:5" ht="45" customHeight="1">
      <c r="A101" s="291" t="s">
        <v>839</v>
      </c>
      <c r="B101" s="63" t="s">
        <v>840</v>
      </c>
      <c r="C101" s="240">
        <v>1358</v>
      </c>
      <c r="D101" s="240"/>
      <c r="E101" s="240">
        <f>C101+D101</f>
        <v>1358</v>
      </c>
    </row>
    <row r="102" spans="1:5" ht="17.25" customHeight="1">
      <c r="A102" s="62" t="s">
        <v>510</v>
      </c>
      <c r="B102" s="63" t="s">
        <v>511</v>
      </c>
      <c r="C102" s="209">
        <f>C103</f>
        <v>3</v>
      </c>
      <c r="D102" s="209">
        <f>D103</f>
        <v>0</v>
      </c>
      <c r="E102" s="53">
        <f>E103</f>
        <v>3</v>
      </c>
    </row>
    <row r="103" spans="1:5" ht="18.75" customHeight="1">
      <c r="A103" s="62" t="s">
        <v>512</v>
      </c>
      <c r="B103" s="63" t="s">
        <v>513</v>
      </c>
      <c r="C103" s="209">
        <v>3</v>
      </c>
      <c r="D103" s="209"/>
      <c r="E103" s="53">
        <f>C103+D103</f>
        <v>3</v>
      </c>
    </row>
    <row r="104" spans="1:5" ht="14.25" customHeight="1">
      <c r="A104" s="56" t="s">
        <v>514</v>
      </c>
      <c r="B104" s="321" t="s">
        <v>515</v>
      </c>
      <c r="C104" s="209">
        <f t="shared" ref="C104:E104" si="22">C105</f>
        <v>4061.5</v>
      </c>
      <c r="D104" s="209">
        <f t="shared" si="22"/>
        <v>2196</v>
      </c>
      <c r="E104" s="53">
        <f t="shared" si="22"/>
        <v>6257.5</v>
      </c>
    </row>
    <row r="105" spans="1:5" ht="15" customHeight="1">
      <c r="A105" s="50" t="s">
        <v>516</v>
      </c>
      <c r="B105" s="321" t="s">
        <v>517</v>
      </c>
      <c r="C105" s="209">
        <v>4061.5</v>
      </c>
      <c r="D105" s="209">
        <v>2196</v>
      </c>
      <c r="E105" s="53">
        <f>C105+D105</f>
        <v>6257.5</v>
      </c>
    </row>
    <row r="106" spans="1:5" ht="16.5" customHeight="1">
      <c r="A106" s="61" t="s">
        <v>518</v>
      </c>
      <c r="B106" s="9" t="s">
        <v>564</v>
      </c>
      <c r="C106" s="207">
        <f>C111+C113+C107+C109</f>
        <v>65671.3</v>
      </c>
      <c r="D106" s="262">
        <f t="shared" ref="D106:E106" si="23">D111+D113+D107+D109</f>
        <v>0</v>
      </c>
      <c r="E106" s="262">
        <f t="shared" si="23"/>
        <v>65671.3</v>
      </c>
    </row>
    <row r="107" spans="1:5" ht="41.25" customHeight="1">
      <c r="A107" s="257" t="s">
        <v>652</v>
      </c>
      <c r="B107" s="82" t="s">
        <v>559</v>
      </c>
      <c r="C107" s="209">
        <f>C108</f>
        <v>13.4</v>
      </c>
      <c r="D107" s="209">
        <f>D108</f>
        <v>0</v>
      </c>
      <c r="E107" s="83">
        <f>E108</f>
        <v>13.4</v>
      </c>
    </row>
    <row r="108" spans="1:5" ht="42.75" customHeight="1">
      <c r="A108" s="109" t="s">
        <v>651</v>
      </c>
      <c r="B108" s="82" t="s">
        <v>560</v>
      </c>
      <c r="C108" s="209">
        <v>13.4</v>
      </c>
      <c r="D108" s="209"/>
      <c r="E108" s="83">
        <f>C108+D108</f>
        <v>13.4</v>
      </c>
    </row>
    <row r="109" spans="1:5" ht="42.75" customHeight="1">
      <c r="A109" s="255" t="s">
        <v>801</v>
      </c>
      <c r="B109" s="256" t="s">
        <v>800</v>
      </c>
      <c r="C109" s="240">
        <f>C110</f>
        <v>1012.7</v>
      </c>
      <c r="D109" s="240">
        <f t="shared" ref="D109:E109" si="24">D110</f>
        <v>0</v>
      </c>
      <c r="E109" s="240">
        <f t="shared" si="24"/>
        <v>1012.7</v>
      </c>
    </row>
    <row r="110" spans="1:5" ht="43.5" customHeight="1">
      <c r="A110" s="255" t="s">
        <v>799</v>
      </c>
      <c r="B110" s="256" t="s">
        <v>798</v>
      </c>
      <c r="C110" s="240">
        <v>1012.7</v>
      </c>
      <c r="D110" s="240"/>
      <c r="E110" s="240">
        <f>C110+D110</f>
        <v>1012.7</v>
      </c>
    </row>
    <row r="111" spans="1:5" ht="30.75" customHeight="1">
      <c r="A111" s="56" t="s">
        <v>519</v>
      </c>
      <c r="B111" s="118" t="s">
        <v>520</v>
      </c>
      <c r="C111" s="209">
        <f>C112</f>
        <v>1375</v>
      </c>
      <c r="D111" s="209">
        <f>D112</f>
        <v>0</v>
      </c>
      <c r="E111" s="53">
        <f>E112</f>
        <v>1375</v>
      </c>
    </row>
    <row r="112" spans="1:5" ht="27" customHeight="1">
      <c r="A112" s="50" t="s">
        <v>521</v>
      </c>
      <c r="B112" s="64" t="s">
        <v>522</v>
      </c>
      <c r="C112" s="209">
        <v>1375</v>
      </c>
      <c r="D112" s="209"/>
      <c r="E112" s="53">
        <f>C112+D112</f>
        <v>1375</v>
      </c>
    </row>
    <row r="113" spans="1:6" ht="16.5" customHeight="1">
      <c r="A113" s="50" t="s">
        <v>523</v>
      </c>
      <c r="B113" s="47" t="s">
        <v>524</v>
      </c>
      <c r="C113" s="209">
        <f>C114</f>
        <v>63270.2</v>
      </c>
      <c r="D113" s="209">
        <f>D114</f>
        <v>0</v>
      </c>
      <c r="E113" s="53">
        <f>E114</f>
        <v>63270.2</v>
      </c>
    </row>
    <row r="114" spans="1:6" ht="19.5" customHeight="1">
      <c r="A114" s="50" t="s">
        <v>525</v>
      </c>
      <c r="B114" s="47" t="s">
        <v>526</v>
      </c>
      <c r="C114" s="209">
        <v>63270.2</v>
      </c>
      <c r="D114" s="209"/>
      <c r="E114" s="53">
        <f>C114+D114</f>
        <v>63270.2</v>
      </c>
    </row>
    <row r="115" spans="1:6" ht="19.5" customHeight="1">
      <c r="A115" s="169" t="s">
        <v>679</v>
      </c>
      <c r="B115" s="9" t="s">
        <v>680</v>
      </c>
      <c r="C115" s="207">
        <f t="shared" ref="C115:E116" si="25">C116</f>
        <v>430</v>
      </c>
      <c r="D115" s="207">
        <f t="shared" si="25"/>
        <v>0</v>
      </c>
      <c r="E115" s="172">
        <f t="shared" si="25"/>
        <v>430</v>
      </c>
    </row>
    <row r="116" spans="1:6" ht="40.5" customHeight="1">
      <c r="A116" s="171" t="s">
        <v>681</v>
      </c>
      <c r="B116" s="170" t="s">
        <v>682</v>
      </c>
      <c r="C116" s="209">
        <f t="shared" si="25"/>
        <v>430</v>
      </c>
      <c r="D116" s="209">
        <f t="shared" si="25"/>
        <v>0</v>
      </c>
      <c r="E116" s="173">
        <f t="shared" si="25"/>
        <v>430</v>
      </c>
    </row>
    <row r="117" spans="1:6" ht="54" customHeight="1">
      <c r="A117" s="216" t="s">
        <v>683</v>
      </c>
      <c r="B117" s="170" t="s">
        <v>646</v>
      </c>
      <c r="C117" s="209">
        <v>430</v>
      </c>
      <c r="D117" s="209"/>
      <c r="E117" s="173">
        <f>C117+D117</f>
        <v>430</v>
      </c>
    </row>
    <row r="118" spans="1:6" ht="41.25" customHeight="1">
      <c r="A118" s="245" t="s">
        <v>749</v>
      </c>
      <c r="B118" s="233" t="s">
        <v>750</v>
      </c>
      <c r="C118" s="240">
        <f>C119</f>
        <v>94.4</v>
      </c>
      <c r="D118" s="240">
        <f t="shared" ref="D118:E119" si="26">D119</f>
        <v>0</v>
      </c>
      <c r="E118" s="240">
        <f t="shared" si="26"/>
        <v>94.4</v>
      </c>
      <c r="F118" s="246"/>
    </row>
    <row r="119" spans="1:6" ht="53.25" customHeight="1">
      <c r="A119" s="245" t="s">
        <v>751</v>
      </c>
      <c r="B119" s="233" t="s">
        <v>752</v>
      </c>
      <c r="C119" s="240">
        <f>C120</f>
        <v>94.4</v>
      </c>
      <c r="D119" s="240">
        <f t="shared" si="26"/>
        <v>0</v>
      </c>
      <c r="E119" s="240">
        <f t="shared" si="26"/>
        <v>94.4</v>
      </c>
      <c r="F119" s="246"/>
    </row>
    <row r="120" spans="1:6" ht="41.25" customHeight="1">
      <c r="A120" s="245" t="s">
        <v>753</v>
      </c>
      <c r="B120" s="233" t="s">
        <v>754</v>
      </c>
      <c r="C120" s="240">
        <v>94.4</v>
      </c>
      <c r="D120" s="240"/>
      <c r="E120" s="247">
        <f>C120+D120</f>
        <v>94.4</v>
      </c>
      <c r="F120" s="179"/>
    </row>
    <row r="121" spans="1:6" ht="39.75" customHeight="1">
      <c r="A121" s="11" t="s">
        <v>722</v>
      </c>
      <c r="B121" s="9" t="s">
        <v>723</v>
      </c>
      <c r="C121" s="218">
        <f>C122</f>
        <v>-22.5</v>
      </c>
      <c r="D121" s="240">
        <f t="shared" ref="D121:E122" si="27">D122</f>
        <v>0</v>
      </c>
      <c r="E121" s="240">
        <f t="shared" si="27"/>
        <v>-22.5</v>
      </c>
    </row>
    <row r="122" spans="1:6" ht="42" customHeight="1">
      <c r="A122" s="216" t="s">
        <v>724</v>
      </c>
      <c r="B122" s="217" t="s">
        <v>725</v>
      </c>
      <c r="C122" s="218">
        <f>C123</f>
        <v>-22.5</v>
      </c>
      <c r="D122" s="240">
        <f t="shared" si="27"/>
        <v>0</v>
      </c>
      <c r="E122" s="240">
        <f t="shared" si="27"/>
        <v>-22.5</v>
      </c>
    </row>
    <row r="123" spans="1:6" ht="41.25" customHeight="1">
      <c r="A123" s="216" t="s">
        <v>726</v>
      </c>
      <c r="B123" s="217" t="s">
        <v>727</v>
      </c>
      <c r="C123" s="218">
        <v>-22.5</v>
      </c>
      <c r="D123" s="218"/>
      <c r="E123" s="218">
        <f>C123+D123</f>
        <v>-22.5</v>
      </c>
    </row>
    <row r="124" spans="1:6" ht="19.5" customHeight="1">
      <c r="A124" s="65"/>
      <c r="B124" s="9" t="s">
        <v>527</v>
      </c>
      <c r="C124" s="207">
        <f>C17+C86</f>
        <v>200311.30000000002</v>
      </c>
      <c r="D124" s="207">
        <f>D17+D86</f>
        <v>2225.8000000000002</v>
      </c>
      <c r="E124" s="51">
        <f>E17+E86</f>
        <v>202537.1</v>
      </c>
    </row>
    <row r="125" spans="1:6">
      <c r="A125" s="8"/>
      <c r="B125" s="8"/>
      <c r="C125" s="8"/>
      <c r="D125" s="8"/>
      <c r="E125" s="8"/>
    </row>
    <row r="126" spans="1:6">
      <c r="A126" s="8"/>
      <c r="B126" s="8"/>
      <c r="C126" s="8"/>
      <c r="D126" s="8"/>
      <c r="E126" s="8"/>
    </row>
  </sheetData>
  <mergeCells count="34">
    <mergeCell ref="B1:E1"/>
    <mergeCell ref="B2:E2"/>
    <mergeCell ref="B3:E3"/>
    <mergeCell ref="B4:E4"/>
    <mergeCell ref="B5:E5"/>
    <mergeCell ref="A32:A33"/>
    <mergeCell ref="B32:B33"/>
    <mergeCell ref="E32:E33"/>
    <mergeCell ref="A28:A29"/>
    <mergeCell ref="B28:B29"/>
    <mergeCell ref="E28:E29"/>
    <mergeCell ref="A30:A31"/>
    <mergeCell ref="B30:B31"/>
    <mergeCell ref="E30:E31"/>
    <mergeCell ref="C28:C29"/>
    <mergeCell ref="C30:C31"/>
    <mergeCell ref="C32:C33"/>
    <mergeCell ref="D28:D29"/>
    <mergeCell ref="D30:D31"/>
    <mergeCell ref="D32:D33"/>
    <mergeCell ref="A13:E13"/>
    <mergeCell ref="B15:E15"/>
    <mergeCell ref="A26:A27"/>
    <mergeCell ref="B26:B27"/>
    <mergeCell ref="E26:E27"/>
    <mergeCell ref="C26:C27"/>
    <mergeCell ref="D26:D27"/>
    <mergeCell ref="A12:E12"/>
    <mergeCell ref="B6:E6"/>
    <mergeCell ref="B7:E7"/>
    <mergeCell ref="B8:E8"/>
    <mergeCell ref="B9:E9"/>
    <mergeCell ref="B10:E10"/>
    <mergeCell ref="A11:E11"/>
  </mergeCells>
  <pageMargins left="0.31496062992125984" right="0.11811023622047245" top="0.35433070866141736" bottom="0.35433070866141736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view="pageBreakPreview" zoomScaleSheetLayoutView="100" workbookViewId="0">
      <selection activeCell="A7" sqref="A7:E7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36" t="s">
        <v>344</v>
      </c>
      <c r="B1" s="353"/>
      <c r="C1" s="353"/>
      <c r="D1" s="353"/>
      <c r="E1" s="353"/>
    </row>
    <row r="2" spans="1:5" ht="15.75">
      <c r="A2" s="336" t="s">
        <v>528</v>
      </c>
      <c r="B2" s="353"/>
      <c r="C2" s="353"/>
      <c r="D2" s="353"/>
      <c r="E2" s="353"/>
    </row>
    <row r="3" spans="1:5" ht="15.75">
      <c r="A3" s="66"/>
      <c r="B3" s="336" t="s">
        <v>1</v>
      </c>
      <c r="C3" s="336"/>
      <c r="D3" s="336"/>
      <c r="E3" s="336"/>
    </row>
    <row r="4" spans="1:5" ht="15.75">
      <c r="A4" s="67"/>
      <c r="B4" s="336" t="s">
        <v>2</v>
      </c>
      <c r="C4" s="336"/>
      <c r="D4" s="336"/>
      <c r="E4" s="336"/>
    </row>
    <row r="5" spans="1:5" ht="15.75">
      <c r="A5" s="68"/>
      <c r="B5" s="336" t="s">
        <v>880</v>
      </c>
      <c r="C5" s="336"/>
      <c r="D5" s="336"/>
      <c r="E5" s="336"/>
    </row>
    <row r="6" spans="1:5" ht="15.75">
      <c r="A6" s="336" t="s">
        <v>529</v>
      </c>
      <c r="B6" s="353"/>
      <c r="C6" s="353"/>
      <c r="D6" s="353"/>
      <c r="E6" s="353"/>
    </row>
    <row r="7" spans="1:5" ht="15.75">
      <c r="A7" s="336" t="s">
        <v>528</v>
      </c>
      <c r="B7" s="353"/>
      <c r="C7" s="353"/>
      <c r="D7" s="353"/>
      <c r="E7" s="353"/>
    </row>
    <row r="8" spans="1:5" ht="15.75">
      <c r="A8" s="66"/>
      <c r="B8" s="336" t="s">
        <v>1</v>
      </c>
      <c r="C8" s="336"/>
      <c r="D8" s="336"/>
      <c r="E8" s="336"/>
    </row>
    <row r="9" spans="1:5" ht="15.75">
      <c r="A9" s="67"/>
      <c r="B9" s="336" t="s">
        <v>2</v>
      </c>
      <c r="C9" s="336"/>
      <c r="D9" s="336"/>
      <c r="E9" s="336"/>
    </row>
    <row r="10" spans="1:5" ht="15.75">
      <c r="A10" s="68"/>
      <c r="B10" s="336" t="s">
        <v>689</v>
      </c>
      <c r="C10" s="336"/>
      <c r="D10" s="336"/>
      <c r="E10" s="336"/>
    </row>
    <row r="11" spans="1:5" ht="15.75">
      <c r="A11" s="68"/>
      <c r="B11" s="71"/>
      <c r="C11" s="71"/>
      <c r="D11" s="71"/>
      <c r="E11" s="71"/>
    </row>
    <row r="12" spans="1:5" ht="15.75" customHeight="1">
      <c r="A12" s="338" t="s">
        <v>530</v>
      </c>
      <c r="B12" s="338"/>
      <c r="C12" s="338"/>
      <c r="D12" s="338"/>
      <c r="E12" s="338"/>
    </row>
    <row r="13" spans="1:5" ht="15" customHeight="1">
      <c r="A13" s="338" t="s">
        <v>642</v>
      </c>
      <c r="B13" s="338"/>
      <c r="C13" s="338"/>
      <c r="D13" s="338"/>
      <c r="E13" s="338"/>
    </row>
    <row r="14" spans="1:5" ht="15" hidden="1" customHeight="1">
      <c r="A14" s="338"/>
      <c r="B14" s="338"/>
      <c r="C14" s="338"/>
      <c r="D14" s="338"/>
      <c r="E14" s="338"/>
    </row>
    <row r="15" spans="1:5" ht="15.75" customHeight="1">
      <c r="A15" s="338" t="s">
        <v>643</v>
      </c>
      <c r="B15" s="338"/>
      <c r="C15" s="338"/>
      <c r="D15" s="338"/>
      <c r="E15" s="338"/>
    </row>
    <row r="16" spans="1:5" ht="15" customHeight="1">
      <c r="A16" s="341" t="s">
        <v>531</v>
      </c>
      <c r="B16" s="357"/>
      <c r="C16" s="357"/>
      <c r="D16" s="357"/>
      <c r="E16" s="357"/>
    </row>
    <row r="17" spans="1:5" ht="15" customHeight="1">
      <c r="A17" s="358" t="s">
        <v>532</v>
      </c>
      <c r="B17" s="358" t="s">
        <v>533</v>
      </c>
      <c r="C17" s="99" t="s">
        <v>534</v>
      </c>
      <c r="D17" s="99" t="s">
        <v>535</v>
      </c>
      <c r="E17" s="359" t="s">
        <v>558</v>
      </c>
    </row>
    <row r="18" spans="1:5" ht="26.25" customHeight="1">
      <c r="A18" s="358"/>
      <c r="B18" s="358"/>
      <c r="C18" s="73"/>
      <c r="D18" s="73"/>
      <c r="E18" s="360"/>
    </row>
    <row r="19" spans="1:5" ht="15" customHeight="1">
      <c r="A19" s="354" t="s">
        <v>536</v>
      </c>
      <c r="B19" s="355" t="s">
        <v>537</v>
      </c>
      <c r="C19" s="356">
        <f>C21+C37</f>
        <v>6934.8999999999942</v>
      </c>
      <c r="D19" s="356">
        <f t="shared" ref="D19:E19" si="0">D21+D37</f>
        <v>0</v>
      </c>
      <c r="E19" s="356">
        <f t="shared" si="0"/>
        <v>0</v>
      </c>
    </row>
    <row r="20" spans="1:5">
      <c r="A20" s="354"/>
      <c r="B20" s="355"/>
      <c r="C20" s="356"/>
      <c r="D20" s="356"/>
      <c r="E20" s="356"/>
    </row>
    <row r="21" spans="1:5" ht="15" customHeight="1">
      <c r="A21" s="354" t="s">
        <v>538</v>
      </c>
      <c r="B21" s="355" t="s">
        <v>539</v>
      </c>
      <c r="C21" s="356">
        <f>C23+C28</f>
        <v>6934.8999999999942</v>
      </c>
      <c r="D21" s="356">
        <f t="shared" ref="D21:E21" si="1">D23+D28</f>
        <v>0</v>
      </c>
      <c r="E21" s="356">
        <f t="shared" si="1"/>
        <v>0</v>
      </c>
    </row>
    <row r="22" spans="1:5">
      <c r="A22" s="354"/>
      <c r="B22" s="355"/>
      <c r="C22" s="356"/>
      <c r="D22" s="356"/>
      <c r="E22" s="356"/>
    </row>
    <row r="23" spans="1:5">
      <c r="A23" s="72" t="s">
        <v>540</v>
      </c>
      <c r="B23" s="69" t="s">
        <v>541</v>
      </c>
      <c r="C23" s="72">
        <f>C24</f>
        <v>-202897.1</v>
      </c>
      <c r="D23" s="194">
        <f t="shared" ref="D23:E25" si="2">D24</f>
        <v>-126048.5</v>
      </c>
      <c r="E23" s="72">
        <f t="shared" si="2"/>
        <v>-125692.9</v>
      </c>
    </row>
    <row r="24" spans="1:5" ht="25.5">
      <c r="A24" s="72" t="s">
        <v>542</v>
      </c>
      <c r="B24" s="69" t="s">
        <v>543</v>
      </c>
      <c r="C24" s="72">
        <f>C25</f>
        <v>-202897.1</v>
      </c>
      <c r="D24" s="194">
        <f t="shared" si="2"/>
        <v>-126048.5</v>
      </c>
      <c r="E24" s="72">
        <f t="shared" si="2"/>
        <v>-125692.9</v>
      </c>
    </row>
    <row r="25" spans="1:5" ht="25.5">
      <c r="A25" s="72" t="s">
        <v>544</v>
      </c>
      <c r="B25" s="69" t="s">
        <v>545</v>
      </c>
      <c r="C25" s="72">
        <f>C26</f>
        <v>-202897.1</v>
      </c>
      <c r="D25" s="194">
        <f t="shared" si="2"/>
        <v>-126048.5</v>
      </c>
      <c r="E25" s="72">
        <f t="shared" si="2"/>
        <v>-125692.9</v>
      </c>
    </row>
    <row r="26" spans="1:5" ht="15" customHeight="1">
      <c r="A26" s="358" t="s">
        <v>546</v>
      </c>
      <c r="B26" s="361" t="s">
        <v>547</v>
      </c>
      <c r="C26" s="362">
        <v>-202897.1</v>
      </c>
      <c r="D26" s="363">
        <v>-126048.5</v>
      </c>
      <c r="E26" s="362">
        <v>-125692.9</v>
      </c>
    </row>
    <row r="27" spans="1:5">
      <c r="A27" s="358"/>
      <c r="B27" s="361"/>
      <c r="C27" s="362"/>
      <c r="D27" s="363"/>
      <c r="E27" s="362"/>
    </row>
    <row r="28" spans="1:5" ht="21" customHeight="1">
      <c r="A28" s="72" t="s">
        <v>548</v>
      </c>
      <c r="B28" s="69" t="s">
        <v>549</v>
      </c>
      <c r="C28" s="70">
        <f>C29</f>
        <v>209832</v>
      </c>
      <c r="D28" s="194">
        <f t="shared" ref="D28:E29" si="3">D29</f>
        <v>126048.5</v>
      </c>
      <c r="E28" s="72">
        <f t="shared" si="3"/>
        <v>125692.9</v>
      </c>
    </row>
    <row r="29" spans="1:5" ht="25.5">
      <c r="A29" s="72" t="s">
        <v>550</v>
      </c>
      <c r="B29" s="69" t="s">
        <v>551</v>
      </c>
      <c r="C29" s="70">
        <f>C30</f>
        <v>209832</v>
      </c>
      <c r="D29" s="194">
        <f t="shared" si="3"/>
        <v>126048.5</v>
      </c>
      <c r="E29" s="72">
        <f t="shared" si="3"/>
        <v>125692.9</v>
      </c>
    </row>
    <row r="30" spans="1:5" ht="25.5">
      <c r="A30" s="72" t="s">
        <v>552</v>
      </c>
      <c r="B30" s="69" t="s">
        <v>553</v>
      </c>
      <c r="C30" s="70">
        <f>C31</f>
        <v>209832</v>
      </c>
      <c r="D30" s="194">
        <f>D31</f>
        <v>126048.5</v>
      </c>
      <c r="E30" s="72">
        <f>E31</f>
        <v>125692.9</v>
      </c>
    </row>
    <row r="31" spans="1:5" ht="15" customHeight="1">
      <c r="A31" s="364" t="s">
        <v>554</v>
      </c>
      <c r="B31" s="366" t="s">
        <v>555</v>
      </c>
      <c r="C31" s="363">
        <v>209832</v>
      </c>
      <c r="D31" s="363">
        <v>126048.5</v>
      </c>
      <c r="E31" s="362">
        <v>125692.9</v>
      </c>
    </row>
    <row r="32" spans="1:5" ht="18" customHeight="1">
      <c r="A32" s="365"/>
      <c r="B32" s="367"/>
      <c r="C32" s="363"/>
      <c r="D32" s="363"/>
      <c r="E32" s="362"/>
    </row>
    <row r="33" spans="1:5" ht="39.75" customHeight="1">
      <c r="A33" s="279" t="s">
        <v>816</v>
      </c>
      <c r="B33" s="280" t="s">
        <v>817</v>
      </c>
      <c r="C33" s="230">
        <f>C34</f>
        <v>0</v>
      </c>
      <c r="D33" s="230">
        <f t="shared" ref="D33:E35" si="4">D34</f>
        <v>0</v>
      </c>
      <c r="E33" s="230">
        <f t="shared" si="4"/>
        <v>0</v>
      </c>
    </row>
    <row r="34" spans="1:5" ht="54" customHeight="1">
      <c r="A34" s="279" t="s">
        <v>818</v>
      </c>
      <c r="B34" s="280" t="s">
        <v>819</v>
      </c>
      <c r="C34" s="230">
        <f>C35</f>
        <v>0</v>
      </c>
      <c r="D34" s="230">
        <f t="shared" si="4"/>
        <v>0</v>
      </c>
      <c r="E34" s="230">
        <f t="shared" si="4"/>
        <v>0</v>
      </c>
    </row>
    <row r="35" spans="1:5" ht="42" customHeight="1">
      <c r="A35" s="279" t="s">
        <v>820</v>
      </c>
      <c r="B35" s="280" t="s">
        <v>821</v>
      </c>
      <c r="C35" s="230">
        <f>C36</f>
        <v>0</v>
      </c>
      <c r="D35" s="230">
        <f t="shared" si="4"/>
        <v>0</v>
      </c>
      <c r="E35" s="230">
        <f t="shared" si="4"/>
        <v>0</v>
      </c>
    </row>
    <row r="36" spans="1:5" ht="41.25" customHeight="1">
      <c r="A36" s="279" t="s">
        <v>822</v>
      </c>
      <c r="B36" s="280" t="s">
        <v>821</v>
      </c>
      <c r="C36" s="230"/>
      <c r="D36" s="230"/>
      <c r="E36" s="281"/>
    </row>
    <row r="37" spans="1:5" ht="38.25">
      <c r="A37" s="224" t="s">
        <v>730</v>
      </c>
      <c r="B37" s="226" t="s">
        <v>731</v>
      </c>
      <c r="C37" s="231">
        <f>C38+C42</f>
        <v>0</v>
      </c>
      <c r="D37" s="231">
        <f t="shared" ref="D37:E37" si="5">D38+D42</f>
        <v>0</v>
      </c>
      <c r="E37" s="231">
        <f t="shared" si="5"/>
        <v>0</v>
      </c>
    </row>
    <row r="38" spans="1:5" ht="38.25">
      <c r="A38" s="225" t="s">
        <v>730</v>
      </c>
      <c r="B38" s="227" t="s">
        <v>732</v>
      </c>
      <c r="C38" s="230">
        <f>C39</f>
        <v>-360</v>
      </c>
      <c r="D38" s="230">
        <f t="shared" ref="D38:E40" si="6">D39</f>
        <v>0</v>
      </c>
      <c r="E38" s="230">
        <f t="shared" si="6"/>
        <v>0</v>
      </c>
    </row>
    <row r="39" spans="1:5" ht="51">
      <c r="A39" s="225" t="s">
        <v>733</v>
      </c>
      <c r="B39" s="227" t="s">
        <v>734</v>
      </c>
      <c r="C39" s="230">
        <f>C40</f>
        <v>-360</v>
      </c>
      <c r="D39" s="230">
        <f t="shared" si="6"/>
        <v>0</v>
      </c>
      <c r="E39" s="230">
        <f t="shared" si="6"/>
        <v>0</v>
      </c>
    </row>
    <row r="40" spans="1:5" ht="63.75">
      <c r="A40" s="225" t="s">
        <v>735</v>
      </c>
      <c r="B40" s="227" t="s">
        <v>736</v>
      </c>
      <c r="C40" s="230">
        <f>C41</f>
        <v>-360</v>
      </c>
      <c r="D40" s="230">
        <f t="shared" si="6"/>
        <v>0</v>
      </c>
      <c r="E40" s="230">
        <f t="shared" si="6"/>
        <v>0</v>
      </c>
    </row>
    <row r="41" spans="1:5" ht="63.75">
      <c r="A41" s="225" t="s">
        <v>737</v>
      </c>
      <c r="B41" s="227" t="s">
        <v>736</v>
      </c>
      <c r="C41" s="230">
        <v>-360</v>
      </c>
      <c r="D41" s="230"/>
      <c r="E41" s="230"/>
    </row>
    <row r="42" spans="1:5" ht="38.25">
      <c r="A42" s="225" t="s">
        <v>738</v>
      </c>
      <c r="B42" s="227" t="s">
        <v>739</v>
      </c>
      <c r="C42" s="230">
        <f>C43</f>
        <v>360</v>
      </c>
      <c r="D42" s="230">
        <f>D43</f>
        <v>0</v>
      </c>
      <c r="E42" s="230">
        <f>E43</f>
        <v>0</v>
      </c>
    </row>
    <row r="43" spans="1:5" ht="63.75">
      <c r="A43" s="225" t="s">
        <v>740</v>
      </c>
      <c r="B43" s="227" t="s">
        <v>741</v>
      </c>
      <c r="C43" s="230">
        <f>C44</f>
        <v>360</v>
      </c>
      <c r="D43" s="230">
        <f t="shared" ref="D43:E43" si="7">D44</f>
        <v>0</v>
      </c>
      <c r="E43" s="230">
        <f t="shared" si="7"/>
        <v>0</v>
      </c>
    </row>
    <row r="44" spans="1:5" ht="63.75">
      <c r="A44" s="225" t="s">
        <v>742</v>
      </c>
      <c r="B44" s="227" t="s">
        <v>743</v>
      </c>
      <c r="C44" s="230">
        <v>360</v>
      </c>
      <c r="D44" s="230"/>
      <c r="E44" s="230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96" orientation="portrait" r:id="rId1"/>
  <rowBreaks count="1" manualBreakCount="1">
    <brk id="3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05"/>
  <sheetViews>
    <sheetView view="pageBreakPreview" zoomScaleSheetLayoutView="100" workbookViewId="0">
      <selection activeCell="B9" sqref="B9:F9"/>
    </sheetView>
  </sheetViews>
  <sheetFormatPr defaultRowHeight="12.75"/>
  <cols>
    <col min="1" max="1" width="83.5703125" style="14" customWidth="1"/>
    <col min="2" max="2" width="12" style="14" customWidth="1"/>
    <col min="3" max="3" width="6.85546875" style="14" customWidth="1"/>
    <col min="4" max="4" width="9.5703125" style="14" customWidth="1"/>
    <col min="5" max="5" width="10.42578125" style="14" customWidth="1"/>
    <col min="6" max="6" width="10.28515625" style="14" customWidth="1"/>
    <col min="7" max="16384" width="9.140625" style="14"/>
  </cols>
  <sheetData>
    <row r="1" spans="1:6" ht="15.75">
      <c r="A1" s="336" t="s">
        <v>647</v>
      </c>
      <c r="B1" s="336"/>
      <c r="C1" s="336"/>
      <c r="D1" s="336"/>
      <c r="E1" s="336"/>
      <c r="F1" s="336"/>
    </row>
    <row r="2" spans="1:6" ht="15.75">
      <c r="A2" s="336" t="s">
        <v>0</v>
      </c>
      <c r="B2" s="336"/>
      <c r="C2" s="336"/>
      <c r="D2" s="336"/>
      <c r="E2" s="336"/>
      <c r="F2" s="336"/>
    </row>
    <row r="3" spans="1:6" ht="15.75">
      <c r="A3" s="199"/>
      <c r="B3" s="336" t="s">
        <v>1</v>
      </c>
      <c r="C3" s="336"/>
      <c r="D3" s="336"/>
      <c r="E3" s="336"/>
      <c r="F3" s="336"/>
    </row>
    <row r="4" spans="1:6" ht="15.75">
      <c r="A4" s="199"/>
      <c r="B4" s="336" t="s">
        <v>2</v>
      </c>
      <c r="C4" s="336"/>
      <c r="D4" s="336"/>
      <c r="E4" s="336"/>
      <c r="F4" s="336"/>
    </row>
    <row r="5" spans="1:6" ht="15.75">
      <c r="A5" s="336" t="s">
        <v>880</v>
      </c>
      <c r="B5" s="336"/>
      <c r="C5" s="336"/>
      <c r="D5" s="336"/>
      <c r="E5" s="336"/>
      <c r="F5" s="336"/>
    </row>
    <row r="6" spans="1:6" ht="15.75">
      <c r="A6" s="336" t="s">
        <v>214</v>
      </c>
      <c r="B6" s="336"/>
      <c r="C6" s="336"/>
      <c r="D6" s="336"/>
      <c r="E6" s="336"/>
      <c r="F6" s="336"/>
    </row>
    <row r="7" spans="1:6" ht="15.75">
      <c r="A7" s="336" t="s">
        <v>0</v>
      </c>
      <c r="B7" s="336"/>
      <c r="C7" s="336"/>
      <c r="D7" s="336"/>
      <c r="E7" s="336"/>
      <c r="F7" s="336"/>
    </row>
    <row r="8" spans="1:6" ht="15.75" customHeight="1">
      <c r="A8" s="36"/>
      <c r="B8" s="336" t="s">
        <v>1</v>
      </c>
      <c r="C8" s="336"/>
      <c r="D8" s="336"/>
      <c r="E8" s="336"/>
      <c r="F8" s="336"/>
    </row>
    <row r="9" spans="1:6" ht="15.75" customHeight="1">
      <c r="A9" s="36"/>
      <c r="B9" s="336" t="s">
        <v>2</v>
      </c>
      <c r="C9" s="336"/>
      <c r="D9" s="336"/>
      <c r="E9" s="336"/>
      <c r="F9" s="336"/>
    </row>
    <row r="10" spans="1:6" ht="15.75">
      <c r="A10" s="336" t="s">
        <v>689</v>
      </c>
      <c r="B10" s="336"/>
      <c r="C10" s="336"/>
      <c r="D10" s="336"/>
      <c r="E10" s="336"/>
      <c r="F10" s="336"/>
    </row>
    <row r="11" spans="1:6" ht="15.75">
      <c r="A11" s="1"/>
      <c r="B11" s="1"/>
      <c r="C11" s="1"/>
      <c r="D11" s="1"/>
      <c r="E11" s="1"/>
      <c r="F11" s="1"/>
    </row>
    <row r="12" spans="1:6" ht="15.75">
      <c r="A12" s="370" t="s">
        <v>9</v>
      </c>
      <c r="B12" s="353"/>
      <c r="C12" s="353"/>
      <c r="D12" s="353"/>
      <c r="E12" s="353"/>
      <c r="F12" s="353"/>
    </row>
    <row r="13" spans="1:6" ht="15.75">
      <c r="A13" s="370" t="s">
        <v>23</v>
      </c>
      <c r="B13" s="353"/>
      <c r="C13" s="353"/>
      <c r="D13" s="353"/>
      <c r="E13" s="353"/>
      <c r="F13" s="353"/>
    </row>
    <row r="14" spans="1:6" ht="15.75">
      <c r="A14" s="370" t="s">
        <v>24</v>
      </c>
      <c r="B14" s="353"/>
      <c r="C14" s="353"/>
      <c r="D14" s="353"/>
      <c r="E14" s="353"/>
      <c r="F14" s="353"/>
    </row>
    <row r="15" spans="1:6" ht="30.75" customHeight="1">
      <c r="A15" s="370" t="s">
        <v>577</v>
      </c>
      <c r="B15" s="353"/>
      <c r="C15" s="353"/>
      <c r="D15" s="353"/>
      <c r="E15" s="353"/>
      <c r="F15" s="353"/>
    </row>
    <row r="16" spans="1:6" ht="21.75" customHeight="1">
      <c r="A16" s="376"/>
      <c r="B16" s="377"/>
      <c r="C16" s="377"/>
      <c r="D16" s="377"/>
      <c r="E16" s="377"/>
      <c r="F16" s="377"/>
    </row>
    <row r="17" spans="1:6" ht="15.75" customHeight="1">
      <c r="A17" s="371" t="s">
        <v>10</v>
      </c>
      <c r="B17" s="371" t="s">
        <v>11</v>
      </c>
      <c r="C17" s="371" t="s">
        <v>12</v>
      </c>
      <c r="D17" s="382" t="s">
        <v>556</v>
      </c>
      <c r="E17" s="380" t="s">
        <v>706</v>
      </c>
      <c r="F17" s="380" t="s">
        <v>721</v>
      </c>
    </row>
    <row r="18" spans="1:6" ht="34.5" customHeight="1">
      <c r="A18" s="371"/>
      <c r="B18" s="371"/>
      <c r="C18" s="371"/>
      <c r="D18" s="383"/>
      <c r="E18" s="381"/>
      <c r="F18" s="381"/>
    </row>
    <row r="19" spans="1:6" ht="19.5" customHeight="1">
      <c r="A19" s="127" t="s">
        <v>13</v>
      </c>
      <c r="B19" s="145" t="s">
        <v>87</v>
      </c>
      <c r="C19" s="45"/>
      <c r="D19" s="129">
        <f>D20+D36+D44+D48+D69+D77+D88+D95+D99+D104</f>
        <v>129196.50000000001</v>
      </c>
      <c r="E19" s="129">
        <f>E20+E36+E44+E48+E69+E77+E88+E95+E99+E104</f>
        <v>370</v>
      </c>
      <c r="F19" s="129">
        <f>F20+F36+F44+F48+F69+F77+F88+F95+F99+F104</f>
        <v>129566.50000000001</v>
      </c>
    </row>
    <row r="20" spans="1:6" s="15" customFormat="1" ht="17.25" customHeight="1">
      <c r="A20" s="127" t="s">
        <v>88</v>
      </c>
      <c r="B20" s="145" t="s">
        <v>89</v>
      </c>
      <c r="C20" s="140"/>
      <c r="D20" s="129">
        <f>D21+D33</f>
        <v>11392.8</v>
      </c>
      <c r="E20" s="129">
        <f>E21+E33</f>
        <v>370</v>
      </c>
      <c r="F20" s="129">
        <f>F21+F33</f>
        <v>11762.8</v>
      </c>
    </row>
    <row r="21" spans="1:6" ht="18.75" customHeight="1">
      <c r="A21" s="133" t="s">
        <v>91</v>
      </c>
      <c r="B21" s="191" t="s">
        <v>99</v>
      </c>
      <c r="C21" s="142"/>
      <c r="D21" s="7">
        <f>D22+D23+D24+D30+D29+D25+D26+D27+D28+D31+D32</f>
        <v>11297.699999999999</v>
      </c>
      <c r="E21" s="7">
        <f t="shared" ref="E21:F21" si="0">E22+E23+E24+E30+E29+E25+E26+E27+E28+E31+E32</f>
        <v>370</v>
      </c>
      <c r="F21" s="7">
        <f t="shared" si="0"/>
        <v>11667.699999999999</v>
      </c>
    </row>
    <row r="22" spans="1:6" ht="27.75" customHeight="1">
      <c r="A22" s="46" t="s">
        <v>238</v>
      </c>
      <c r="B22" s="191" t="s">
        <v>100</v>
      </c>
      <c r="C22" s="193">
        <v>200</v>
      </c>
      <c r="D22" s="7">
        <v>1964.7</v>
      </c>
      <c r="E22" s="7"/>
      <c r="F22" s="7">
        <f>D22+E22</f>
        <v>1964.7</v>
      </c>
    </row>
    <row r="23" spans="1:6" ht="43.5" customHeight="1">
      <c r="A23" s="46" t="s">
        <v>90</v>
      </c>
      <c r="B23" s="191" t="s">
        <v>100</v>
      </c>
      <c r="C23" s="193">
        <v>600</v>
      </c>
      <c r="D23" s="7">
        <v>3435</v>
      </c>
      <c r="E23" s="7">
        <v>370</v>
      </c>
      <c r="F23" s="7">
        <f t="shared" ref="F23:F32" si="1">D23+E23</f>
        <v>3805</v>
      </c>
    </row>
    <row r="24" spans="1:6" ht="39.75" customHeight="1">
      <c r="A24" s="121" t="s">
        <v>292</v>
      </c>
      <c r="B24" s="191" t="s">
        <v>101</v>
      </c>
      <c r="C24" s="193">
        <v>200</v>
      </c>
      <c r="D24" s="7">
        <v>804</v>
      </c>
      <c r="E24" s="7"/>
      <c r="F24" s="7">
        <f t="shared" si="1"/>
        <v>804</v>
      </c>
    </row>
    <row r="25" spans="1:6" ht="40.5" customHeight="1">
      <c r="A25" s="208" t="s">
        <v>709</v>
      </c>
      <c r="B25" s="201" t="s">
        <v>708</v>
      </c>
      <c r="C25" s="122">
        <v>200</v>
      </c>
      <c r="D25" s="7">
        <v>500</v>
      </c>
      <c r="E25" s="7"/>
      <c r="F25" s="7">
        <f t="shared" si="1"/>
        <v>500</v>
      </c>
    </row>
    <row r="26" spans="1:6" ht="39" customHeight="1">
      <c r="A26" s="208" t="s">
        <v>707</v>
      </c>
      <c r="B26" s="201" t="s">
        <v>708</v>
      </c>
      <c r="C26" s="122">
        <v>600</v>
      </c>
      <c r="D26" s="7">
        <v>750</v>
      </c>
      <c r="E26" s="7"/>
      <c r="F26" s="7">
        <f t="shared" si="1"/>
        <v>750</v>
      </c>
    </row>
    <row r="27" spans="1:6" ht="41.25" customHeight="1">
      <c r="A27" s="208" t="s">
        <v>710</v>
      </c>
      <c r="B27" s="201" t="s">
        <v>711</v>
      </c>
      <c r="C27" s="122">
        <v>200</v>
      </c>
      <c r="D27" s="7">
        <v>1480</v>
      </c>
      <c r="E27" s="7"/>
      <c r="F27" s="7">
        <f t="shared" si="1"/>
        <v>1480</v>
      </c>
    </row>
    <row r="28" spans="1:6" ht="40.5" customHeight="1">
      <c r="A28" s="208" t="s">
        <v>712</v>
      </c>
      <c r="B28" s="201" t="s">
        <v>711</v>
      </c>
      <c r="C28" s="122">
        <v>600</v>
      </c>
      <c r="D28" s="7">
        <v>200</v>
      </c>
      <c r="E28" s="7"/>
      <c r="F28" s="7">
        <f t="shared" si="1"/>
        <v>200</v>
      </c>
    </row>
    <row r="29" spans="1:6" ht="39" customHeight="1">
      <c r="A29" s="46" t="s">
        <v>691</v>
      </c>
      <c r="B29" s="191" t="s">
        <v>356</v>
      </c>
      <c r="C29" s="122">
        <v>600</v>
      </c>
      <c r="D29" s="7">
        <v>0</v>
      </c>
      <c r="E29" s="7"/>
      <c r="F29" s="7">
        <f t="shared" si="1"/>
        <v>0</v>
      </c>
    </row>
    <row r="30" spans="1:6" ht="39.75" customHeight="1">
      <c r="A30" s="46" t="s">
        <v>762</v>
      </c>
      <c r="B30" s="236" t="s">
        <v>763</v>
      </c>
      <c r="C30" s="122">
        <v>600</v>
      </c>
      <c r="D30" s="7">
        <v>230.7</v>
      </c>
      <c r="E30" s="7"/>
      <c r="F30" s="7">
        <f t="shared" si="1"/>
        <v>230.7</v>
      </c>
    </row>
    <row r="31" spans="1:6" ht="39" customHeight="1">
      <c r="A31" s="46" t="s">
        <v>691</v>
      </c>
      <c r="B31" s="205" t="s">
        <v>717</v>
      </c>
      <c r="C31" s="122">
        <v>600</v>
      </c>
      <c r="D31" s="7">
        <v>0</v>
      </c>
      <c r="E31" s="7"/>
      <c r="F31" s="7">
        <f t="shared" si="1"/>
        <v>0</v>
      </c>
    </row>
    <row r="32" spans="1:6" ht="40.5" customHeight="1">
      <c r="A32" s="46" t="s">
        <v>690</v>
      </c>
      <c r="B32" s="205" t="s">
        <v>718</v>
      </c>
      <c r="C32" s="122">
        <v>600</v>
      </c>
      <c r="D32" s="7">
        <v>1933.3</v>
      </c>
      <c r="E32" s="7"/>
      <c r="F32" s="7">
        <f t="shared" si="1"/>
        <v>1933.3</v>
      </c>
    </row>
    <row r="33" spans="1:6" ht="18.75" customHeight="1">
      <c r="A33" s="46" t="s">
        <v>102</v>
      </c>
      <c r="B33" s="191" t="s">
        <v>103</v>
      </c>
      <c r="C33" s="193"/>
      <c r="D33" s="7">
        <f t="shared" ref="D33:E33" si="2">D34+D35</f>
        <v>95.1</v>
      </c>
      <c r="E33" s="7">
        <f t="shared" si="2"/>
        <v>0</v>
      </c>
      <c r="F33" s="7">
        <f>F34+F35</f>
        <v>95.1</v>
      </c>
    </row>
    <row r="34" spans="1:6" ht="26.25" customHeight="1">
      <c r="A34" s="46" t="s">
        <v>240</v>
      </c>
      <c r="B34" s="191" t="s">
        <v>104</v>
      </c>
      <c r="C34" s="122">
        <v>200</v>
      </c>
      <c r="D34" s="7">
        <v>45.1</v>
      </c>
      <c r="E34" s="7"/>
      <c r="F34" s="7">
        <f>D34+E34</f>
        <v>45.1</v>
      </c>
    </row>
    <row r="35" spans="1:6" ht="18" customHeight="1">
      <c r="A35" s="46" t="s">
        <v>224</v>
      </c>
      <c r="B35" s="191" t="s">
        <v>104</v>
      </c>
      <c r="C35" s="122">
        <v>300</v>
      </c>
      <c r="D35" s="7">
        <v>50</v>
      </c>
      <c r="E35" s="7"/>
      <c r="F35" s="7">
        <f>D35+E35</f>
        <v>50</v>
      </c>
    </row>
    <row r="36" spans="1:6" ht="29.25" customHeight="1">
      <c r="A36" s="146" t="s">
        <v>106</v>
      </c>
      <c r="B36" s="128" t="s">
        <v>105</v>
      </c>
      <c r="C36" s="122"/>
      <c r="D36" s="129">
        <f t="shared" ref="D36:F36" si="3">D37</f>
        <v>1367.5</v>
      </c>
      <c r="E36" s="129">
        <f t="shared" si="3"/>
        <v>0</v>
      </c>
      <c r="F36" s="129">
        <f t="shared" si="3"/>
        <v>1367.5</v>
      </c>
    </row>
    <row r="37" spans="1:6" ht="29.25" customHeight="1">
      <c r="A37" s="46" t="s">
        <v>107</v>
      </c>
      <c r="B37" s="191" t="s">
        <v>108</v>
      </c>
      <c r="C37" s="122"/>
      <c r="D37" s="7">
        <f t="shared" ref="D37:E37" si="4">SUM(D38:D43)</f>
        <v>1367.5</v>
      </c>
      <c r="E37" s="7">
        <f t="shared" si="4"/>
        <v>0</v>
      </c>
      <c r="F37" s="7">
        <f>SUM(F38:F43)</f>
        <v>1367.5</v>
      </c>
    </row>
    <row r="38" spans="1:6" ht="41.25" customHeight="1">
      <c r="A38" s="46" t="s">
        <v>663</v>
      </c>
      <c r="B38" s="191" t="s">
        <v>664</v>
      </c>
      <c r="C38" s="122">
        <v>200</v>
      </c>
      <c r="D38" s="7">
        <v>174.9</v>
      </c>
      <c r="E38" s="7"/>
      <c r="F38" s="7">
        <f>D38+E38</f>
        <v>174.9</v>
      </c>
    </row>
    <row r="39" spans="1:6" ht="41.25" customHeight="1">
      <c r="A39" s="46" t="s">
        <v>692</v>
      </c>
      <c r="B39" s="191" t="s">
        <v>664</v>
      </c>
      <c r="C39" s="122">
        <v>600</v>
      </c>
      <c r="D39" s="7">
        <v>461.7</v>
      </c>
      <c r="E39" s="7"/>
      <c r="F39" s="7">
        <f>D39+E39</f>
        <v>461.7</v>
      </c>
    </row>
    <row r="40" spans="1:6" ht="68.25" customHeight="1">
      <c r="A40" s="130" t="s">
        <v>241</v>
      </c>
      <c r="B40" s="191" t="s">
        <v>109</v>
      </c>
      <c r="C40" s="193">
        <v>200</v>
      </c>
      <c r="D40" s="7">
        <v>34.700000000000003</v>
      </c>
      <c r="E40" s="7"/>
      <c r="F40" s="7">
        <f>D40+E40</f>
        <v>34.700000000000003</v>
      </c>
    </row>
    <row r="41" spans="1:6" ht="43.5" customHeight="1">
      <c r="A41" s="378" t="s">
        <v>579</v>
      </c>
      <c r="B41" s="372" t="s">
        <v>110</v>
      </c>
      <c r="C41" s="374">
        <v>200</v>
      </c>
      <c r="D41" s="368">
        <v>204</v>
      </c>
      <c r="E41" s="368"/>
      <c r="F41" s="368">
        <f>D41+E41</f>
        <v>204</v>
      </c>
    </row>
    <row r="42" spans="1:6" ht="30" customHeight="1">
      <c r="A42" s="379"/>
      <c r="B42" s="373"/>
      <c r="C42" s="375"/>
      <c r="D42" s="369"/>
      <c r="E42" s="369"/>
      <c r="F42" s="369"/>
    </row>
    <row r="43" spans="1:6" ht="55.5" customHeight="1">
      <c r="A43" s="121" t="s">
        <v>580</v>
      </c>
      <c r="B43" s="191" t="s">
        <v>111</v>
      </c>
      <c r="C43" s="193">
        <v>300</v>
      </c>
      <c r="D43" s="7">
        <v>492.2</v>
      </c>
      <c r="E43" s="7"/>
      <c r="F43" s="7">
        <f>D43+E43</f>
        <v>492.2</v>
      </c>
    </row>
    <row r="44" spans="1:6" ht="16.5" customHeight="1">
      <c r="A44" s="139" t="s">
        <v>216</v>
      </c>
      <c r="B44" s="128" t="s">
        <v>219</v>
      </c>
      <c r="C44" s="149"/>
      <c r="D44" s="129">
        <f t="shared" ref="D44:F44" si="5">D45</f>
        <v>476.4</v>
      </c>
      <c r="E44" s="129">
        <f t="shared" si="5"/>
        <v>0</v>
      </c>
      <c r="F44" s="129">
        <f t="shared" si="5"/>
        <v>476.4</v>
      </c>
    </row>
    <row r="45" spans="1:6" ht="18.75" customHeight="1">
      <c r="A45" s="46" t="s">
        <v>217</v>
      </c>
      <c r="B45" s="191" t="s">
        <v>220</v>
      </c>
      <c r="C45" s="193"/>
      <c r="D45" s="7">
        <f t="shared" ref="D45:E45" si="6">D46+D47</f>
        <v>476.4</v>
      </c>
      <c r="E45" s="7">
        <f t="shared" si="6"/>
        <v>0</v>
      </c>
      <c r="F45" s="7">
        <f>F46+F47</f>
        <v>476.4</v>
      </c>
    </row>
    <row r="46" spans="1:6" ht="39.75" customHeight="1">
      <c r="A46" s="46" t="s">
        <v>242</v>
      </c>
      <c r="B46" s="191" t="s">
        <v>221</v>
      </c>
      <c r="C46" s="193">
        <v>200</v>
      </c>
      <c r="D46" s="7">
        <v>436.4</v>
      </c>
      <c r="E46" s="7"/>
      <c r="F46" s="7">
        <f>D46+E46</f>
        <v>436.4</v>
      </c>
    </row>
    <row r="47" spans="1:6" ht="43.5" customHeight="1">
      <c r="A47" s="46" t="s">
        <v>218</v>
      </c>
      <c r="B47" s="191" t="s">
        <v>221</v>
      </c>
      <c r="C47" s="193">
        <v>600</v>
      </c>
      <c r="D47" s="7">
        <v>40</v>
      </c>
      <c r="E47" s="7"/>
      <c r="F47" s="7">
        <f>D47+E47</f>
        <v>40</v>
      </c>
    </row>
    <row r="48" spans="1:6" ht="18" customHeight="1">
      <c r="A48" s="139" t="s">
        <v>112</v>
      </c>
      <c r="B48" s="128" t="s">
        <v>113</v>
      </c>
      <c r="C48" s="193"/>
      <c r="D48" s="129">
        <f t="shared" ref="D48:E48" si="7">D49+D57</f>
        <v>47182.200000000004</v>
      </c>
      <c r="E48" s="129">
        <f t="shared" si="7"/>
        <v>0</v>
      </c>
      <c r="F48" s="129">
        <f>F49+F57</f>
        <v>47182.200000000004</v>
      </c>
    </row>
    <row r="49" spans="1:6" ht="18" customHeight="1">
      <c r="A49" s="46" t="s">
        <v>114</v>
      </c>
      <c r="B49" s="191" t="s">
        <v>115</v>
      </c>
      <c r="C49" s="193"/>
      <c r="D49" s="7">
        <f>D50+D51+D52+D53+D54+D55+D56</f>
        <v>8082.3</v>
      </c>
      <c r="E49" s="7">
        <f t="shared" ref="E49:F49" si="8">E50+E51+E52+E53+E54+E55+E56</f>
        <v>0</v>
      </c>
      <c r="F49" s="7">
        <f t="shared" si="8"/>
        <v>8082.3</v>
      </c>
    </row>
    <row r="50" spans="1:6" ht="53.25" customHeight="1">
      <c r="A50" s="46" t="s">
        <v>92</v>
      </c>
      <c r="B50" s="191" t="s">
        <v>116</v>
      </c>
      <c r="C50" s="193">
        <v>100</v>
      </c>
      <c r="D50" s="7">
        <v>1838.4</v>
      </c>
      <c r="E50" s="7"/>
      <c r="F50" s="7">
        <f>D50+E50</f>
        <v>1838.4</v>
      </c>
    </row>
    <row r="51" spans="1:6" ht="41.25" customHeight="1">
      <c r="A51" s="46" t="s">
        <v>243</v>
      </c>
      <c r="B51" s="190" t="s">
        <v>116</v>
      </c>
      <c r="C51" s="193">
        <v>200</v>
      </c>
      <c r="D51" s="7">
        <v>3346.6</v>
      </c>
      <c r="E51" s="7"/>
      <c r="F51" s="7">
        <f t="shared" ref="F51:F54" si="9">D51+E51</f>
        <v>3346.6</v>
      </c>
    </row>
    <row r="52" spans="1:6" ht="25.5" customHeight="1">
      <c r="A52" s="46" t="s">
        <v>93</v>
      </c>
      <c r="B52" s="191" t="s">
        <v>116</v>
      </c>
      <c r="C52" s="193">
        <v>800</v>
      </c>
      <c r="D52" s="7">
        <v>29.5</v>
      </c>
      <c r="E52" s="7"/>
      <c r="F52" s="7">
        <f t="shared" si="9"/>
        <v>29.5</v>
      </c>
    </row>
    <row r="53" spans="1:6" ht="27.75" customHeight="1">
      <c r="A53" s="46" t="s">
        <v>244</v>
      </c>
      <c r="B53" s="191" t="s">
        <v>213</v>
      </c>
      <c r="C53" s="193">
        <v>200</v>
      </c>
      <c r="D53" s="7">
        <v>1212.7</v>
      </c>
      <c r="E53" s="7"/>
      <c r="F53" s="7">
        <f t="shared" si="9"/>
        <v>1212.7</v>
      </c>
    </row>
    <row r="54" spans="1:6" ht="30" customHeight="1">
      <c r="A54" s="46" t="s">
        <v>245</v>
      </c>
      <c r="B54" s="191" t="s">
        <v>222</v>
      </c>
      <c r="C54" s="193">
        <v>200</v>
      </c>
      <c r="D54" s="7">
        <v>1008.7</v>
      </c>
      <c r="E54" s="7"/>
      <c r="F54" s="7">
        <f t="shared" si="9"/>
        <v>1008.7</v>
      </c>
    </row>
    <row r="55" spans="1:6" ht="52.5" customHeight="1">
      <c r="A55" s="135" t="s">
        <v>370</v>
      </c>
      <c r="B55" s="236" t="s">
        <v>764</v>
      </c>
      <c r="C55" s="237">
        <v>100</v>
      </c>
      <c r="D55" s="7">
        <v>570.79999999999995</v>
      </c>
      <c r="E55" s="7"/>
      <c r="F55" s="7">
        <f>D55+E55</f>
        <v>570.79999999999995</v>
      </c>
    </row>
    <row r="56" spans="1:6" ht="56.25" customHeight="1">
      <c r="A56" s="135" t="s">
        <v>370</v>
      </c>
      <c r="B56" s="236" t="s">
        <v>765</v>
      </c>
      <c r="C56" s="237">
        <v>100</v>
      </c>
      <c r="D56" s="7">
        <v>75.599999999999994</v>
      </c>
      <c r="E56" s="7"/>
      <c r="F56" s="7">
        <f>D56+E56</f>
        <v>75.599999999999994</v>
      </c>
    </row>
    <row r="57" spans="1:6" ht="15" customHeight="1">
      <c r="A57" s="46" t="s">
        <v>117</v>
      </c>
      <c r="B57" s="191" t="s">
        <v>118</v>
      </c>
      <c r="C57" s="193"/>
      <c r="D57" s="7">
        <f>D58+D59+D60+D61+D62+D63+D64+D65+D66+D67+D68</f>
        <v>39099.9</v>
      </c>
      <c r="E57" s="7">
        <f t="shared" ref="E57:F57" si="10">E58+E59+E60+E61+E62+E63+E64+E65+E66+E67+E68</f>
        <v>0</v>
      </c>
      <c r="F57" s="7">
        <f t="shared" si="10"/>
        <v>39099.9</v>
      </c>
    </row>
    <row r="58" spans="1:6" ht="54.75" customHeight="1">
      <c r="A58" s="46" t="s">
        <v>94</v>
      </c>
      <c r="B58" s="190" t="s">
        <v>119</v>
      </c>
      <c r="C58" s="192">
        <v>100</v>
      </c>
      <c r="D58" s="7">
        <v>738</v>
      </c>
      <c r="E58" s="7"/>
      <c r="F58" s="7">
        <f>D58+E58</f>
        <v>738</v>
      </c>
    </row>
    <row r="59" spans="1:6" ht="39" customHeight="1">
      <c r="A59" s="133" t="s">
        <v>246</v>
      </c>
      <c r="B59" s="190" t="s">
        <v>119</v>
      </c>
      <c r="C59" s="193">
        <v>200</v>
      </c>
      <c r="D59" s="7">
        <v>10145.6</v>
      </c>
      <c r="E59" s="7"/>
      <c r="F59" s="7">
        <f t="shared" ref="F59:F66" si="11">D59+E59</f>
        <v>10145.6</v>
      </c>
    </row>
    <row r="60" spans="1:6" ht="39.75" customHeight="1">
      <c r="A60" s="133" t="s">
        <v>95</v>
      </c>
      <c r="B60" s="190" t="s">
        <v>119</v>
      </c>
      <c r="C60" s="193">
        <v>600</v>
      </c>
      <c r="D60" s="7">
        <v>18916.900000000001</v>
      </c>
      <c r="E60" s="7"/>
      <c r="F60" s="7">
        <f t="shared" si="11"/>
        <v>18916.900000000001</v>
      </c>
    </row>
    <row r="61" spans="1:6" ht="27.75" customHeight="1">
      <c r="A61" s="133" t="s">
        <v>96</v>
      </c>
      <c r="B61" s="190" t="s">
        <v>119</v>
      </c>
      <c r="C61" s="193">
        <v>800</v>
      </c>
      <c r="D61" s="7">
        <v>135.19999999999999</v>
      </c>
      <c r="E61" s="7"/>
      <c r="F61" s="7">
        <f t="shared" si="11"/>
        <v>135.19999999999999</v>
      </c>
    </row>
    <row r="62" spans="1:6" ht="43.5" customHeight="1">
      <c r="A62" s="46" t="s">
        <v>97</v>
      </c>
      <c r="B62" s="191" t="s">
        <v>120</v>
      </c>
      <c r="C62" s="193">
        <v>100</v>
      </c>
      <c r="D62" s="7">
        <v>6447.1</v>
      </c>
      <c r="E62" s="7"/>
      <c r="F62" s="7">
        <f t="shared" si="11"/>
        <v>6447.1</v>
      </c>
    </row>
    <row r="63" spans="1:6" ht="28.5" customHeight="1">
      <c r="A63" s="133" t="s">
        <v>247</v>
      </c>
      <c r="B63" s="191" t="s">
        <v>120</v>
      </c>
      <c r="C63" s="193">
        <v>200</v>
      </c>
      <c r="D63" s="7">
        <v>967.9</v>
      </c>
      <c r="E63" s="7"/>
      <c r="F63" s="7">
        <f t="shared" si="11"/>
        <v>967.9</v>
      </c>
    </row>
    <row r="64" spans="1:6" ht="17.25" customHeight="1">
      <c r="A64" s="133" t="s">
        <v>98</v>
      </c>
      <c r="B64" s="191" t="s">
        <v>120</v>
      </c>
      <c r="C64" s="193">
        <v>800</v>
      </c>
      <c r="D64" s="7">
        <v>1.9</v>
      </c>
      <c r="E64" s="7"/>
      <c r="F64" s="7">
        <f t="shared" si="11"/>
        <v>1.9</v>
      </c>
    </row>
    <row r="65" spans="1:6" ht="27" customHeight="1">
      <c r="A65" s="46" t="s">
        <v>244</v>
      </c>
      <c r="B65" s="191" t="s">
        <v>121</v>
      </c>
      <c r="C65" s="193">
        <v>200</v>
      </c>
      <c r="D65" s="7">
        <v>659.7</v>
      </c>
      <c r="E65" s="7"/>
      <c r="F65" s="7">
        <f t="shared" si="11"/>
        <v>659.7</v>
      </c>
    </row>
    <row r="66" spans="1:6" ht="28.5" customHeight="1">
      <c r="A66" s="46" t="s">
        <v>245</v>
      </c>
      <c r="B66" s="191" t="s">
        <v>223</v>
      </c>
      <c r="C66" s="193">
        <v>200</v>
      </c>
      <c r="D66" s="7">
        <v>629.20000000000005</v>
      </c>
      <c r="E66" s="7"/>
      <c r="F66" s="7">
        <f t="shared" si="11"/>
        <v>629.20000000000005</v>
      </c>
    </row>
    <row r="67" spans="1:6" ht="51.75" customHeight="1">
      <c r="A67" s="135" t="s">
        <v>370</v>
      </c>
      <c r="B67" s="236" t="s">
        <v>766</v>
      </c>
      <c r="C67" s="237">
        <v>100</v>
      </c>
      <c r="D67" s="7">
        <v>154.30000000000001</v>
      </c>
      <c r="E67" s="7"/>
      <c r="F67" s="7">
        <f>D67+E67</f>
        <v>154.30000000000001</v>
      </c>
    </row>
    <row r="68" spans="1:6" ht="53.25" customHeight="1">
      <c r="A68" s="135" t="s">
        <v>370</v>
      </c>
      <c r="B68" s="236" t="s">
        <v>767</v>
      </c>
      <c r="C68" s="237">
        <v>100</v>
      </c>
      <c r="D68" s="7">
        <v>304.10000000000002</v>
      </c>
      <c r="E68" s="7"/>
      <c r="F68" s="7">
        <f>D68+E68</f>
        <v>304.10000000000002</v>
      </c>
    </row>
    <row r="69" spans="1:6" ht="27.75" customHeight="1">
      <c r="A69" s="150" t="s">
        <v>122</v>
      </c>
      <c r="B69" s="151" t="s">
        <v>124</v>
      </c>
      <c r="C69" s="193"/>
      <c r="D69" s="129">
        <f t="shared" ref="D69:F69" si="12">D70+D73</f>
        <v>63270.2</v>
      </c>
      <c r="E69" s="129">
        <f t="shared" si="12"/>
        <v>0</v>
      </c>
      <c r="F69" s="129">
        <f t="shared" si="12"/>
        <v>63270.2</v>
      </c>
    </row>
    <row r="70" spans="1:6" ht="18.75" customHeight="1">
      <c r="A70" s="46" t="s">
        <v>114</v>
      </c>
      <c r="B70" s="191" t="s">
        <v>123</v>
      </c>
      <c r="C70" s="193"/>
      <c r="D70" s="7">
        <f t="shared" ref="D70:E70" si="13">D71+D72</f>
        <v>7573.6</v>
      </c>
      <c r="E70" s="7">
        <f t="shared" si="13"/>
        <v>0</v>
      </c>
      <c r="F70" s="7">
        <f>F71+F72</f>
        <v>7573.6</v>
      </c>
    </row>
    <row r="71" spans="1:6" ht="108" customHeight="1">
      <c r="A71" s="46" t="s">
        <v>125</v>
      </c>
      <c r="B71" s="191" t="s">
        <v>126</v>
      </c>
      <c r="C71" s="193">
        <v>100</v>
      </c>
      <c r="D71" s="7">
        <v>7549.8</v>
      </c>
      <c r="E71" s="7"/>
      <c r="F71" s="7">
        <f>D71+E71</f>
        <v>7549.8</v>
      </c>
    </row>
    <row r="72" spans="1:6" ht="93" customHeight="1">
      <c r="A72" s="46" t="s">
        <v>582</v>
      </c>
      <c r="B72" s="191" t="s">
        <v>126</v>
      </c>
      <c r="C72" s="193">
        <v>200</v>
      </c>
      <c r="D72" s="7">
        <v>23.8</v>
      </c>
      <c r="E72" s="7"/>
      <c r="F72" s="7">
        <f>D72+E72</f>
        <v>23.8</v>
      </c>
    </row>
    <row r="73" spans="1:6" ht="18.75" customHeight="1">
      <c r="A73" s="46" t="s">
        <v>127</v>
      </c>
      <c r="B73" s="191" t="s">
        <v>128</v>
      </c>
      <c r="C73" s="192"/>
      <c r="D73" s="7">
        <f t="shared" ref="D73:E73" si="14">D74+D75+D76</f>
        <v>55696.6</v>
      </c>
      <c r="E73" s="7">
        <f t="shared" si="14"/>
        <v>0</v>
      </c>
      <c r="F73" s="7">
        <f>F74+F75+F76</f>
        <v>55696.6</v>
      </c>
    </row>
    <row r="74" spans="1:6" ht="107.25" customHeight="1">
      <c r="A74" s="46" t="s">
        <v>581</v>
      </c>
      <c r="B74" s="191" t="s">
        <v>131</v>
      </c>
      <c r="C74" s="193">
        <v>100</v>
      </c>
      <c r="D74" s="7">
        <v>14840.2</v>
      </c>
      <c r="E74" s="7"/>
      <c r="F74" s="7">
        <f>D74+E74</f>
        <v>14840.2</v>
      </c>
    </row>
    <row r="75" spans="1:6" ht="95.25" customHeight="1">
      <c r="A75" s="46" t="s">
        <v>248</v>
      </c>
      <c r="B75" s="191" t="s">
        <v>131</v>
      </c>
      <c r="C75" s="193">
        <v>200</v>
      </c>
      <c r="D75" s="7">
        <v>156.9</v>
      </c>
      <c r="E75" s="7"/>
      <c r="F75" s="7">
        <f t="shared" ref="F75:F76" si="15">D75+E75</f>
        <v>156.9</v>
      </c>
    </row>
    <row r="76" spans="1:6" ht="94.5" customHeight="1">
      <c r="A76" s="133" t="s">
        <v>129</v>
      </c>
      <c r="B76" s="191" t="s">
        <v>131</v>
      </c>
      <c r="C76" s="193">
        <v>600</v>
      </c>
      <c r="D76" s="7">
        <v>40699.5</v>
      </c>
      <c r="E76" s="7"/>
      <c r="F76" s="7">
        <f t="shared" si="15"/>
        <v>40699.5</v>
      </c>
    </row>
    <row r="77" spans="1:6" ht="19.5" customHeight="1">
      <c r="A77" s="146" t="s">
        <v>130</v>
      </c>
      <c r="B77" s="128" t="s">
        <v>132</v>
      </c>
      <c r="C77" s="193"/>
      <c r="D77" s="129">
        <f t="shared" ref="D77:F77" si="16">D78</f>
        <v>4351.7999999999993</v>
      </c>
      <c r="E77" s="129">
        <f t="shared" si="16"/>
        <v>0</v>
      </c>
      <c r="F77" s="129">
        <f t="shared" si="16"/>
        <v>4351.7999999999993</v>
      </c>
    </row>
    <row r="78" spans="1:6" ht="20.25" customHeight="1">
      <c r="A78" s="46" t="s">
        <v>133</v>
      </c>
      <c r="B78" s="191" t="s">
        <v>134</v>
      </c>
      <c r="C78" s="193"/>
      <c r="D78" s="152">
        <f>D79+D80+D81+D84+D85+D82+D83+D86+D87</f>
        <v>4351.7999999999993</v>
      </c>
      <c r="E78" s="152">
        <f t="shared" ref="E78:F78" si="17">E79+E80+E81+E84+E85+E82+E83+E86+E87</f>
        <v>0</v>
      </c>
      <c r="F78" s="152">
        <f t="shared" si="17"/>
        <v>4351.7999999999993</v>
      </c>
    </row>
    <row r="79" spans="1:6" ht="54" customHeight="1">
      <c r="A79" s="46" t="s">
        <v>135</v>
      </c>
      <c r="B79" s="191" t="s">
        <v>136</v>
      </c>
      <c r="C79" s="193">
        <v>100</v>
      </c>
      <c r="D79" s="7">
        <v>3154.2</v>
      </c>
      <c r="E79" s="7"/>
      <c r="F79" s="7">
        <f>D79+E79</f>
        <v>3154.2</v>
      </c>
    </row>
    <row r="80" spans="1:6" ht="28.5" customHeight="1">
      <c r="A80" s="46" t="s">
        <v>249</v>
      </c>
      <c r="B80" s="191" t="s">
        <v>136</v>
      </c>
      <c r="C80" s="193">
        <v>200</v>
      </c>
      <c r="D80" s="7">
        <v>685.2</v>
      </c>
      <c r="E80" s="7"/>
      <c r="F80" s="7">
        <f t="shared" ref="F80:F85" si="18">D80+E80</f>
        <v>685.2</v>
      </c>
    </row>
    <row r="81" spans="1:6" ht="29.25" customHeight="1">
      <c r="A81" s="46" t="s">
        <v>137</v>
      </c>
      <c r="B81" s="191" t="s">
        <v>136</v>
      </c>
      <c r="C81" s="193">
        <v>800</v>
      </c>
      <c r="D81" s="7">
        <v>88.3</v>
      </c>
      <c r="E81" s="7"/>
      <c r="F81" s="7">
        <f t="shared" si="18"/>
        <v>88.3</v>
      </c>
    </row>
    <row r="82" spans="1:6" ht="66" customHeight="1">
      <c r="A82" s="208" t="s">
        <v>713</v>
      </c>
      <c r="B82" s="201" t="s">
        <v>714</v>
      </c>
      <c r="C82" s="206">
        <v>100</v>
      </c>
      <c r="D82" s="7">
        <v>2.2999999999999998</v>
      </c>
      <c r="E82" s="7"/>
      <c r="F82" s="7">
        <f t="shared" si="18"/>
        <v>2.2999999999999998</v>
      </c>
    </row>
    <row r="83" spans="1:6" ht="68.25" customHeight="1">
      <c r="A83" s="208" t="s">
        <v>715</v>
      </c>
      <c r="B83" s="201" t="s">
        <v>716</v>
      </c>
      <c r="C83" s="206">
        <v>100</v>
      </c>
      <c r="D83" s="7">
        <v>194.8</v>
      </c>
      <c r="E83" s="7"/>
      <c r="F83" s="7">
        <f t="shared" si="18"/>
        <v>194.8</v>
      </c>
    </row>
    <row r="84" spans="1:6" ht="79.5" customHeight="1">
      <c r="A84" s="135" t="s">
        <v>655</v>
      </c>
      <c r="B84" s="191" t="s">
        <v>656</v>
      </c>
      <c r="C84" s="193">
        <v>100</v>
      </c>
      <c r="D84" s="7">
        <v>14.3</v>
      </c>
      <c r="E84" s="7"/>
      <c r="F84" s="7">
        <f t="shared" si="18"/>
        <v>14.3</v>
      </c>
    </row>
    <row r="85" spans="1:6" ht="78.75" customHeight="1">
      <c r="A85" s="46" t="s">
        <v>654</v>
      </c>
      <c r="B85" s="191" t="s">
        <v>584</v>
      </c>
      <c r="C85" s="193">
        <v>100</v>
      </c>
      <c r="D85" s="7">
        <v>36.1</v>
      </c>
      <c r="E85" s="7"/>
      <c r="F85" s="7">
        <f t="shared" si="18"/>
        <v>36.1</v>
      </c>
    </row>
    <row r="86" spans="1:6" ht="53.25" customHeight="1">
      <c r="A86" s="135" t="s">
        <v>370</v>
      </c>
      <c r="B86" s="236" t="s">
        <v>768</v>
      </c>
      <c r="C86" s="237">
        <v>100</v>
      </c>
      <c r="D86" s="7">
        <v>77.900000000000006</v>
      </c>
      <c r="E86" s="7"/>
      <c r="F86" s="7">
        <f>D86+E86</f>
        <v>77.900000000000006</v>
      </c>
    </row>
    <row r="87" spans="1:6" ht="54.75" customHeight="1">
      <c r="A87" s="135" t="s">
        <v>370</v>
      </c>
      <c r="B87" s="236" t="s">
        <v>769</v>
      </c>
      <c r="C87" s="237">
        <v>100</v>
      </c>
      <c r="D87" s="7">
        <v>98.7</v>
      </c>
      <c r="E87" s="7"/>
      <c r="F87" s="7">
        <f>D87+E87</f>
        <v>98.7</v>
      </c>
    </row>
    <row r="88" spans="1:6" ht="21" customHeight="1">
      <c r="A88" s="146" t="s">
        <v>138</v>
      </c>
      <c r="B88" s="128" t="s">
        <v>139</v>
      </c>
      <c r="C88" s="193"/>
      <c r="D88" s="129">
        <f t="shared" ref="D88:F88" si="19">D89</f>
        <v>667.6</v>
      </c>
      <c r="E88" s="129">
        <f t="shared" si="19"/>
        <v>0</v>
      </c>
      <c r="F88" s="129">
        <f t="shared" si="19"/>
        <v>667.6</v>
      </c>
    </row>
    <row r="89" spans="1:6" ht="18.75" customHeight="1">
      <c r="A89" s="46" t="s">
        <v>140</v>
      </c>
      <c r="B89" s="191" t="s">
        <v>141</v>
      </c>
      <c r="C89" s="193"/>
      <c r="D89" s="7">
        <f t="shared" ref="D89:E89" si="20">D90+D91+D92+D93+D94</f>
        <v>667.6</v>
      </c>
      <c r="E89" s="7">
        <f t="shared" si="20"/>
        <v>0</v>
      </c>
      <c r="F89" s="7">
        <f>F90+F91+F92+F93+F94</f>
        <v>667.6</v>
      </c>
    </row>
    <row r="90" spans="1:6" ht="39.75" customHeight="1">
      <c r="A90" s="137" t="s">
        <v>250</v>
      </c>
      <c r="B90" s="191" t="s">
        <v>143</v>
      </c>
      <c r="C90" s="193">
        <v>200</v>
      </c>
      <c r="D90" s="7">
        <v>0</v>
      </c>
      <c r="E90" s="7"/>
      <c r="F90" s="7">
        <f>D90+E90</f>
        <v>0</v>
      </c>
    </row>
    <row r="91" spans="1:6" ht="39" customHeight="1">
      <c r="A91" s="137" t="s">
        <v>142</v>
      </c>
      <c r="B91" s="191" t="s">
        <v>143</v>
      </c>
      <c r="C91" s="193">
        <v>600</v>
      </c>
      <c r="D91" s="7">
        <v>0</v>
      </c>
      <c r="E91" s="7"/>
      <c r="F91" s="7">
        <f t="shared" ref="F91:F94" si="21">D91+E91</f>
        <v>0</v>
      </c>
    </row>
    <row r="92" spans="1:6" ht="39" customHeight="1">
      <c r="A92" s="46" t="s">
        <v>251</v>
      </c>
      <c r="B92" s="191" t="s">
        <v>144</v>
      </c>
      <c r="C92" s="193">
        <v>200</v>
      </c>
      <c r="D92" s="7">
        <v>23.1</v>
      </c>
      <c r="E92" s="7"/>
      <c r="F92" s="7">
        <f t="shared" si="21"/>
        <v>23.1</v>
      </c>
    </row>
    <row r="93" spans="1:6" ht="39" customHeight="1">
      <c r="A93" s="137" t="s">
        <v>280</v>
      </c>
      <c r="B93" s="191" t="s">
        <v>282</v>
      </c>
      <c r="C93" s="193">
        <v>200</v>
      </c>
      <c r="D93" s="7">
        <v>194</v>
      </c>
      <c r="E93" s="7"/>
      <c r="F93" s="7">
        <f t="shared" si="21"/>
        <v>194</v>
      </c>
    </row>
    <row r="94" spans="1:6" ht="40.5" customHeight="1">
      <c r="A94" s="137" t="s">
        <v>281</v>
      </c>
      <c r="B94" s="191" t="s">
        <v>282</v>
      </c>
      <c r="C94" s="193">
        <v>600</v>
      </c>
      <c r="D94" s="7">
        <v>450.5</v>
      </c>
      <c r="E94" s="7"/>
      <c r="F94" s="7">
        <f t="shared" si="21"/>
        <v>450.5</v>
      </c>
    </row>
    <row r="95" spans="1:6" ht="30" customHeight="1">
      <c r="A95" s="146" t="s">
        <v>145</v>
      </c>
      <c r="B95" s="128" t="s">
        <v>146</v>
      </c>
      <c r="C95" s="193"/>
      <c r="D95" s="129">
        <f t="shared" ref="D95:F95" si="22">D96</f>
        <v>110</v>
      </c>
      <c r="E95" s="129">
        <f t="shared" si="22"/>
        <v>0</v>
      </c>
      <c r="F95" s="129">
        <f t="shared" si="22"/>
        <v>110</v>
      </c>
    </row>
    <row r="96" spans="1:6" ht="18" customHeight="1">
      <c r="A96" s="46" t="s">
        <v>147</v>
      </c>
      <c r="B96" s="191" t="s">
        <v>148</v>
      </c>
      <c r="C96" s="193"/>
      <c r="D96" s="7">
        <f t="shared" ref="D96:E96" si="23">D97+D98</f>
        <v>110</v>
      </c>
      <c r="E96" s="7">
        <f t="shared" si="23"/>
        <v>0</v>
      </c>
      <c r="F96" s="7">
        <f>F97+F98</f>
        <v>110</v>
      </c>
    </row>
    <row r="97" spans="1:6" ht="38.25" customHeight="1">
      <c r="A97" s="46" t="s">
        <v>252</v>
      </c>
      <c r="B97" s="191" t="s">
        <v>149</v>
      </c>
      <c r="C97" s="193">
        <v>200</v>
      </c>
      <c r="D97" s="7">
        <v>85</v>
      </c>
      <c r="E97" s="7"/>
      <c r="F97" s="7">
        <f>D97+E97</f>
        <v>85</v>
      </c>
    </row>
    <row r="98" spans="1:6" ht="39.75" customHeight="1">
      <c r="A98" s="46" t="s">
        <v>693</v>
      </c>
      <c r="B98" s="191" t="s">
        <v>149</v>
      </c>
      <c r="C98" s="193">
        <v>600</v>
      </c>
      <c r="D98" s="7">
        <v>25</v>
      </c>
      <c r="E98" s="7"/>
      <c r="F98" s="7">
        <f>D98+E98</f>
        <v>25</v>
      </c>
    </row>
    <row r="99" spans="1:6" ht="26.25" customHeight="1">
      <c r="A99" s="139" t="s">
        <v>150</v>
      </c>
      <c r="B99" s="153" t="s">
        <v>151</v>
      </c>
      <c r="C99" s="189"/>
      <c r="D99" s="129">
        <f t="shared" ref="D99:F99" si="24">D100</f>
        <v>164.9</v>
      </c>
      <c r="E99" s="129">
        <f t="shared" si="24"/>
        <v>0</v>
      </c>
      <c r="F99" s="129">
        <f t="shared" si="24"/>
        <v>164.9</v>
      </c>
    </row>
    <row r="100" spans="1:6" ht="18" customHeight="1">
      <c r="A100" s="46" t="s">
        <v>102</v>
      </c>
      <c r="B100" s="125" t="s">
        <v>155</v>
      </c>
      <c r="C100" s="189"/>
      <c r="D100" s="7">
        <f t="shared" ref="D100:E100" si="25">D101+D102+D103</f>
        <v>164.9</v>
      </c>
      <c r="E100" s="7">
        <f t="shared" si="25"/>
        <v>0</v>
      </c>
      <c r="F100" s="7">
        <f>F101+F102+F103</f>
        <v>164.9</v>
      </c>
    </row>
    <row r="101" spans="1:6" ht="39" customHeight="1">
      <c r="A101" s="46" t="s">
        <v>152</v>
      </c>
      <c r="B101" s="125" t="s">
        <v>156</v>
      </c>
      <c r="C101" s="193">
        <v>300</v>
      </c>
      <c r="D101" s="7">
        <v>16</v>
      </c>
      <c r="E101" s="7"/>
      <c r="F101" s="7">
        <f>D101+E101</f>
        <v>16</v>
      </c>
    </row>
    <row r="102" spans="1:6" ht="27.75" customHeight="1">
      <c r="A102" s="46" t="s">
        <v>153</v>
      </c>
      <c r="B102" s="191" t="s">
        <v>157</v>
      </c>
      <c r="C102" s="193">
        <v>300</v>
      </c>
      <c r="D102" s="7">
        <v>108</v>
      </c>
      <c r="E102" s="7"/>
      <c r="F102" s="7">
        <f>D102+E102</f>
        <v>108</v>
      </c>
    </row>
    <row r="103" spans="1:6" ht="27" customHeight="1">
      <c r="A103" s="46" t="s">
        <v>154</v>
      </c>
      <c r="B103" s="191" t="s">
        <v>158</v>
      </c>
      <c r="C103" s="193">
        <v>300</v>
      </c>
      <c r="D103" s="7">
        <v>40.9</v>
      </c>
      <c r="E103" s="7"/>
      <c r="F103" s="7">
        <f>D103+E103</f>
        <v>40.9</v>
      </c>
    </row>
    <row r="104" spans="1:6" ht="27" customHeight="1">
      <c r="A104" s="139" t="s">
        <v>361</v>
      </c>
      <c r="B104" s="191" t="s">
        <v>362</v>
      </c>
      <c r="C104" s="193"/>
      <c r="D104" s="7">
        <f t="shared" ref="D104:E104" si="26">D105</f>
        <v>213.1</v>
      </c>
      <c r="E104" s="7">
        <f t="shared" si="26"/>
        <v>0</v>
      </c>
      <c r="F104" s="129">
        <f>F105</f>
        <v>213.1</v>
      </c>
    </row>
    <row r="105" spans="1:6" ht="17.25" customHeight="1">
      <c r="A105" s="46" t="s">
        <v>102</v>
      </c>
      <c r="B105" s="191" t="s">
        <v>363</v>
      </c>
      <c r="C105" s="193"/>
      <c r="D105" s="7">
        <f>D106+D107+D108+D109</f>
        <v>213.1</v>
      </c>
      <c r="E105" s="7">
        <f t="shared" ref="E105:F105" si="27">E106+E107+E108+E109</f>
        <v>0</v>
      </c>
      <c r="F105" s="7">
        <f t="shared" si="27"/>
        <v>213.1</v>
      </c>
    </row>
    <row r="106" spans="1:6" ht="42" customHeight="1">
      <c r="A106" s="46" t="s">
        <v>695</v>
      </c>
      <c r="B106" s="191" t="s">
        <v>688</v>
      </c>
      <c r="C106" s="193">
        <v>200</v>
      </c>
      <c r="D106" s="7">
        <v>0</v>
      </c>
      <c r="E106" s="7"/>
      <c r="F106" s="7">
        <f>D106+E106</f>
        <v>0</v>
      </c>
    </row>
    <row r="107" spans="1:6" ht="51.75" customHeight="1">
      <c r="A107" s="46" t="s">
        <v>373</v>
      </c>
      <c r="B107" s="191" t="s">
        <v>364</v>
      </c>
      <c r="C107" s="193">
        <v>300</v>
      </c>
      <c r="D107" s="7">
        <v>14</v>
      </c>
      <c r="E107" s="7"/>
      <c r="F107" s="7">
        <f>D107+E107</f>
        <v>14</v>
      </c>
    </row>
    <row r="108" spans="1:6" ht="39.75" customHeight="1">
      <c r="A108" s="46" t="s">
        <v>793</v>
      </c>
      <c r="B108" s="260" t="s">
        <v>794</v>
      </c>
      <c r="C108" s="261">
        <v>200</v>
      </c>
      <c r="D108" s="7">
        <v>91</v>
      </c>
      <c r="E108" s="7"/>
      <c r="F108" s="7">
        <f t="shared" ref="F108:F109" si="28">D108+E108</f>
        <v>91</v>
      </c>
    </row>
    <row r="109" spans="1:6" ht="40.5" customHeight="1">
      <c r="A109" s="46" t="s">
        <v>695</v>
      </c>
      <c r="B109" s="260" t="s">
        <v>795</v>
      </c>
      <c r="C109" s="261">
        <v>200</v>
      </c>
      <c r="D109" s="7">
        <v>108.1</v>
      </c>
      <c r="E109" s="7"/>
      <c r="F109" s="7">
        <f t="shared" si="28"/>
        <v>108.1</v>
      </c>
    </row>
    <row r="110" spans="1:6" ht="22.5" customHeight="1">
      <c r="A110" s="46" t="s">
        <v>225</v>
      </c>
      <c r="B110" s="128" t="s">
        <v>159</v>
      </c>
      <c r="C110" s="193"/>
      <c r="D110" s="129">
        <f>D111+D135+D144</f>
        <v>15974.8</v>
      </c>
      <c r="E110" s="129">
        <f>E111+E135+E144</f>
        <v>1918.2</v>
      </c>
      <c r="F110" s="129">
        <f>F111+F135+F144</f>
        <v>17893</v>
      </c>
    </row>
    <row r="111" spans="1:6" ht="19.5" customHeight="1">
      <c r="A111" s="154" t="s">
        <v>160</v>
      </c>
      <c r="B111" s="125" t="s">
        <v>161</v>
      </c>
      <c r="C111" s="193"/>
      <c r="D111" s="7">
        <f t="shared" ref="D111:E111" si="29">D112+D118+D123+D128+D132</f>
        <v>10385.4</v>
      </c>
      <c r="E111" s="7">
        <f t="shared" si="29"/>
        <v>1918.2</v>
      </c>
      <c r="F111" s="7">
        <f>F112+F118+F123+F128+F132</f>
        <v>12303.599999999999</v>
      </c>
    </row>
    <row r="112" spans="1:6" ht="18" customHeight="1">
      <c r="A112" s="46" t="s">
        <v>164</v>
      </c>
      <c r="B112" s="125" t="s">
        <v>165</v>
      </c>
      <c r="C112" s="193"/>
      <c r="D112" s="7">
        <f t="shared" ref="D112:E112" si="30">D113+D114+D116+D117+D115</f>
        <v>4483.8999999999996</v>
      </c>
      <c r="E112" s="7">
        <f t="shared" si="30"/>
        <v>64.5</v>
      </c>
      <c r="F112" s="7">
        <f>F113+F114+F116+F117+F115</f>
        <v>4548.3999999999996</v>
      </c>
    </row>
    <row r="113" spans="1:6" ht="55.5" customHeight="1">
      <c r="A113" s="46" t="s">
        <v>162</v>
      </c>
      <c r="B113" s="125" t="s">
        <v>166</v>
      </c>
      <c r="C113" s="193">
        <v>100</v>
      </c>
      <c r="D113" s="7">
        <v>2325.4</v>
      </c>
      <c r="E113" s="7"/>
      <c r="F113" s="7">
        <f>D113+E113</f>
        <v>2325.4</v>
      </c>
    </row>
    <row r="114" spans="1:6" ht="39.75" customHeight="1">
      <c r="A114" s="46" t="s">
        <v>253</v>
      </c>
      <c r="B114" s="125" t="s">
        <v>166</v>
      </c>
      <c r="C114" s="193">
        <v>200</v>
      </c>
      <c r="D114" s="7">
        <v>1963.5</v>
      </c>
      <c r="E114" s="7">
        <v>95.5</v>
      </c>
      <c r="F114" s="7">
        <f t="shared" ref="F114:F117" si="31">D114+E114</f>
        <v>2059</v>
      </c>
    </row>
    <row r="115" spans="1:6" ht="28.5" customHeight="1">
      <c r="A115" s="46" t="s">
        <v>694</v>
      </c>
      <c r="B115" s="125" t="s">
        <v>166</v>
      </c>
      <c r="C115" s="193">
        <v>300</v>
      </c>
      <c r="D115" s="7">
        <v>60</v>
      </c>
      <c r="E115" s="7">
        <v>-31</v>
      </c>
      <c r="F115" s="7">
        <f t="shared" si="31"/>
        <v>29</v>
      </c>
    </row>
    <row r="116" spans="1:6" ht="28.5" customHeight="1">
      <c r="A116" s="46" t="s">
        <v>163</v>
      </c>
      <c r="B116" s="125" t="s">
        <v>166</v>
      </c>
      <c r="C116" s="193">
        <v>800</v>
      </c>
      <c r="D116" s="7">
        <v>20</v>
      </c>
      <c r="E116" s="7"/>
      <c r="F116" s="7">
        <f t="shared" si="31"/>
        <v>20</v>
      </c>
    </row>
    <row r="117" spans="1:6" ht="30.75" customHeight="1">
      <c r="A117" s="155" t="s">
        <v>254</v>
      </c>
      <c r="B117" s="191" t="s">
        <v>167</v>
      </c>
      <c r="C117" s="193">
        <v>200</v>
      </c>
      <c r="D117" s="7">
        <v>115</v>
      </c>
      <c r="E117" s="7"/>
      <c r="F117" s="7">
        <f t="shared" si="31"/>
        <v>115</v>
      </c>
    </row>
    <row r="118" spans="1:6" ht="18" customHeight="1">
      <c r="A118" s="46" t="s">
        <v>168</v>
      </c>
      <c r="B118" s="125" t="s">
        <v>169</v>
      </c>
      <c r="C118" s="193"/>
      <c r="D118" s="7">
        <f>D121+D122+D119+D120</f>
        <v>1411.7</v>
      </c>
      <c r="E118" s="7">
        <f t="shared" ref="E118:F118" si="32">E121+E122+E119+E120</f>
        <v>1818.2</v>
      </c>
      <c r="F118" s="7">
        <f t="shared" si="32"/>
        <v>3229.8999999999996</v>
      </c>
    </row>
    <row r="119" spans="1:6" ht="27" customHeight="1">
      <c r="A119" s="46" t="s">
        <v>841</v>
      </c>
      <c r="B119" s="125" t="s">
        <v>843</v>
      </c>
      <c r="C119" s="294">
        <v>200</v>
      </c>
      <c r="D119" s="7"/>
      <c r="E119" s="7">
        <v>1800</v>
      </c>
      <c r="F119" s="7">
        <f>D119+E119</f>
        <v>1800</v>
      </c>
    </row>
    <row r="120" spans="1:6" ht="30" customHeight="1">
      <c r="A120" s="46" t="s">
        <v>842</v>
      </c>
      <c r="B120" s="125" t="s">
        <v>844</v>
      </c>
      <c r="C120" s="294">
        <v>200</v>
      </c>
      <c r="D120" s="7"/>
      <c r="E120" s="7">
        <v>18.2</v>
      </c>
      <c r="F120" s="7">
        <f>D120+E120</f>
        <v>18.2</v>
      </c>
    </row>
    <row r="121" spans="1:6" ht="30" customHeight="1">
      <c r="A121" s="46" t="s">
        <v>255</v>
      </c>
      <c r="B121" s="125" t="s">
        <v>170</v>
      </c>
      <c r="C121" s="193">
        <v>200</v>
      </c>
      <c r="D121" s="7">
        <v>40</v>
      </c>
      <c r="E121" s="7"/>
      <c r="F121" s="7">
        <f>D121+E121</f>
        <v>40</v>
      </c>
    </row>
    <row r="122" spans="1:6" ht="41.25" customHeight="1">
      <c r="A122" s="46" t="s">
        <v>836</v>
      </c>
      <c r="B122" s="125" t="s">
        <v>835</v>
      </c>
      <c r="C122" s="290">
        <v>200</v>
      </c>
      <c r="D122" s="7">
        <v>1371.7</v>
      </c>
      <c r="E122" s="7"/>
      <c r="F122" s="7">
        <f>D122+E122</f>
        <v>1371.7</v>
      </c>
    </row>
    <row r="123" spans="1:6" ht="29.25" customHeight="1">
      <c r="A123" s="46" t="s">
        <v>171</v>
      </c>
      <c r="B123" s="125" t="s">
        <v>172</v>
      </c>
      <c r="C123" s="193"/>
      <c r="D123" s="7">
        <f>D124+D125+D126+D127</f>
        <v>2574.3000000000002</v>
      </c>
      <c r="E123" s="7">
        <f t="shared" ref="E123:F123" si="33">E124+E125+E126+E127</f>
        <v>0</v>
      </c>
      <c r="F123" s="7">
        <f t="shared" si="33"/>
        <v>2574.3000000000002</v>
      </c>
    </row>
    <row r="124" spans="1:6" ht="66" customHeight="1">
      <c r="A124" s="121" t="s">
        <v>173</v>
      </c>
      <c r="B124" s="125" t="s">
        <v>174</v>
      </c>
      <c r="C124" s="193">
        <v>100</v>
      </c>
      <c r="D124" s="7">
        <v>2042.8</v>
      </c>
      <c r="E124" s="7"/>
      <c r="F124" s="7">
        <f>D124+E124</f>
        <v>2042.8</v>
      </c>
    </row>
    <row r="125" spans="1:6" ht="69" customHeight="1">
      <c r="A125" s="46" t="s">
        <v>585</v>
      </c>
      <c r="B125" s="191" t="s">
        <v>175</v>
      </c>
      <c r="C125" s="193">
        <v>100</v>
      </c>
      <c r="D125" s="7">
        <v>253.2</v>
      </c>
      <c r="E125" s="7"/>
      <c r="F125" s="7">
        <f>D125+E125</f>
        <v>253.2</v>
      </c>
    </row>
    <row r="126" spans="1:6" ht="51.75" customHeight="1">
      <c r="A126" s="239" t="s">
        <v>370</v>
      </c>
      <c r="B126" s="232" t="s">
        <v>770</v>
      </c>
      <c r="C126" s="235">
        <v>100</v>
      </c>
      <c r="D126" s="240">
        <v>226.9</v>
      </c>
      <c r="E126" s="17"/>
      <c r="F126" s="240">
        <f>D126+E126</f>
        <v>226.9</v>
      </c>
    </row>
    <row r="127" spans="1:6" ht="54" customHeight="1">
      <c r="A127" s="239" t="s">
        <v>370</v>
      </c>
      <c r="B127" s="232" t="s">
        <v>771</v>
      </c>
      <c r="C127" s="235">
        <v>100</v>
      </c>
      <c r="D127" s="240">
        <v>51.4</v>
      </c>
      <c r="E127" s="17"/>
      <c r="F127" s="240">
        <f>D127+E127</f>
        <v>51.4</v>
      </c>
    </row>
    <row r="128" spans="1:6" ht="18.75" customHeight="1">
      <c r="A128" s="46" t="s">
        <v>293</v>
      </c>
      <c r="B128" s="125" t="s">
        <v>294</v>
      </c>
      <c r="C128" s="193"/>
      <c r="D128" s="7">
        <f>D129+D130+D131</f>
        <v>1909.6</v>
      </c>
      <c r="E128" s="7">
        <f t="shared" ref="E128:F128" si="34">E129+E130+E131</f>
        <v>35.5</v>
      </c>
      <c r="F128" s="7">
        <f t="shared" si="34"/>
        <v>1945.1</v>
      </c>
    </row>
    <row r="129" spans="1:6" ht="54" customHeight="1">
      <c r="A129" s="46" t="s">
        <v>570</v>
      </c>
      <c r="B129" s="125" t="s">
        <v>640</v>
      </c>
      <c r="C129" s="193">
        <v>100</v>
      </c>
      <c r="D129" s="7">
        <v>1441.1</v>
      </c>
      <c r="E129" s="7"/>
      <c r="F129" s="7">
        <f>D129+E129</f>
        <v>1441.1</v>
      </c>
    </row>
    <row r="130" spans="1:6" ht="41.25" customHeight="1">
      <c r="A130" s="46" t="s">
        <v>571</v>
      </c>
      <c r="B130" s="125" t="s">
        <v>640</v>
      </c>
      <c r="C130" s="193">
        <v>200</v>
      </c>
      <c r="D130" s="7">
        <v>237.6</v>
      </c>
      <c r="E130" s="7">
        <v>35.5</v>
      </c>
      <c r="F130" s="7">
        <f>D130+E130</f>
        <v>273.10000000000002</v>
      </c>
    </row>
    <row r="131" spans="1:6" ht="30.75" customHeight="1">
      <c r="A131" s="46" t="s">
        <v>728</v>
      </c>
      <c r="B131" s="125" t="s">
        <v>729</v>
      </c>
      <c r="C131" s="220">
        <v>500</v>
      </c>
      <c r="D131" s="7">
        <v>230.9</v>
      </c>
      <c r="E131" s="7"/>
      <c r="F131" s="7">
        <f>D131+E131</f>
        <v>230.9</v>
      </c>
    </row>
    <row r="132" spans="1:6" ht="27.75" customHeight="1">
      <c r="A132" s="46" t="s">
        <v>365</v>
      </c>
      <c r="B132" s="125" t="s">
        <v>366</v>
      </c>
      <c r="C132" s="193"/>
      <c r="D132" s="7">
        <f t="shared" ref="D132:E132" si="35">D133+D134</f>
        <v>5.9</v>
      </c>
      <c r="E132" s="7">
        <f t="shared" si="35"/>
        <v>0</v>
      </c>
      <c r="F132" s="7">
        <f>F133+F134</f>
        <v>5.9</v>
      </c>
    </row>
    <row r="133" spans="1:6" ht="28.5" customHeight="1">
      <c r="A133" s="46" t="s">
        <v>586</v>
      </c>
      <c r="B133" s="125" t="s">
        <v>367</v>
      </c>
      <c r="C133" s="193">
        <v>200</v>
      </c>
      <c r="D133" s="7">
        <v>0</v>
      </c>
      <c r="E133" s="7"/>
      <c r="F133" s="7">
        <f>D133+E133</f>
        <v>0</v>
      </c>
    </row>
    <row r="134" spans="1:6" ht="42" customHeight="1">
      <c r="A134" s="46" t="s">
        <v>371</v>
      </c>
      <c r="B134" s="125" t="s">
        <v>368</v>
      </c>
      <c r="C134" s="193">
        <v>200</v>
      </c>
      <c r="D134" s="7">
        <v>5.9</v>
      </c>
      <c r="E134" s="7"/>
      <c r="F134" s="7">
        <f>D134+E134</f>
        <v>5.9</v>
      </c>
    </row>
    <row r="135" spans="1:6" ht="21" customHeight="1">
      <c r="A135" s="146" t="s">
        <v>176</v>
      </c>
      <c r="B135" s="153" t="s">
        <v>177</v>
      </c>
      <c r="C135" s="193"/>
      <c r="D135" s="129">
        <f t="shared" ref="D135:E135" si="36">D136</f>
        <v>1889.3999999999999</v>
      </c>
      <c r="E135" s="129">
        <f t="shared" si="36"/>
        <v>0</v>
      </c>
      <c r="F135" s="129">
        <f>F136</f>
        <v>1889.3999999999999</v>
      </c>
    </row>
    <row r="136" spans="1:6" ht="19.5" customHeight="1">
      <c r="A136" s="46" t="s">
        <v>133</v>
      </c>
      <c r="B136" s="125" t="s">
        <v>178</v>
      </c>
      <c r="C136" s="193"/>
      <c r="D136" s="7">
        <f>D137+D138+D139+D140+D141+D142+D143</f>
        <v>1889.3999999999999</v>
      </c>
      <c r="E136" s="7">
        <f t="shared" ref="E136:F136" si="37">E137+E138+E139+E140+E141+E142+E143</f>
        <v>0</v>
      </c>
      <c r="F136" s="7">
        <f t="shared" si="37"/>
        <v>1889.3999999999999</v>
      </c>
    </row>
    <row r="137" spans="1:6" ht="53.25" customHeight="1">
      <c r="A137" s="46" t="s">
        <v>179</v>
      </c>
      <c r="B137" s="125" t="s">
        <v>181</v>
      </c>
      <c r="C137" s="193">
        <v>100</v>
      </c>
      <c r="D137" s="7">
        <v>1294.2</v>
      </c>
      <c r="E137" s="7"/>
      <c r="F137" s="7">
        <f>D137+E137</f>
        <v>1294.2</v>
      </c>
    </row>
    <row r="138" spans="1:6" ht="42.75" customHeight="1">
      <c r="A138" s="46" t="s">
        <v>256</v>
      </c>
      <c r="B138" s="125" t="s">
        <v>181</v>
      </c>
      <c r="C138" s="193">
        <v>200</v>
      </c>
      <c r="D138" s="7">
        <v>235.1</v>
      </c>
      <c r="E138" s="7"/>
      <c r="F138" s="7">
        <f t="shared" ref="F138:F141" si="38">D138+E138</f>
        <v>235.1</v>
      </c>
    </row>
    <row r="139" spans="1:6" ht="28.5" customHeight="1">
      <c r="A139" s="46" t="s">
        <v>180</v>
      </c>
      <c r="B139" s="125" t="s">
        <v>181</v>
      </c>
      <c r="C139" s="193">
        <v>800</v>
      </c>
      <c r="D139" s="7">
        <v>0.8</v>
      </c>
      <c r="E139" s="7"/>
      <c r="F139" s="7">
        <f t="shared" si="38"/>
        <v>0.8</v>
      </c>
    </row>
    <row r="140" spans="1:6" ht="65.25" customHeight="1">
      <c r="A140" s="121" t="s">
        <v>657</v>
      </c>
      <c r="B140" s="126" t="s">
        <v>336</v>
      </c>
      <c r="C140" s="193">
        <v>100</v>
      </c>
      <c r="D140" s="7">
        <v>104.1</v>
      </c>
      <c r="E140" s="7"/>
      <c r="F140" s="7">
        <f t="shared" si="38"/>
        <v>104.1</v>
      </c>
    </row>
    <row r="141" spans="1:6" ht="79.5" customHeight="1">
      <c r="A141" s="121" t="s">
        <v>355</v>
      </c>
      <c r="B141" s="191" t="s">
        <v>352</v>
      </c>
      <c r="C141" s="193">
        <v>100</v>
      </c>
      <c r="D141" s="7">
        <v>192.7</v>
      </c>
      <c r="E141" s="7"/>
      <c r="F141" s="7">
        <f t="shared" si="38"/>
        <v>192.7</v>
      </c>
    </row>
    <row r="142" spans="1:6" ht="55.5" customHeight="1">
      <c r="A142" s="239" t="s">
        <v>370</v>
      </c>
      <c r="B142" s="254" t="s">
        <v>782</v>
      </c>
      <c r="C142" s="235">
        <v>100</v>
      </c>
      <c r="D142" s="240">
        <v>38.9</v>
      </c>
      <c r="E142" s="17"/>
      <c r="F142" s="240">
        <f>D142+E142</f>
        <v>38.9</v>
      </c>
    </row>
    <row r="143" spans="1:6" ht="54" customHeight="1">
      <c r="A143" s="239" t="s">
        <v>370</v>
      </c>
      <c r="B143" s="254" t="s">
        <v>783</v>
      </c>
      <c r="C143" s="235">
        <v>100</v>
      </c>
      <c r="D143" s="240">
        <v>23.6</v>
      </c>
      <c r="E143" s="17"/>
      <c r="F143" s="240">
        <f>D143+E143</f>
        <v>23.6</v>
      </c>
    </row>
    <row r="144" spans="1:6" ht="40.5" customHeight="1">
      <c r="A144" s="139" t="s">
        <v>810</v>
      </c>
      <c r="B144" s="128" t="s">
        <v>796</v>
      </c>
      <c r="C144" s="270"/>
      <c r="D144" s="129">
        <f>D145</f>
        <v>3700</v>
      </c>
      <c r="E144" s="129">
        <f>E145</f>
        <v>0</v>
      </c>
      <c r="F144" s="129">
        <f>F145</f>
        <v>3700</v>
      </c>
    </row>
    <row r="145" spans="1:6" ht="28.5" customHeight="1">
      <c r="A145" s="46" t="s">
        <v>812</v>
      </c>
      <c r="B145" s="271" t="s">
        <v>797</v>
      </c>
      <c r="C145" s="272"/>
      <c r="D145" s="7">
        <f>D146</f>
        <v>3700</v>
      </c>
      <c r="E145" s="7">
        <f t="shared" ref="E145:F145" si="39">E146</f>
        <v>0</v>
      </c>
      <c r="F145" s="7">
        <f t="shared" si="39"/>
        <v>3700</v>
      </c>
    </row>
    <row r="146" spans="1:6" ht="28.5" customHeight="1">
      <c r="A146" s="46" t="s">
        <v>811</v>
      </c>
      <c r="B146" s="271" t="s">
        <v>813</v>
      </c>
      <c r="C146" s="272">
        <v>200</v>
      </c>
      <c r="D146" s="7">
        <v>3700</v>
      </c>
      <c r="E146" s="131"/>
      <c r="F146" s="7">
        <f>D146+E146</f>
        <v>3700</v>
      </c>
    </row>
    <row r="147" spans="1:6" ht="32.25" customHeight="1">
      <c r="A147" s="139" t="s">
        <v>14</v>
      </c>
      <c r="B147" s="128" t="s">
        <v>182</v>
      </c>
      <c r="C147" s="193"/>
      <c r="D147" s="129">
        <f t="shared" ref="D147:F149" si="40">D148</f>
        <v>247.8</v>
      </c>
      <c r="E147" s="129">
        <f t="shared" si="40"/>
        <v>0</v>
      </c>
      <c r="F147" s="129">
        <f t="shared" si="40"/>
        <v>247.8</v>
      </c>
    </row>
    <row r="148" spans="1:6" ht="27.75" customHeight="1">
      <c r="A148" s="154" t="s">
        <v>183</v>
      </c>
      <c r="B148" s="125" t="s">
        <v>184</v>
      </c>
      <c r="C148" s="156"/>
      <c r="D148" s="7">
        <f t="shared" si="40"/>
        <v>247.8</v>
      </c>
      <c r="E148" s="7">
        <f t="shared" si="40"/>
        <v>0</v>
      </c>
      <c r="F148" s="7">
        <f>F149</f>
        <v>247.8</v>
      </c>
    </row>
    <row r="149" spans="1:6" ht="27.75" customHeight="1">
      <c r="A149" s="46" t="s">
        <v>185</v>
      </c>
      <c r="B149" s="125" t="s">
        <v>186</v>
      </c>
      <c r="C149" s="156"/>
      <c r="D149" s="7">
        <f t="shared" si="40"/>
        <v>247.8</v>
      </c>
      <c r="E149" s="7">
        <f t="shared" si="40"/>
        <v>0</v>
      </c>
      <c r="F149" s="7">
        <f>F150</f>
        <v>247.8</v>
      </c>
    </row>
    <row r="150" spans="1:6" ht="40.5" customHeight="1">
      <c r="A150" s="46" t="s">
        <v>257</v>
      </c>
      <c r="B150" s="125" t="s">
        <v>187</v>
      </c>
      <c r="C150" s="193">
        <v>200</v>
      </c>
      <c r="D150" s="7">
        <v>247.8</v>
      </c>
      <c r="E150" s="7"/>
      <c r="F150" s="7">
        <f>D150+E150</f>
        <v>247.8</v>
      </c>
    </row>
    <row r="151" spans="1:6" ht="18" customHeight="1">
      <c r="A151" s="139" t="s">
        <v>15</v>
      </c>
      <c r="B151" s="128" t="s">
        <v>188</v>
      </c>
      <c r="C151" s="193"/>
      <c r="D151" s="129">
        <f>D152+D156</f>
        <v>1182.7</v>
      </c>
      <c r="E151" s="129">
        <f t="shared" ref="E151:F151" si="41">E152+E156</f>
        <v>40</v>
      </c>
      <c r="F151" s="129">
        <f t="shared" si="41"/>
        <v>1222.7</v>
      </c>
    </row>
    <row r="152" spans="1:6" ht="31.5" customHeight="1">
      <c r="A152" s="154" t="s">
        <v>189</v>
      </c>
      <c r="B152" s="191" t="s">
        <v>190</v>
      </c>
      <c r="C152" s="122"/>
      <c r="D152" s="7">
        <f t="shared" ref="D152:E152" si="42">D153</f>
        <v>170</v>
      </c>
      <c r="E152" s="7">
        <f t="shared" si="42"/>
        <v>40</v>
      </c>
      <c r="F152" s="7">
        <f>F153</f>
        <v>210</v>
      </c>
    </row>
    <row r="153" spans="1:6" ht="32.25" customHeight="1">
      <c r="A153" s="46" t="s">
        <v>191</v>
      </c>
      <c r="B153" s="191" t="s">
        <v>192</v>
      </c>
      <c r="C153" s="122"/>
      <c r="D153" s="7">
        <f>D154+D155</f>
        <v>170</v>
      </c>
      <c r="E153" s="7">
        <f t="shared" ref="E153:F153" si="43">E154+E155</f>
        <v>40</v>
      </c>
      <c r="F153" s="7">
        <f t="shared" si="43"/>
        <v>210</v>
      </c>
    </row>
    <row r="154" spans="1:6" ht="41.25" customHeight="1">
      <c r="A154" s="46" t="s">
        <v>258</v>
      </c>
      <c r="B154" s="191" t="s">
        <v>343</v>
      </c>
      <c r="C154" s="122">
        <v>200</v>
      </c>
      <c r="D154" s="7">
        <v>70</v>
      </c>
      <c r="E154" s="7"/>
      <c r="F154" s="7">
        <f>D154+E154</f>
        <v>70</v>
      </c>
    </row>
    <row r="155" spans="1:6" ht="30" customHeight="1">
      <c r="A155" s="333" t="s">
        <v>719</v>
      </c>
      <c r="B155" s="332" t="s">
        <v>720</v>
      </c>
      <c r="C155" s="16">
        <v>200</v>
      </c>
      <c r="D155" s="7">
        <v>100</v>
      </c>
      <c r="E155" s="7">
        <v>40</v>
      </c>
      <c r="F155" s="7">
        <f>D155+E155</f>
        <v>140</v>
      </c>
    </row>
    <row r="156" spans="1:6" ht="16.5" customHeight="1">
      <c r="A156" s="333" t="s">
        <v>805</v>
      </c>
      <c r="B156" s="332" t="s">
        <v>790</v>
      </c>
      <c r="C156" s="16"/>
      <c r="D156" s="7">
        <f>D157</f>
        <v>1012.7</v>
      </c>
      <c r="E156" s="7">
        <f t="shared" ref="E156:F156" si="44">E157</f>
        <v>0</v>
      </c>
      <c r="F156" s="7">
        <f t="shared" si="44"/>
        <v>1012.7</v>
      </c>
    </row>
    <row r="157" spans="1:6" ht="26.25" customHeight="1">
      <c r="A157" s="269" t="s">
        <v>806</v>
      </c>
      <c r="B157" s="332" t="s">
        <v>807</v>
      </c>
      <c r="C157" s="16"/>
      <c r="D157" s="7">
        <f>D158</f>
        <v>1012.7</v>
      </c>
      <c r="E157" s="7">
        <f t="shared" ref="E157:F157" si="45">E158</f>
        <v>0</v>
      </c>
      <c r="F157" s="7">
        <f t="shared" si="45"/>
        <v>1012.7</v>
      </c>
    </row>
    <row r="158" spans="1:6" ht="44.25" customHeight="1">
      <c r="A158" s="333" t="s">
        <v>792</v>
      </c>
      <c r="B158" s="332" t="s">
        <v>791</v>
      </c>
      <c r="C158" s="16">
        <v>400</v>
      </c>
      <c r="D158" s="7">
        <v>1012.7</v>
      </c>
      <c r="E158" s="7"/>
      <c r="F158" s="7">
        <f>D158+E158</f>
        <v>1012.7</v>
      </c>
    </row>
    <row r="159" spans="1:6" ht="41.25" customHeight="1">
      <c r="A159" s="46" t="s">
        <v>226</v>
      </c>
      <c r="B159" s="128" t="s">
        <v>592</v>
      </c>
      <c r="C159" s="193"/>
      <c r="D159" s="129">
        <f>D160+D168+D172+D177+D181+D186+D190+D193+D164</f>
        <v>11513.300000000001</v>
      </c>
      <c r="E159" s="129">
        <f>E160+E168+E172+E177+E181+E186+E190+E193+E164</f>
        <v>1000</v>
      </c>
      <c r="F159" s="129">
        <f>F160+F168+F172+F177+F181+F186+F190+F193+F164</f>
        <v>12513.300000000001</v>
      </c>
    </row>
    <row r="160" spans="1:6" ht="20.25" customHeight="1">
      <c r="A160" s="46" t="s">
        <v>284</v>
      </c>
      <c r="B160" s="191" t="s">
        <v>593</v>
      </c>
      <c r="C160" s="122"/>
      <c r="D160" s="7">
        <f t="shared" ref="D160:E160" si="46">D161</f>
        <v>1353.3</v>
      </c>
      <c r="E160" s="7">
        <f t="shared" si="46"/>
        <v>0</v>
      </c>
      <c r="F160" s="7">
        <f>F161</f>
        <v>1353.3</v>
      </c>
    </row>
    <row r="161" spans="1:6" ht="18.75" customHeight="1">
      <c r="A161" s="46" t="s">
        <v>286</v>
      </c>
      <c r="B161" s="191" t="s">
        <v>594</v>
      </c>
      <c r="C161" s="122"/>
      <c r="D161" s="7">
        <f>D163+D162</f>
        <v>1353.3</v>
      </c>
      <c r="E161" s="7">
        <f t="shared" ref="E161:F161" si="47">E163+E162</f>
        <v>0</v>
      </c>
      <c r="F161" s="7">
        <f t="shared" si="47"/>
        <v>1353.3</v>
      </c>
    </row>
    <row r="162" spans="1:6" ht="29.25" customHeight="1">
      <c r="A162" s="46" t="s">
        <v>879</v>
      </c>
      <c r="B162" s="332" t="s">
        <v>874</v>
      </c>
      <c r="C162" s="222">
        <v>300</v>
      </c>
      <c r="D162" s="7">
        <v>0</v>
      </c>
      <c r="E162" s="7">
        <v>1353.3</v>
      </c>
      <c r="F162" s="7">
        <f>D162+E162</f>
        <v>1353.3</v>
      </c>
    </row>
    <row r="163" spans="1:6" ht="27" customHeight="1">
      <c r="A163" s="46" t="s">
        <v>290</v>
      </c>
      <c r="B163" s="191" t="s">
        <v>701</v>
      </c>
      <c r="C163" s="122">
        <v>300</v>
      </c>
      <c r="D163" s="7">
        <v>1353.3</v>
      </c>
      <c r="E163" s="7">
        <v>-1353.3</v>
      </c>
      <c r="F163" s="7">
        <f>D163+E163</f>
        <v>0</v>
      </c>
    </row>
    <row r="164" spans="1:6" ht="38.25" customHeight="1">
      <c r="A164" s="121" t="s">
        <v>568</v>
      </c>
      <c r="B164" s="123" t="s">
        <v>595</v>
      </c>
      <c r="C164" s="193"/>
      <c r="D164" s="7">
        <f t="shared" ref="D164:E164" si="48">D165</f>
        <v>800</v>
      </c>
      <c r="E164" s="7">
        <f t="shared" si="48"/>
        <v>0</v>
      </c>
      <c r="F164" s="7">
        <f>F165</f>
        <v>800</v>
      </c>
    </row>
    <row r="165" spans="1:6" ht="28.5" customHeight="1">
      <c r="A165" s="46" t="s">
        <v>569</v>
      </c>
      <c r="B165" s="191" t="s">
        <v>596</v>
      </c>
      <c r="C165" s="122"/>
      <c r="D165" s="7">
        <f t="shared" ref="D165:E165" si="49">D166+D167</f>
        <v>800</v>
      </c>
      <c r="E165" s="7">
        <f t="shared" si="49"/>
        <v>0</v>
      </c>
      <c r="F165" s="7">
        <f>F166+F167</f>
        <v>800</v>
      </c>
    </row>
    <row r="166" spans="1:6" ht="79.5" customHeight="1">
      <c r="A166" s="121" t="s">
        <v>685</v>
      </c>
      <c r="B166" s="191" t="s">
        <v>597</v>
      </c>
      <c r="C166" s="122">
        <v>200</v>
      </c>
      <c r="D166" s="7">
        <v>200</v>
      </c>
      <c r="E166" s="7">
        <v>600</v>
      </c>
      <c r="F166" s="7">
        <f>D166+E166</f>
        <v>800</v>
      </c>
    </row>
    <row r="167" spans="1:6" ht="38.25" customHeight="1">
      <c r="A167" s="121" t="s">
        <v>686</v>
      </c>
      <c r="B167" s="191" t="s">
        <v>687</v>
      </c>
      <c r="C167" s="122">
        <v>200</v>
      </c>
      <c r="D167" s="7">
        <v>600</v>
      </c>
      <c r="E167" s="7">
        <v>-600</v>
      </c>
      <c r="F167" s="7">
        <f>D167+E167</f>
        <v>0</v>
      </c>
    </row>
    <row r="168" spans="1:6" ht="18.75" customHeight="1">
      <c r="A168" s="121" t="s">
        <v>309</v>
      </c>
      <c r="B168" s="191" t="s">
        <v>598</v>
      </c>
      <c r="C168" s="122"/>
      <c r="D168" s="7">
        <f t="shared" ref="D168:E168" si="50">D169</f>
        <v>508.4</v>
      </c>
      <c r="E168" s="7">
        <f t="shared" si="50"/>
        <v>-330</v>
      </c>
      <c r="F168" s="7">
        <f>F169</f>
        <v>178.39999999999998</v>
      </c>
    </row>
    <row r="169" spans="1:6" ht="18" customHeight="1">
      <c r="A169" s="46" t="s">
        <v>311</v>
      </c>
      <c r="B169" s="191" t="s">
        <v>599</v>
      </c>
      <c r="C169" s="122"/>
      <c r="D169" s="7">
        <f t="shared" ref="D169:E169" si="51">D170+D171</f>
        <v>508.4</v>
      </c>
      <c r="E169" s="7">
        <f t="shared" si="51"/>
        <v>-330</v>
      </c>
      <c r="F169" s="7">
        <f>F170+F171</f>
        <v>178.39999999999998</v>
      </c>
    </row>
    <row r="170" spans="1:6" ht="27" customHeight="1">
      <c r="A170" s="121" t="s">
        <v>815</v>
      </c>
      <c r="B170" s="274" t="s">
        <v>814</v>
      </c>
      <c r="C170" s="122">
        <v>500</v>
      </c>
      <c r="D170" s="7">
        <v>25</v>
      </c>
      <c r="E170" s="7">
        <v>50</v>
      </c>
      <c r="F170" s="7">
        <f>D170+E170</f>
        <v>75</v>
      </c>
    </row>
    <row r="171" spans="1:6" ht="38.25" customHeight="1">
      <c r="A171" s="121" t="s">
        <v>658</v>
      </c>
      <c r="B171" s="191" t="s">
        <v>600</v>
      </c>
      <c r="C171" s="122">
        <v>400</v>
      </c>
      <c r="D171" s="7">
        <v>483.4</v>
      </c>
      <c r="E171" s="7">
        <v>-380</v>
      </c>
      <c r="F171" s="7">
        <f>D171+E171</f>
        <v>103.39999999999998</v>
      </c>
    </row>
    <row r="172" spans="1:6" ht="29.25" customHeight="1">
      <c r="A172" s="121" t="s">
        <v>318</v>
      </c>
      <c r="B172" s="191" t="s">
        <v>601</v>
      </c>
      <c r="C172" s="122"/>
      <c r="D172" s="7">
        <f t="shared" ref="D172:E172" si="52">D173</f>
        <v>1023.1</v>
      </c>
      <c r="E172" s="7">
        <f t="shared" si="52"/>
        <v>0</v>
      </c>
      <c r="F172" s="7">
        <f>F173</f>
        <v>1023.1</v>
      </c>
    </row>
    <row r="173" spans="1:6" ht="17.25" customHeight="1">
      <c r="A173" s="121" t="s">
        <v>319</v>
      </c>
      <c r="B173" s="191" t="s">
        <v>602</v>
      </c>
      <c r="C173" s="122"/>
      <c r="D173" s="7">
        <f t="shared" ref="D173:E173" si="53">D174+D175+D176</f>
        <v>1023.1</v>
      </c>
      <c r="E173" s="7">
        <f t="shared" si="53"/>
        <v>0</v>
      </c>
      <c r="F173" s="7">
        <f>F174+F175+F176</f>
        <v>1023.1</v>
      </c>
    </row>
    <row r="174" spans="1:6" ht="39" customHeight="1">
      <c r="A174" s="121" t="s">
        <v>321</v>
      </c>
      <c r="B174" s="191" t="s">
        <v>603</v>
      </c>
      <c r="C174" s="122">
        <v>200</v>
      </c>
      <c r="D174" s="7">
        <v>879.9</v>
      </c>
      <c r="E174" s="7"/>
      <c r="F174" s="7">
        <f>D174+E174</f>
        <v>879.9</v>
      </c>
    </row>
    <row r="175" spans="1:6" ht="26.25" customHeight="1">
      <c r="A175" s="121" t="s">
        <v>320</v>
      </c>
      <c r="B175" s="191" t="s">
        <v>604</v>
      </c>
      <c r="C175" s="122">
        <v>200</v>
      </c>
      <c r="D175" s="7">
        <v>97</v>
      </c>
      <c r="E175" s="7"/>
      <c r="F175" s="7">
        <f t="shared" ref="F175:F176" si="54">D175+E175</f>
        <v>97</v>
      </c>
    </row>
    <row r="176" spans="1:6" ht="27" customHeight="1">
      <c r="A176" s="133" t="s">
        <v>665</v>
      </c>
      <c r="B176" s="191" t="s">
        <v>666</v>
      </c>
      <c r="C176" s="122">
        <v>500</v>
      </c>
      <c r="D176" s="7">
        <v>46.2</v>
      </c>
      <c r="E176" s="7"/>
      <c r="F176" s="7">
        <f t="shared" si="54"/>
        <v>46.2</v>
      </c>
    </row>
    <row r="177" spans="1:6" ht="18.75" customHeight="1">
      <c r="A177" s="121" t="s">
        <v>310</v>
      </c>
      <c r="B177" s="191" t="s">
        <v>605</v>
      </c>
      <c r="C177" s="122"/>
      <c r="D177" s="7">
        <f t="shared" ref="D177:E177" si="55">D178</f>
        <v>887.90000000000009</v>
      </c>
      <c r="E177" s="7">
        <f t="shared" si="55"/>
        <v>0</v>
      </c>
      <c r="F177" s="7">
        <f>F178</f>
        <v>887.90000000000009</v>
      </c>
    </row>
    <row r="178" spans="1:6" ht="18" customHeight="1">
      <c r="A178" s="46" t="s">
        <v>334</v>
      </c>
      <c r="B178" s="191" t="s">
        <v>606</v>
      </c>
      <c r="C178" s="122"/>
      <c r="D178" s="7">
        <f t="shared" ref="D178:E178" si="56">D179+D180</f>
        <v>887.90000000000009</v>
      </c>
      <c r="E178" s="7">
        <f t="shared" si="56"/>
        <v>0</v>
      </c>
      <c r="F178" s="7">
        <f>F179+F180</f>
        <v>887.90000000000009</v>
      </c>
    </row>
    <row r="179" spans="1:6" ht="26.25" customHeight="1">
      <c r="A179" s="121" t="s">
        <v>567</v>
      </c>
      <c r="B179" s="191" t="s">
        <v>607</v>
      </c>
      <c r="C179" s="193">
        <v>200</v>
      </c>
      <c r="D179" s="7">
        <v>230.8</v>
      </c>
      <c r="E179" s="7">
        <v>-150</v>
      </c>
      <c r="F179" s="7">
        <f>D179+E179</f>
        <v>80.800000000000011</v>
      </c>
    </row>
    <row r="180" spans="1:6" ht="26.25" customHeight="1">
      <c r="A180" s="121" t="s">
        <v>669</v>
      </c>
      <c r="B180" s="191" t="s">
        <v>670</v>
      </c>
      <c r="C180" s="122">
        <v>500</v>
      </c>
      <c r="D180" s="7">
        <v>657.1</v>
      </c>
      <c r="E180" s="7">
        <v>150</v>
      </c>
      <c r="F180" s="7">
        <f>D180+E180</f>
        <v>807.1</v>
      </c>
    </row>
    <row r="181" spans="1:6" ht="16.5" customHeight="1">
      <c r="A181" s="157" t="s">
        <v>312</v>
      </c>
      <c r="B181" s="191" t="s">
        <v>608</v>
      </c>
      <c r="C181" s="122"/>
      <c r="D181" s="7">
        <f t="shared" ref="D181:E181" si="57">D182</f>
        <v>6180</v>
      </c>
      <c r="E181" s="7">
        <f t="shared" si="57"/>
        <v>1130</v>
      </c>
      <c r="F181" s="7">
        <f>F182</f>
        <v>7310</v>
      </c>
    </row>
    <row r="182" spans="1:6" ht="16.5" customHeight="1">
      <c r="A182" s="46" t="s">
        <v>335</v>
      </c>
      <c r="B182" s="191" t="s">
        <v>609</v>
      </c>
      <c r="C182" s="122"/>
      <c r="D182" s="7">
        <f>D183+D185+D184</f>
        <v>6180</v>
      </c>
      <c r="E182" s="7">
        <f t="shared" ref="E182:F182" si="58">E183+E185+E184</f>
        <v>1130</v>
      </c>
      <c r="F182" s="7">
        <f t="shared" si="58"/>
        <v>7310</v>
      </c>
    </row>
    <row r="183" spans="1:6" ht="40.5" customHeight="1">
      <c r="A183" s="121" t="s">
        <v>315</v>
      </c>
      <c r="B183" s="191" t="s">
        <v>610</v>
      </c>
      <c r="C183" s="122">
        <v>800</v>
      </c>
      <c r="D183" s="7">
        <v>3180</v>
      </c>
      <c r="E183" s="7">
        <v>1130</v>
      </c>
      <c r="F183" s="7">
        <f>D183+E183</f>
        <v>4310</v>
      </c>
    </row>
    <row r="184" spans="1:6" ht="31.5" customHeight="1">
      <c r="A184" s="121" t="s">
        <v>745</v>
      </c>
      <c r="B184" s="229" t="s">
        <v>744</v>
      </c>
      <c r="C184" s="122">
        <v>800</v>
      </c>
      <c r="D184" s="7">
        <v>2131</v>
      </c>
      <c r="E184" s="7"/>
      <c r="F184" s="7">
        <f>D184+E184</f>
        <v>2131</v>
      </c>
    </row>
    <row r="185" spans="1:6" ht="27" customHeight="1">
      <c r="A185" s="121" t="s">
        <v>667</v>
      </c>
      <c r="B185" s="191" t="s">
        <v>668</v>
      </c>
      <c r="C185" s="122">
        <v>500</v>
      </c>
      <c r="D185" s="7">
        <v>869</v>
      </c>
      <c r="E185" s="7"/>
      <c r="F185" s="7">
        <f t="shared" ref="F185" si="59">D185+E185</f>
        <v>869</v>
      </c>
    </row>
    <row r="186" spans="1:6" ht="42.75" customHeight="1">
      <c r="A186" s="121" t="s">
        <v>313</v>
      </c>
      <c r="B186" s="191" t="s">
        <v>611</v>
      </c>
      <c r="C186" s="122"/>
      <c r="D186" s="7">
        <f t="shared" ref="D186:E186" si="60">D187</f>
        <v>360.59999999999997</v>
      </c>
      <c r="E186" s="7">
        <f t="shared" si="60"/>
        <v>0</v>
      </c>
      <c r="F186" s="7">
        <f>F187</f>
        <v>360.59999999999997</v>
      </c>
    </row>
    <row r="187" spans="1:6" ht="26.25" customHeight="1">
      <c r="A187" s="46" t="s">
        <v>314</v>
      </c>
      <c r="B187" s="191" t="s">
        <v>612</v>
      </c>
      <c r="C187" s="122"/>
      <c r="D187" s="7">
        <f t="shared" ref="D187:E187" si="61">D188+D189</f>
        <v>360.59999999999997</v>
      </c>
      <c r="E187" s="7">
        <f t="shared" si="61"/>
        <v>0</v>
      </c>
      <c r="F187" s="7">
        <f>F188+F189</f>
        <v>360.59999999999997</v>
      </c>
    </row>
    <row r="188" spans="1:6" ht="26.25" customHeight="1">
      <c r="A188" s="46" t="s">
        <v>379</v>
      </c>
      <c r="B188" s="191" t="s">
        <v>700</v>
      </c>
      <c r="C188" s="122">
        <v>200</v>
      </c>
      <c r="D188" s="7">
        <v>54.7</v>
      </c>
      <c r="E188" s="7"/>
      <c r="F188" s="7">
        <f>D188+E188</f>
        <v>54.7</v>
      </c>
    </row>
    <row r="189" spans="1:6" ht="38.25" customHeight="1">
      <c r="A189" s="121" t="s">
        <v>671</v>
      </c>
      <c r="B189" s="191" t="s">
        <v>674</v>
      </c>
      <c r="C189" s="122">
        <v>500</v>
      </c>
      <c r="D189" s="7">
        <v>305.89999999999998</v>
      </c>
      <c r="E189" s="7"/>
      <c r="F189" s="7">
        <f>D189+E189</f>
        <v>305.89999999999998</v>
      </c>
    </row>
    <row r="190" spans="1:6" ht="15.75" customHeight="1">
      <c r="A190" s="121" t="s">
        <v>316</v>
      </c>
      <c r="B190" s="191" t="s">
        <v>613</v>
      </c>
      <c r="C190" s="122"/>
      <c r="D190" s="7">
        <f t="shared" ref="D190:E191" si="62">D191</f>
        <v>200</v>
      </c>
      <c r="E190" s="7">
        <f t="shared" si="62"/>
        <v>0</v>
      </c>
      <c r="F190" s="7">
        <f>F191</f>
        <v>200</v>
      </c>
    </row>
    <row r="191" spans="1:6" ht="18.75" customHeight="1">
      <c r="A191" s="121" t="s">
        <v>317</v>
      </c>
      <c r="B191" s="191" t="s">
        <v>614</v>
      </c>
      <c r="C191" s="122"/>
      <c r="D191" s="7">
        <f t="shared" si="62"/>
        <v>200</v>
      </c>
      <c r="E191" s="7">
        <f t="shared" si="62"/>
        <v>0</v>
      </c>
      <c r="F191" s="7">
        <f>F192</f>
        <v>200</v>
      </c>
    </row>
    <row r="192" spans="1:6" ht="39" customHeight="1">
      <c r="A192" s="121" t="s">
        <v>672</v>
      </c>
      <c r="B192" s="191" t="s">
        <v>673</v>
      </c>
      <c r="C192" s="122">
        <v>500</v>
      </c>
      <c r="D192" s="7">
        <v>200</v>
      </c>
      <c r="E192" s="7"/>
      <c r="F192" s="7">
        <f>D192+E192</f>
        <v>200</v>
      </c>
    </row>
    <row r="193" spans="1:6" ht="25.5" customHeight="1">
      <c r="A193" s="121" t="s">
        <v>653</v>
      </c>
      <c r="B193" s="191" t="s">
        <v>615</v>
      </c>
      <c r="C193" s="122"/>
      <c r="D193" s="7">
        <f t="shared" ref="D193:E194" si="63">D194</f>
        <v>200</v>
      </c>
      <c r="E193" s="7">
        <f t="shared" si="63"/>
        <v>200</v>
      </c>
      <c r="F193" s="7">
        <f>F194</f>
        <v>400</v>
      </c>
    </row>
    <row r="194" spans="1:6" ht="17.25" customHeight="1">
      <c r="A194" s="121" t="s">
        <v>359</v>
      </c>
      <c r="B194" s="191" t="s">
        <v>616</v>
      </c>
      <c r="C194" s="122"/>
      <c r="D194" s="7">
        <f t="shared" si="63"/>
        <v>200</v>
      </c>
      <c r="E194" s="7">
        <f t="shared" si="63"/>
        <v>200</v>
      </c>
      <c r="F194" s="7">
        <f>F195</f>
        <v>400</v>
      </c>
    </row>
    <row r="195" spans="1:6" ht="38.25" customHeight="1">
      <c r="A195" s="121" t="s">
        <v>372</v>
      </c>
      <c r="B195" s="191" t="s">
        <v>617</v>
      </c>
      <c r="C195" s="122">
        <v>200</v>
      </c>
      <c r="D195" s="7">
        <v>200</v>
      </c>
      <c r="E195" s="7">
        <v>200</v>
      </c>
      <c r="F195" s="7">
        <f>D195+E195</f>
        <v>400</v>
      </c>
    </row>
    <row r="196" spans="1:6" ht="19.5" customHeight="1">
      <c r="A196" s="46" t="s">
        <v>227</v>
      </c>
      <c r="B196" s="128" t="s">
        <v>193</v>
      </c>
      <c r="C196" s="193"/>
      <c r="D196" s="129">
        <f t="shared" ref="D196:E198" si="64">D197</f>
        <v>400</v>
      </c>
      <c r="E196" s="129">
        <f t="shared" si="64"/>
        <v>0</v>
      </c>
      <c r="F196" s="129">
        <f>F197</f>
        <v>400</v>
      </c>
    </row>
    <row r="197" spans="1:6" ht="27.75" customHeight="1">
      <c r="A197" s="46" t="s">
        <v>748</v>
      </c>
      <c r="B197" s="125" t="s">
        <v>285</v>
      </c>
      <c r="C197" s="193"/>
      <c r="D197" s="7">
        <f t="shared" si="64"/>
        <v>400</v>
      </c>
      <c r="E197" s="7">
        <f t="shared" si="64"/>
        <v>0</v>
      </c>
      <c r="F197" s="7">
        <f>F198</f>
        <v>400</v>
      </c>
    </row>
    <row r="198" spans="1:6" ht="17.25" customHeight="1">
      <c r="A198" s="46" t="s">
        <v>195</v>
      </c>
      <c r="B198" s="125" t="s">
        <v>287</v>
      </c>
      <c r="C198" s="193"/>
      <c r="D198" s="7">
        <f t="shared" si="64"/>
        <v>400</v>
      </c>
      <c r="E198" s="7">
        <f t="shared" si="64"/>
        <v>0</v>
      </c>
      <c r="F198" s="7">
        <f>F199</f>
        <v>400</v>
      </c>
    </row>
    <row r="199" spans="1:6" ht="26.25" customHeight="1">
      <c r="A199" s="46" t="s">
        <v>194</v>
      </c>
      <c r="B199" s="125" t="s">
        <v>619</v>
      </c>
      <c r="C199" s="193">
        <v>800</v>
      </c>
      <c r="D199" s="7">
        <v>400</v>
      </c>
      <c r="E199" s="7"/>
      <c r="F199" s="7">
        <f>D199+E199</f>
        <v>400</v>
      </c>
    </row>
    <row r="200" spans="1:6" ht="27.75" customHeight="1">
      <c r="A200" s="139" t="s">
        <v>627</v>
      </c>
      <c r="B200" s="128" t="s">
        <v>620</v>
      </c>
      <c r="C200" s="193"/>
      <c r="D200" s="129">
        <f t="shared" ref="D200:F200" si="65">D201+D205</f>
        <v>1330</v>
      </c>
      <c r="E200" s="129">
        <f t="shared" si="65"/>
        <v>-100</v>
      </c>
      <c r="F200" s="129">
        <f t="shared" si="65"/>
        <v>1230</v>
      </c>
    </row>
    <row r="201" spans="1:6" ht="27" customHeight="1">
      <c r="A201" s="46" t="s">
        <v>628</v>
      </c>
      <c r="B201" s="125" t="s">
        <v>621</v>
      </c>
      <c r="C201" s="193"/>
      <c r="D201" s="7">
        <f t="shared" ref="D201:E201" si="66">D202</f>
        <v>830</v>
      </c>
      <c r="E201" s="7">
        <f t="shared" si="66"/>
        <v>0</v>
      </c>
      <c r="F201" s="7">
        <f>F202</f>
        <v>830</v>
      </c>
    </row>
    <row r="202" spans="1:6" ht="28.5" customHeight="1">
      <c r="A202" s="46" t="s">
        <v>196</v>
      </c>
      <c r="B202" s="125" t="s">
        <v>622</v>
      </c>
      <c r="C202" s="193"/>
      <c r="D202" s="7">
        <f t="shared" ref="D202:E202" si="67">D203+D204</f>
        <v>830</v>
      </c>
      <c r="E202" s="7">
        <f t="shared" si="67"/>
        <v>0</v>
      </c>
      <c r="F202" s="7">
        <f>F203+F204</f>
        <v>830</v>
      </c>
    </row>
    <row r="203" spans="1:6" ht="42" customHeight="1">
      <c r="A203" s="46" t="s">
        <v>629</v>
      </c>
      <c r="B203" s="125" t="s">
        <v>623</v>
      </c>
      <c r="C203" s="193">
        <v>200</v>
      </c>
      <c r="D203" s="7">
        <v>630</v>
      </c>
      <c r="E203" s="7"/>
      <c r="F203" s="7">
        <f>D203+E203</f>
        <v>630</v>
      </c>
    </row>
    <row r="204" spans="1:6" ht="41.25" customHeight="1">
      <c r="A204" s="158" t="s">
        <v>631</v>
      </c>
      <c r="B204" s="191" t="s">
        <v>630</v>
      </c>
      <c r="C204" s="193">
        <v>200</v>
      </c>
      <c r="D204" s="7">
        <v>200</v>
      </c>
      <c r="E204" s="7"/>
      <c r="F204" s="7">
        <f>D204+E204</f>
        <v>200</v>
      </c>
    </row>
    <row r="205" spans="1:6" ht="27" customHeight="1">
      <c r="A205" s="121" t="s">
        <v>197</v>
      </c>
      <c r="B205" s="125" t="s">
        <v>624</v>
      </c>
      <c r="C205" s="193"/>
      <c r="D205" s="7">
        <f t="shared" ref="D205:E205" si="68">D206</f>
        <v>500</v>
      </c>
      <c r="E205" s="7">
        <f t="shared" si="68"/>
        <v>-100</v>
      </c>
      <c r="F205" s="7">
        <f>F206</f>
        <v>400</v>
      </c>
    </row>
    <row r="206" spans="1:6" ht="28.5" customHeight="1">
      <c r="A206" s="46" t="s">
        <v>198</v>
      </c>
      <c r="B206" s="125" t="s">
        <v>625</v>
      </c>
      <c r="C206" s="193"/>
      <c r="D206" s="7">
        <f t="shared" ref="D206:E206" si="69">D207+D208</f>
        <v>500</v>
      </c>
      <c r="E206" s="7">
        <f t="shared" si="69"/>
        <v>-100</v>
      </c>
      <c r="F206" s="7">
        <f>F207+F208</f>
        <v>400</v>
      </c>
    </row>
    <row r="207" spans="1:6" ht="26.25" customHeight="1">
      <c r="A207" s="46" t="s">
        <v>648</v>
      </c>
      <c r="B207" s="125" t="s">
        <v>649</v>
      </c>
      <c r="C207" s="193">
        <v>200</v>
      </c>
      <c r="D207" s="7">
        <v>40</v>
      </c>
      <c r="E207" s="7"/>
      <c r="F207" s="7">
        <f>D207+E207</f>
        <v>40</v>
      </c>
    </row>
    <row r="208" spans="1:6" ht="41.25" customHeight="1">
      <c r="A208" s="121" t="s">
        <v>259</v>
      </c>
      <c r="B208" s="125" t="s">
        <v>626</v>
      </c>
      <c r="C208" s="193">
        <v>200</v>
      </c>
      <c r="D208" s="7">
        <v>460</v>
      </c>
      <c r="E208" s="7">
        <v>-100</v>
      </c>
      <c r="F208" s="7">
        <f>D208+E208</f>
        <v>360</v>
      </c>
    </row>
    <row r="209" spans="1:6" ht="30" customHeight="1">
      <c r="A209" s="159" t="s">
        <v>346</v>
      </c>
      <c r="B209" s="128" t="s">
        <v>632</v>
      </c>
      <c r="C209" s="189"/>
      <c r="D209" s="129">
        <f t="shared" ref="D209:E209" si="70">D219+D210</f>
        <v>770</v>
      </c>
      <c r="E209" s="129">
        <f t="shared" si="70"/>
        <v>0</v>
      </c>
      <c r="F209" s="129">
        <f>F219+F210</f>
        <v>770</v>
      </c>
    </row>
    <row r="210" spans="1:6" ht="19.5" customHeight="1">
      <c r="A210" s="121" t="s">
        <v>572</v>
      </c>
      <c r="B210" s="125" t="s">
        <v>633</v>
      </c>
      <c r="C210" s="193"/>
      <c r="D210" s="7">
        <f t="shared" ref="D210:E210" si="71">D211</f>
        <v>400</v>
      </c>
      <c r="E210" s="7">
        <f t="shared" si="71"/>
        <v>0</v>
      </c>
      <c r="F210" s="7">
        <f>F211</f>
        <v>400</v>
      </c>
    </row>
    <row r="211" spans="1:6" ht="28.5" customHeight="1">
      <c r="A211" s="121" t="s">
        <v>573</v>
      </c>
      <c r="B211" s="125" t="s">
        <v>634</v>
      </c>
      <c r="C211" s="193"/>
      <c r="D211" s="7">
        <f>D212+D213+D214+D218+D217+D215+D216</f>
        <v>400</v>
      </c>
      <c r="E211" s="7">
        <f t="shared" ref="E211:F211" si="72">E212+E213+E214+E218+E217+E215+E216</f>
        <v>0</v>
      </c>
      <c r="F211" s="7">
        <f t="shared" si="72"/>
        <v>400</v>
      </c>
    </row>
    <row r="212" spans="1:6" ht="38.25" customHeight="1">
      <c r="A212" s="121" t="s">
        <v>650</v>
      </c>
      <c r="B212" s="125" t="s">
        <v>635</v>
      </c>
      <c r="C212" s="193">
        <v>200</v>
      </c>
      <c r="D212" s="7">
        <v>0</v>
      </c>
      <c r="E212" s="7"/>
      <c r="F212" s="7">
        <f>D212+E212</f>
        <v>0</v>
      </c>
    </row>
    <row r="213" spans="1:6" ht="42" customHeight="1">
      <c r="A213" s="121" t="s">
        <v>650</v>
      </c>
      <c r="B213" s="125" t="s">
        <v>786</v>
      </c>
      <c r="C213" s="261">
        <v>200</v>
      </c>
      <c r="D213" s="7"/>
      <c r="E213" s="7"/>
      <c r="F213" s="7">
        <f t="shared" ref="F213:F218" si="73">D213+E213</f>
        <v>0</v>
      </c>
    </row>
    <row r="214" spans="1:6" ht="45" customHeight="1">
      <c r="A214" s="121" t="s">
        <v>787</v>
      </c>
      <c r="B214" s="125" t="s">
        <v>788</v>
      </c>
      <c r="C214" s="261">
        <v>200</v>
      </c>
      <c r="D214" s="7">
        <v>4</v>
      </c>
      <c r="E214" s="7">
        <v>-4</v>
      </c>
      <c r="F214" s="7">
        <f t="shared" si="73"/>
        <v>0</v>
      </c>
    </row>
    <row r="215" spans="1:6" ht="42" customHeight="1">
      <c r="A215" s="121" t="s">
        <v>845</v>
      </c>
      <c r="B215" s="125" t="s">
        <v>847</v>
      </c>
      <c r="C215" s="294">
        <v>200</v>
      </c>
      <c r="D215" s="7"/>
      <c r="E215" s="7">
        <v>396</v>
      </c>
      <c r="F215" s="7">
        <f t="shared" si="73"/>
        <v>396</v>
      </c>
    </row>
    <row r="216" spans="1:6" ht="39" customHeight="1">
      <c r="A216" s="121" t="s">
        <v>846</v>
      </c>
      <c r="B216" s="125" t="s">
        <v>848</v>
      </c>
      <c r="C216" s="294">
        <v>200</v>
      </c>
      <c r="D216" s="7"/>
      <c r="E216" s="7">
        <v>4</v>
      </c>
      <c r="F216" s="7">
        <f t="shared" si="73"/>
        <v>4</v>
      </c>
    </row>
    <row r="217" spans="1:6" ht="28.5" customHeight="1">
      <c r="A217" s="121" t="s">
        <v>833</v>
      </c>
      <c r="B217" s="125" t="s">
        <v>834</v>
      </c>
      <c r="C217" s="288">
        <v>200</v>
      </c>
      <c r="D217" s="7">
        <v>396</v>
      </c>
      <c r="E217" s="7">
        <v>-396</v>
      </c>
      <c r="F217" s="7">
        <f t="shared" si="73"/>
        <v>0</v>
      </c>
    </row>
    <row r="218" spans="1:6" ht="30.75" customHeight="1">
      <c r="A218" s="121" t="s">
        <v>808</v>
      </c>
      <c r="B218" s="125" t="s">
        <v>809</v>
      </c>
      <c r="C218" s="261">
        <v>200</v>
      </c>
      <c r="D218" s="7">
        <v>0</v>
      </c>
      <c r="E218" s="7"/>
      <c r="F218" s="7">
        <f t="shared" si="73"/>
        <v>0</v>
      </c>
    </row>
    <row r="219" spans="1:6" ht="28.5" customHeight="1">
      <c r="A219" s="121" t="s">
        <v>347</v>
      </c>
      <c r="B219" s="125" t="s">
        <v>696</v>
      </c>
      <c r="C219" s="193"/>
      <c r="D219" s="7">
        <f t="shared" ref="D219:E220" si="74">D220</f>
        <v>370</v>
      </c>
      <c r="E219" s="7">
        <f t="shared" si="74"/>
        <v>0</v>
      </c>
      <c r="F219" s="7">
        <f>F220</f>
        <v>370</v>
      </c>
    </row>
    <row r="220" spans="1:6" ht="18" customHeight="1">
      <c r="A220" s="121" t="s">
        <v>348</v>
      </c>
      <c r="B220" s="125" t="s">
        <v>697</v>
      </c>
      <c r="C220" s="193"/>
      <c r="D220" s="7">
        <f t="shared" si="74"/>
        <v>370</v>
      </c>
      <c r="E220" s="7">
        <f t="shared" si="74"/>
        <v>0</v>
      </c>
      <c r="F220" s="7">
        <f>F221</f>
        <v>370</v>
      </c>
    </row>
    <row r="221" spans="1:6" ht="24.75" customHeight="1">
      <c r="A221" s="121" t="s">
        <v>378</v>
      </c>
      <c r="B221" s="125" t="s">
        <v>636</v>
      </c>
      <c r="C221" s="193">
        <v>200</v>
      </c>
      <c r="D221" s="7">
        <v>370</v>
      </c>
      <c r="E221" s="7"/>
      <c r="F221" s="7">
        <f>D221+E221</f>
        <v>370</v>
      </c>
    </row>
    <row r="222" spans="1:6" ht="29.25" customHeight="1">
      <c r="A222" s="139" t="s">
        <v>77</v>
      </c>
      <c r="B222" s="140">
        <v>1100000000</v>
      </c>
      <c r="C222" s="189"/>
      <c r="D222" s="129">
        <f t="shared" ref="D222:E223" si="75">D223</f>
        <v>525.6</v>
      </c>
      <c r="E222" s="129">
        <f t="shared" si="75"/>
        <v>0</v>
      </c>
      <c r="F222" s="129">
        <f>F223</f>
        <v>525.6</v>
      </c>
    </row>
    <row r="223" spans="1:6" ht="30.75" customHeight="1">
      <c r="A223" s="46" t="s">
        <v>199</v>
      </c>
      <c r="B223" s="125" t="s">
        <v>637</v>
      </c>
      <c r="C223" s="193"/>
      <c r="D223" s="7">
        <f t="shared" si="75"/>
        <v>525.6</v>
      </c>
      <c r="E223" s="7">
        <f t="shared" si="75"/>
        <v>0</v>
      </c>
      <c r="F223" s="7">
        <f>F224</f>
        <v>525.6</v>
      </c>
    </row>
    <row r="224" spans="1:6" ht="20.25" customHeight="1">
      <c r="A224" s="130" t="s">
        <v>200</v>
      </c>
      <c r="B224" s="125" t="s">
        <v>638</v>
      </c>
      <c r="C224" s="193"/>
      <c r="D224" s="7">
        <f t="shared" ref="D224:E224" si="76">D225+D227+D228+D226</f>
        <v>525.6</v>
      </c>
      <c r="E224" s="7">
        <f t="shared" si="76"/>
        <v>0</v>
      </c>
      <c r="F224" s="7">
        <f>F225+F227+F228+F226</f>
        <v>525.6</v>
      </c>
    </row>
    <row r="225" spans="1:6" ht="28.5" customHeight="1">
      <c r="A225" s="46" t="s">
        <v>295</v>
      </c>
      <c r="B225" s="142">
        <v>1110100310</v>
      </c>
      <c r="C225" s="193">
        <v>200</v>
      </c>
      <c r="D225" s="7">
        <v>90</v>
      </c>
      <c r="E225" s="7"/>
      <c r="F225" s="7">
        <v>90</v>
      </c>
    </row>
    <row r="226" spans="1:6" ht="39.75" customHeight="1">
      <c r="A226" s="46" t="s">
        <v>705</v>
      </c>
      <c r="B226" s="142">
        <v>1110100310</v>
      </c>
      <c r="C226" s="193">
        <v>600</v>
      </c>
      <c r="D226" s="7">
        <v>60</v>
      </c>
      <c r="E226" s="7"/>
      <c r="F226" s="7">
        <v>60</v>
      </c>
    </row>
    <row r="227" spans="1:6" ht="49.5" customHeight="1">
      <c r="A227" s="121" t="s">
        <v>201</v>
      </c>
      <c r="B227" s="45">
        <v>1110180360</v>
      </c>
      <c r="C227" s="193">
        <v>100</v>
      </c>
      <c r="D227" s="7">
        <v>327.3</v>
      </c>
      <c r="E227" s="7"/>
      <c r="F227" s="7">
        <v>327.3</v>
      </c>
    </row>
    <row r="228" spans="1:6" ht="42" customHeight="1">
      <c r="A228" s="121" t="s">
        <v>261</v>
      </c>
      <c r="B228" s="45">
        <v>1110180360</v>
      </c>
      <c r="C228" s="193">
        <v>200</v>
      </c>
      <c r="D228" s="7">
        <v>48.3</v>
      </c>
      <c r="E228" s="7"/>
      <c r="F228" s="7">
        <v>48.3</v>
      </c>
    </row>
    <row r="229" spans="1:6" ht="27" customHeight="1">
      <c r="A229" s="159" t="s">
        <v>79</v>
      </c>
      <c r="B229" s="140">
        <v>1200000000</v>
      </c>
      <c r="C229" s="189"/>
      <c r="D229" s="129">
        <f t="shared" ref="D229:E230" si="77">D230</f>
        <v>100</v>
      </c>
      <c r="E229" s="129">
        <f t="shared" si="77"/>
        <v>0</v>
      </c>
      <c r="F229" s="129">
        <f>F230</f>
        <v>100</v>
      </c>
    </row>
    <row r="230" spans="1:6" ht="24.75" customHeight="1">
      <c r="A230" s="121" t="s">
        <v>202</v>
      </c>
      <c r="B230" s="142">
        <v>1210000000</v>
      </c>
      <c r="C230" s="193"/>
      <c r="D230" s="7">
        <f t="shared" si="77"/>
        <v>100</v>
      </c>
      <c r="E230" s="7">
        <f t="shared" si="77"/>
        <v>0</v>
      </c>
      <c r="F230" s="7">
        <f>F231</f>
        <v>100</v>
      </c>
    </row>
    <row r="231" spans="1:6" ht="16.5" customHeight="1">
      <c r="A231" s="137" t="s">
        <v>203</v>
      </c>
      <c r="B231" s="142">
        <v>1210100000</v>
      </c>
      <c r="C231" s="193"/>
      <c r="D231" s="7">
        <f t="shared" ref="D231:E231" si="78">D232+D233+D235+D234</f>
        <v>100</v>
      </c>
      <c r="E231" s="7">
        <f t="shared" si="78"/>
        <v>0</v>
      </c>
      <c r="F231" s="7">
        <f>F232+F233+F235+F234</f>
        <v>100</v>
      </c>
    </row>
    <row r="232" spans="1:6" ht="30" customHeight="1">
      <c r="A232" s="121" t="s">
        <v>639</v>
      </c>
      <c r="B232" s="142">
        <v>1210100500</v>
      </c>
      <c r="C232" s="193">
        <v>200</v>
      </c>
      <c r="D232" s="7">
        <v>10</v>
      </c>
      <c r="E232" s="7"/>
      <c r="F232" s="7">
        <f>D232+E232</f>
        <v>10</v>
      </c>
    </row>
    <row r="233" spans="1:6" ht="26.25" customHeight="1">
      <c r="A233" s="121" t="s">
        <v>262</v>
      </c>
      <c r="B233" s="45">
        <v>1210100510</v>
      </c>
      <c r="C233" s="193">
        <v>200</v>
      </c>
      <c r="D233" s="7">
        <v>40</v>
      </c>
      <c r="E233" s="7"/>
      <c r="F233" s="7">
        <f>D233+E233</f>
        <v>40</v>
      </c>
    </row>
    <row r="234" spans="1:6" ht="29.25" customHeight="1">
      <c r="A234" s="121" t="s">
        <v>704</v>
      </c>
      <c r="B234" s="45">
        <v>1210100510</v>
      </c>
      <c r="C234" s="193">
        <v>600</v>
      </c>
      <c r="D234" s="7">
        <v>40</v>
      </c>
      <c r="E234" s="7"/>
      <c r="F234" s="7">
        <v>40</v>
      </c>
    </row>
    <row r="235" spans="1:6" ht="30.75" customHeight="1">
      <c r="A235" s="121" t="s">
        <v>575</v>
      </c>
      <c r="B235" s="45">
        <v>1210100520</v>
      </c>
      <c r="C235" s="193">
        <v>200</v>
      </c>
      <c r="D235" s="7">
        <v>10</v>
      </c>
      <c r="E235" s="7"/>
      <c r="F235" s="7">
        <v>10</v>
      </c>
    </row>
    <row r="236" spans="1:6" ht="24.75" customHeight="1">
      <c r="A236" s="159" t="s">
        <v>230</v>
      </c>
      <c r="B236" s="140">
        <v>1400000000</v>
      </c>
      <c r="C236" s="189"/>
      <c r="D236" s="129">
        <f t="shared" ref="D236:F237" si="79">D237</f>
        <v>300</v>
      </c>
      <c r="E236" s="129">
        <f t="shared" si="79"/>
        <v>0</v>
      </c>
      <c r="F236" s="129">
        <f t="shared" si="79"/>
        <v>300</v>
      </c>
    </row>
    <row r="237" spans="1:6" ht="37.5" customHeight="1">
      <c r="A237" s="121" t="s">
        <v>231</v>
      </c>
      <c r="B237" s="45">
        <v>1410000000</v>
      </c>
      <c r="C237" s="193"/>
      <c r="D237" s="7">
        <f t="shared" si="79"/>
        <v>300</v>
      </c>
      <c r="E237" s="7">
        <f t="shared" si="79"/>
        <v>0</v>
      </c>
      <c r="F237" s="7">
        <f>F238</f>
        <v>300</v>
      </c>
    </row>
    <row r="238" spans="1:6" ht="16.5" customHeight="1">
      <c r="A238" s="121" t="s">
        <v>232</v>
      </c>
      <c r="B238" s="45">
        <v>1410100000</v>
      </c>
      <c r="C238" s="193"/>
      <c r="D238" s="7">
        <f t="shared" ref="D238:E238" si="80">D239+D240</f>
        <v>300</v>
      </c>
      <c r="E238" s="7">
        <f t="shared" si="80"/>
        <v>0</v>
      </c>
      <c r="F238" s="7">
        <f>F239+F240</f>
        <v>300</v>
      </c>
    </row>
    <row r="239" spans="1:6" ht="30.75" customHeight="1">
      <c r="A239" s="121" t="s">
        <v>263</v>
      </c>
      <c r="B239" s="45">
        <v>1410100700</v>
      </c>
      <c r="C239" s="193">
        <v>200</v>
      </c>
      <c r="D239" s="7">
        <v>200</v>
      </c>
      <c r="E239" s="7"/>
      <c r="F239" s="7">
        <v>200</v>
      </c>
    </row>
    <row r="240" spans="1:6" ht="41.25" customHeight="1">
      <c r="A240" s="121" t="s">
        <v>264</v>
      </c>
      <c r="B240" s="45">
        <v>1410100710</v>
      </c>
      <c r="C240" s="193">
        <v>200</v>
      </c>
      <c r="D240" s="7">
        <v>100</v>
      </c>
      <c r="E240" s="7"/>
      <c r="F240" s="7">
        <v>100</v>
      </c>
    </row>
    <row r="241" spans="1:6" ht="26.25" customHeight="1">
      <c r="A241" s="159" t="s">
        <v>300</v>
      </c>
      <c r="B241" s="140">
        <v>1600000000</v>
      </c>
      <c r="C241" s="193"/>
      <c r="D241" s="129">
        <f t="shared" ref="D241:E243" si="81">D242</f>
        <v>250</v>
      </c>
      <c r="E241" s="129">
        <f t="shared" si="81"/>
        <v>0</v>
      </c>
      <c r="F241" s="129">
        <f>F242</f>
        <v>250</v>
      </c>
    </row>
    <row r="242" spans="1:6" ht="25.5" customHeight="1">
      <c r="A242" s="121" t="s">
        <v>301</v>
      </c>
      <c r="B242" s="45">
        <v>1620000000</v>
      </c>
      <c r="C242" s="193"/>
      <c r="D242" s="7">
        <f t="shared" si="81"/>
        <v>250</v>
      </c>
      <c r="E242" s="7">
        <f t="shared" si="81"/>
        <v>0</v>
      </c>
      <c r="F242" s="7">
        <f>F243</f>
        <v>250</v>
      </c>
    </row>
    <row r="243" spans="1:6" ht="27" customHeight="1">
      <c r="A243" s="121" t="s">
        <v>302</v>
      </c>
      <c r="B243" s="45">
        <v>1620100000</v>
      </c>
      <c r="C243" s="193"/>
      <c r="D243" s="7">
        <f t="shared" si="81"/>
        <v>250</v>
      </c>
      <c r="E243" s="7">
        <f t="shared" si="81"/>
        <v>0</v>
      </c>
      <c r="F243" s="7">
        <f>F244</f>
        <v>250</v>
      </c>
    </row>
    <row r="244" spans="1:6" ht="51.75" customHeight="1">
      <c r="A244" s="42" t="s">
        <v>303</v>
      </c>
      <c r="B244" s="45">
        <v>1620120300</v>
      </c>
      <c r="C244" s="193">
        <v>200</v>
      </c>
      <c r="D244" s="7">
        <v>250</v>
      </c>
      <c r="E244" s="7"/>
      <c r="F244" s="7">
        <v>250</v>
      </c>
    </row>
    <row r="245" spans="1:6" ht="39" customHeight="1">
      <c r="A245" s="159" t="s">
        <v>304</v>
      </c>
      <c r="B245" s="140">
        <v>1700000000</v>
      </c>
      <c r="C245" s="189"/>
      <c r="D245" s="129">
        <f t="shared" ref="D245:F245" si="82">D246+D250</f>
        <v>10750.2</v>
      </c>
      <c r="E245" s="129">
        <f t="shared" si="82"/>
        <v>29.8</v>
      </c>
      <c r="F245" s="129">
        <f t="shared" si="82"/>
        <v>10780</v>
      </c>
    </row>
    <row r="246" spans="1:6" ht="27.75" customHeight="1">
      <c r="A246" s="121" t="s">
        <v>305</v>
      </c>
      <c r="B246" s="45">
        <v>1710000000</v>
      </c>
      <c r="C246" s="193"/>
      <c r="D246" s="7">
        <f t="shared" ref="D246:E246" si="83">D247</f>
        <v>3706.3</v>
      </c>
      <c r="E246" s="7">
        <f t="shared" si="83"/>
        <v>29.8</v>
      </c>
      <c r="F246" s="7">
        <f>F247</f>
        <v>3736.1</v>
      </c>
    </row>
    <row r="247" spans="1:6" ht="30.75" customHeight="1">
      <c r="A247" s="46" t="s">
        <v>306</v>
      </c>
      <c r="B247" s="45">
        <v>1710100000</v>
      </c>
      <c r="C247" s="193"/>
      <c r="D247" s="7">
        <f t="shared" ref="D247:E247" si="84">D248+D249</f>
        <v>3706.3</v>
      </c>
      <c r="E247" s="7">
        <f t="shared" si="84"/>
        <v>29.8</v>
      </c>
      <c r="F247" s="7">
        <f>F248+F249</f>
        <v>3736.1</v>
      </c>
    </row>
    <row r="248" spans="1:6" ht="36.75" customHeight="1">
      <c r="A248" s="42" t="s">
        <v>345</v>
      </c>
      <c r="B248" s="45">
        <v>1710120400</v>
      </c>
      <c r="C248" s="193">
        <v>200</v>
      </c>
      <c r="D248" s="7">
        <v>212.4</v>
      </c>
      <c r="E248" s="7">
        <v>29.8</v>
      </c>
      <c r="F248" s="7">
        <f>D248+E248</f>
        <v>242.20000000000002</v>
      </c>
    </row>
    <row r="249" spans="1:6" ht="42.75" customHeight="1">
      <c r="A249" s="42" t="s">
        <v>337</v>
      </c>
      <c r="B249" s="45">
        <v>1710108010</v>
      </c>
      <c r="C249" s="193">
        <v>500</v>
      </c>
      <c r="D249" s="7">
        <v>3493.9</v>
      </c>
      <c r="E249" s="7"/>
      <c r="F249" s="7">
        <f>D249+E249</f>
        <v>3493.9</v>
      </c>
    </row>
    <row r="250" spans="1:6" ht="42.75" customHeight="1">
      <c r="A250" s="42" t="s">
        <v>307</v>
      </c>
      <c r="B250" s="45">
        <v>1720000000</v>
      </c>
      <c r="C250" s="193"/>
      <c r="D250" s="7">
        <f t="shared" ref="D250:E250" si="85">D251</f>
        <v>7043.9</v>
      </c>
      <c r="E250" s="7">
        <f t="shared" si="85"/>
        <v>0</v>
      </c>
      <c r="F250" s="7">
        <f>F251</f>
        <v>7043.9</v>
      </c>
    </row>
    <row r="251" spans="1:6" ht="27" customHeight="1">
      <c r="A251" s="46" t="s">
        <v>308</v>
      </c>
      <c r="B251" s="45">
        <v>1720100000</v>
      </c>
      <c r="C251" s="193"/>
      <c r="D251" s="7">
        <f>D252+D253+D254+D255</f>
        <v>7043.9</v>
      </c>
      <c r="E251" s="7">
        <f t="shared" ref="E251:F251" si="86">E252+E253+E254+E255</f>
        <v>0</v>
      </c>
      <c r="F251" s="7">
        <f t="shared" si="86"/>
        <v>7043.9</v>
      </c>
    </row>
    <row r="252" spans="1:6" ht="54.75" customHeight="1">
      <c r="A252" s="42" t="s">
        <v>322</v>
      </c>
      <c r="B252" s="142">
        <v>1720120410</v>
      </c>
      <c r="C252" s="193">
        <v>200</v>
      </c>
      <c r="D252" s="7">
        <v>1956.7</v>
      </c>
      <c r="E252" s="7"/>
      <c r="F252" s="7">
        <f>D252+E252</f>
        <v>1956.7</v>
      </c>
    </row>
    <row r="253" spans="1:6" ht="40.5" customHeight="1">
      <c r="A253" s="42" t="s">
        <v>827</v>
      </c>
      <c r="B253" s="45">
        <v>1720108020</v>
      </c>
      <c r="C253" s="283">
        <v>500</v>
      </c>
      <c r="D253" s="7">
        <v>2056.6999999999998</v>
      </c>
      <c r="E253" s="7"/>
      <c r="F253" s="7">
        <f>D253+E253</f>
        <v>2056.6999999999998</v>
      </c>
    </row>
    <row r="254" spans="1:6" ht="56.25" customHeight="1">
      <c r="A254" s="26" t="s">
        <v>773</v>
      </c>
      <c r="B254" s="252" t="s">
        <v>774</v>
      </c>
      <c r="C254" s="243">
        <v>200</v>
      </c>
      <c r="D254" s="7">
        <v>30.5</v>
      </c>
      <c r="E254" s="7"/>
      <c r="F254" s="7">
        <f>D254+E254</f>
        <v>30.5</v>
      </c>
    </row>
    <row r="255" spans="1:6" ht="41.25" customHeight="1">
      <c r="A255" s="26" t="s">
        <v>772</v>
      </c>
      <c r="B255" s="142">
        <v>1720180510</v>
      </c>
      <c r="C255" s="243">
        <v>200</v>
      </c>
      <c r="D255" s="7">
        <v>3000</v>
      </c>
      <c r="E255" s="7"/>
      <c r="F255" s="7">
        <f>D255+E255</f>
        <v>3000</v>
      </c>
    </row>
    <row r="256" spans="1:6" ht="30.75" customHeight="1">
      <c r="A256" s="160" t="s">
        <v>338</v>
      </c>
      <c r="B256" s="140">
        <v>1900000000</v>
      </c>
      <c r="C256" s="189"/>
      <c r="D256" s="129">
        <f t="shared" ref="D256:E258" si="87">D257</f>
        <v>150</v>
      </c>
      <c r="E256" s="129">
        <f t="shared" si="87"/>
        <v>0</v>
      </c>
      <c r="F256" s="129">
        <f>F257</f>
        <v>150</v>
      </c>
    </row>
    <row r="257" spans="1:6" ht="17.25" customHeight="1">
      <c r="A257" s="157" t="s">
        <v>339</v>
      </c>
      <c r="B257" s="45">
        <v>1910000000</v>
      </c>
      <c r="C257" s="193"/>
      <c r="D257" s="7">
        <f t="shared" si="87"/>
        <v>150</v>
      </c>
      <c r="E257" s="7">
        <f t="shared" si="87"/>
        <v>0</v>
      </c>
      <c r="F257" s="7">
        <f>F258</f>
        <v>150</v>
      </c>
    </row>
    <row r="258" spans="1:6" ht="18.75" customHeight="1">
      <c r="A258" s="121" t="s">
        <v>340</v>
      </c>
      <c r="B258" s="45">
        <v>1910100000</v>
      </c>
      <c r="C258" s="193"/>
      <c r="D258" s="7">
        <f t="shared" si="87"/>
        <v>150</v>
      </c>
      <c r="E258" s="7">
        <f t="shared" si="87"/>
        <v>0</v>
      </c>
      <c r="F258" s="7">
        <f>F259</f>
        <v>150</v>
      </c>
    </row>
    <row r="259" spans="1:6" ht="27" customHeight="1">
      <c r="A259" s="121" t="s">
        <v>341</v>
      </c>
      <c r="B259" s="45">
        <v>1910100550</v>
      </c>
      <c r="C259" s="193">
        <v>200</v>
      </c>
      <c r="D259" s="7">
        <v>150</v>
      </c>
      <c r="E259" s="7"/>
      <c r="F259" s="7">
        <v>150</v>
      </c>
    </row>
    <row r="260" spans="1:6" ht="30.75" customHeight="1">
      <c r="A260" s="139" t="s">
        <v>698</v>
      </c>
      <c r="B260" s="140">
        <v>4000000000</v>
      </c>
      <c r="C260" s="193"/>
      <c r="D260" s="129">
        <f>D261+D264+D278+D297+D302</f>
        <v>34083.100000000006</v>
      </c>
      <c r="E260" s="129">
        <f>E261+E264+E278+E297+E302</f>
        <v>-560</v>
      </c>
      <c r="F260" s="129">
        <f>F261+F264+F278+F297+F302</f>
        <v>33523.100000000006</v>
      </c>
    </row>
    <row r="261" spans="1:6" ht="27.75" customHeight="1">
      <c r="A261" s="139" t="s">
        <v>16</v>
      </c>
      <c r="B261" s="140">
        <v>4090000000</v>
      </c>
      <c r="C261" s="193"/>
      <c r="D261" s="129">
        <f t="shared" ref="D261:E261" si="88">D262+D263</f>
        <v>1171</v>
      </c>
      <c r="E261" s="129">
        <f t="shared" si="88"/>
        <v>0</v>
      </c>
      <c r="F261" s="129">
        <f>F262+F263</f>
        <v>1171</v>
      </c>
    </row>
    <row r="262" spans="1:6" ht="39" customHeight="1">
      <c r="A262" s="46" t="s">
        <v>204</v>
      </c>
      <c r="B262" s="45">
        <v>4090000270</v>
      </c>
      <c r="C262" s="193">
        <v>100</v>
      </c>
      <c r="D262" s="7">
        <v>1074.5999999999999</v>
      </c>
      <c r="E262" s="7"/>
      <c r="F262" s="7">
        <f>D262+E262</f>
        <v>1074.5999999999999</v>
      </c>
    </row>
    <row r="263" spans="1:6" ht="30.75" customHeight="1">
      <c r="A263" s="46" t="s">
        <v>265</v>
      </c>
      <c r="B263" s="45">
        <v>4090000270</v>
      </c>
      <c r="C263" s="193">
        <v>200</v>
      </c>
      <c r="D263" s="7">
        <v>96.4</v>
      </c>
      <c r="E263" s="7"/>
      <c r="F263" s="7">
        <f>D263+E263</f>
        <v>96.4</v>
      </c>
    </row>
    <row r="264" spans="1:6" ht="27.75" customHeight="1">
      <c r="A264" s="161" t="s">
        <v>228</v>
      </c>
      <c r="B264" s="140">
        <v>4100000000</v>
      </c>
      <c r="C264" s="193"/>
      <c r="D264" s="129">
        <f t="shared" ref="D264:E264" si="89">D265+D266+D267+D268+D272+D273+D274+D269+D270+D271+D275+D276+D277</f>
        <v>23171.8</v>
      </c>
      <c r="E264" s="129">
        <f t="shared" si="89"/>
        <v>-260</v>
      </c>
      <c r="F264" s="129">
        <f>F265+F266+F267+F268+F272+F273+F274+F269+F270+F271+F275+F276+F277</f>
        <v>22911.8</v>
      </c>
    </row>
    <row r="265" spans="1:6" ht="53.25" customHeight="1">
      <c r="A265" s="130" t="s">
        <v>205</v>
      </c>
      <c r="B265" s="45">
        <v>4190000250</v>
      </c>
      <c r="C265" s="193">
        <v>100</v>
      </c>
      <c r="D265" s="7">
        <v>1417.8</v>
      </c>
      <c r="E265" s="7"/>
      <c r="F265" s="7">
        <f>D265+E265</f>
        <v>1417.8</v>
      </c>
    </row>
    <row r="266" spans="1:6" ht="52.5" customHeight="1">
      <c r="A266" s="46" t="s">
        <v>206</v>
      </c>
      <c r="B266" s="45">
        <v>4190000280</v>
      </c>
      <c r="C266" s="193">
        <v>100</v>
      </c>
      <c r="D266" s="7">
        <v>12570.8</v>
      </c>
      <c r="E266" s="7">
        <v>-260</v>
      </c>
      <c r="F266" s="7">
        <f t="shared" ref="F266:F277" si="90">D266+E266</f>
        <v>12310.8</v>
      </c>
    </row>
    <row r="267" spans="1:6" ht="30" customHeight="1">
      <c r="A267" s="46" t="s">
        <v>266</v>
      </c>
      <c r="B267" s="45">
        <v>4190000280</v>
      </c>
      <c r="C267" s="193">
        <v>200</v>
      </c>
      <c r="D267" s="7">
        <v>2227.6</v>
      </c>
      <c r="E267" s="7"/>
      <c r="F267" s="7">
        <f t="shared" si="90"/>
        <v>2227.6</v>
      </c>
    </row>
    <row r="268" spans="1:6" ht="33" customHeight="1">
      <c r="A268" s="46" t="s">
        <v>207</v>
      </c>
      <c r="B268" s="45">
        <v>4190000280</v>
      </c>
      <c r="C268" s="193">
        <v>800</v>
      </c>
      <c r="D268" s="7">
        <v>25.4</v>
      </c>
      <c r="E268" s="7"/>
      <c r="F268" s="7">
        <f t="shared" si="90"/>
        <v>25.4</v>
      </c>
    </row>
    <row r="269" spans="1:6" ht="52.5" customHeight="1">
      <c r="A269" s="46" t="s">
        <v>229</v>
      </c>
      <c r="B269" s="191" t="s">
        <v>215</v>
      </c>
      <c r="C269" s="138" t="s">
        <v>8</v>
      </c>
      <c r="D269" s="7">
        <v>1355.5</v>
      </c>
      <c r="E269" s="7"/>
      <c r="F269" s="7">
        <f t="shared" si="90"/>
        <v>1355.5</v>
      </c>
    </row>
    <row r="270" spans="1:6" ht="27" customHeight="1">
      <c r="A270" s="46" t="s">
        <v>267</v>
      </c>
      <c r="B270" s="191" t="s">
        <v>215</v>
      </c>
      <c r="C270" s="138" t="s">
        <v>80</v>
      </c>
      <c r="D270" s="7">
        <v>189.3</v>
      </c>
      <c r="E270" s="7"/>
      <c r="F270" s="7">
        <f t="shared" si="90"/>
        <v>189.3</v>
      </c>
    </row>
    <row r="271" spans="1:6" ht="28.5" customHeight="1">
      <c r="A271" s="46" t="s">
        <v>354</v>
      </c>
      <c r="B271" s="191" t="s">
        <v>215</v>
      </c>
      <c r="C271" s="138" t="s">
        <v>353</v>
      </c>
      <c r="D271" s="7">
        <v>3</v>
      </c>
      <c r="E271" s="7"/>
      <c r="F271" s="7">
        <f t="shared" si="90"/>
        <v>3</v>
      </c>
    </row>
    <row r="272" spans="1:6" ht="54" customHeight="1">
      <c r="A272" s="46" t="s">
        <v>208</v>
      </c>
      <c r="B272" s="45">
        <v>4190000290</v>
      </c>
      <c r="C272" s="193">
        <v>100</v>
      </c>
      <c r="D272" s="7">
        <v>3757.3</v>
      </c>
      <c r="E272" s="7"/>
      <c r="F272" s="7">
        <f t="shared" si="90"/>
        <v>3757.3</v>
      </c>
    </row>
    <row r="273" spans="1:6" ht="25.5" customHeight="1">
      <c r="A273" s="46" t="s">
        <v>268</v>
      </c>
      <c r="B273" s="45">
        <v>4190000290</v>
      </c>
      <c r="C273" s="193">
        <v>200</v>
      </c>
      <c r="D273" s="7">
        <v>205.4</v>
      </c>
      <c r="E273" s="7"/>
      <c r="F273" s="7">
        <f t="shared" si="90"/>
        <v>205.4</v>
      </c>
    </row>
    <row r="274" spans="1:6" ht="30.75" customHeight="1">
      <c r="A274" s="46" t="s">
        <v>209</v>
      </c>
      <c r="B274" s="45">
        <v>4190000290</v>
      </c>
      <c r="C274" s="193">
        <v>800</v>
      </c>
      <c r="D274" s="7">
        <v>2</v>
      </c>
      <c r="E274" s="7"/>
      <c r="F274" s="7">
        <f t="shared" si="90"/>
        <v>2</v>
      </c>
    </row>
    <row r="275" spans="1:6" ht="52.5" customHeight="1">
      <c r="A275" s="46" t="s">
        <v>357</v>
      </c>
      <c r="B275" s="45">
        <v>4190000270</v>
      </c>
      <c r="C275" s="193">
        <v>100</v>
      </c>
      <c r="D275" s="7">
        <v>1307.7</v>
      </c>
      <c r="E275" s="7"/>
      <c r="F275" s="7">
        <f t="shared" si="90"/>
        <v>1307.7</v>
      </c>
    </row>
    <row r="276" spans="1:6" ht="29.25" customHeight="1">
      <c r="A276" s="46" t="s">
        <v>358</v>
      </c>
      <c r="B276" s="45">
        <v>4190000270</v>
      </c>
      <c r="C276" s="193">
        <v>200</v>
      </c>
      <c r="D276" s="7">
        <v>100</v>
      </c>
      <c r="E276" s="7"/>
      <c r="F276" s="7">
        <f t="shared" si="90"/>
        <v>100</v>
      </c>
    </row>
    <row r="277" spans="1:6" ht="16.5" customHeight="1">
      <c r="A277" s="46" t="s">
        <v>699</v>
      </c>
      <c r="B277" s="45">
        <v>4190000270</v>
      </c>
      <c r="C277" s="193">
        <v>800</v>
      </c>
      <c r="D277" s="7">
        <v>10</v>
      </c>
      <c r="E277" s="7"/>
      <c r="F277" s="7">
        <f t="shared" si="90"/>
        <v>10</v>
      </c>
    </row>
    <row r="278" spans="1:6" ht="18" customHeight="1">
      <c r="A278" s="161" t="s">
        <v>17</v>
      </c>
      <c r="B278" s="140">
        <v>4290000000</v>
      </c>
      <c r="C278" s="193"/>
      <c r="D278" s="129">
        <f>D279+D280+D281+D282+D283+D285+D286+D287+D290+D292+D294+D295+D284+D293+D288+D289+D296+D291</f>
        <v>9481.5</v>
      </c>
      <c r="E278" s="129">
        <f t="shared" ref="E278:F278" si="91">E279+E280+E281+E282+E283+E285+E286+E287+E290+E292+E294+E295+E284+E293+E288+E289+E296+E291</f>
        <v>-300</v>
      </c>
      <c r="F278" s="129">
        <f t="shared" si="91"/>
        <v>9181.5000000000018</v>
      </c>
    </row>
    <row r="279" spans="1:6" ht="30.75" customHeight="1">
      <c r="A279" s="46" t="s">
        <v>210</v>
      </c>
      <c r="B279" s="45">
        <v>4290020090</v>
      </c>
      <c r="C279" s="193">
        <v>800</v>
      </c>
      <c r="D279" s="7">
        <v>134.69999999999999</v>
      </c>
      <c r="E279" s="7"/>
      <c r="F279" s="7">
        <f>D279+E279</f>
        <v>134.69999999999999</v>
      </c>
    </row>
    <row r="280" spans="1:6" ht="28.5" customHeight="1">
      <c r="A280" s="46" t="s">
        <v>211</v>
      </c>
      <c r="B280" s="45">
        <v>4290020100</v>
      </c>
      <c r="C280" s="193">
        <v>200</v>
      </c>
      <c r="D280" s="7">
        <v>260</v>
      </c>
      <c r="E280" s="7"/>
      <c r="F280" s="7">
        <f t="shared" ref="F280:F295" si="92">D280+E280</f>
        <v>260</v>
      </c>
    </row>
    <row r="281" spans="1:6" ht="30.75" customHeight="1">
      <c r="A281" s="46" t="s">
        <v>283</v>
      </c>
      <c r="B281" s="45">
        <v>4290020120</v>
      </c>
      <c r="C281" s="193">
        <v>800</v>
      </c>
      <c r="D281" s="7">
        <v>28.6</v>
      </c>
      <c r="E281" s="7"/>
      <c r="F281" s="7">
        <f t="shared" si="92"/>
        <v>28.6</v>
      </c>
    </row>
    <row r="282" spans="1:6" ht="42" customHeight="1">
      <c r="A282" s="46" t="s">
        <v>269</v>
      </c>
      <c r="B282" s="45">
        <v>4290020140</v>
      </c>
      <c r="C282" s="193">
        <v>200</v>
      </c>
      <c r="D282" s="7">
        <v>236.5</v>
      </c>
      <c r="E282" s="7"/>
      <c r="F282" s="7">
        <f t="shared" si="92"/>
        <v>236.5</v>
      </c>
    </row>
    <row r="283" spans="1:6" ht="43.5" customHeight="1">
      <c r="A283" s="46" t="s">
        <v>270</v>
      </c>
      <c r="B283" s="45">
        <v>4290020150</v>
      </c>
      <c r="C283" s="193">
        <v>200</v>
      </c>
      <c r="D283" s="7">
        <v>380</v>
      </c>
      <c r="E283" s="7">
        <v>-100</v>
      </c>
      <c r="F283" s="7">
        <f t="shared" si="92"/>
        <v>280</v>
      </c>
    </row>
    <row r="284" spans="1:6" ht="42" customHeight="1">
      <c r="A284" s="46" t="s">
        <v>342</v>
      </c>
      <c r="B284" s="45">
        <v>4290008100</v>
      </c>
      <c r="C284" s="193">
        <v>500</v>
      </c>
      <c r="D284" s="7">
        <v>916.3</v>
      </c>
      <c r="E284" s="7"/>
      <c r="F284" s="7">
        <f t="shared" si="92"/>
        <v>916.3</v>
      </c>
    </row>
    <row r="285" spans="1:6" ht="52.5" customHeight="1">
      <c r="A285" s="46" t="s">
        <v>21</v>
      </c>
      <c r="B285" s="45">
        <v>4290000300</v>
      </c>
      <c r="C285" s="193">
        <v>100</v>
      </c>
      <c r="D285" s="7">
        <v>2896.5</v>
      </c>
      <c r="E285" s="7"/>
      <c r="F285" s="7">
        <f t="shared" si="92"/>
        <v>2896.5</v>
      </c>
    </row>
    <row r="286" spans="1:6" ht="41.25" customHeight="1">
      <c r="A286" s="46" t="s">
        <v>271</v>
      </c>
      <c r="B286" s="45">
        <v>4290000300</v>
      </c>
      <c r="C286" s="193">
        <v>200</v>
      </c>
      <c r="D286" s="7">
        <v>1720.1</v>
      </c>
      <c r="E286" s="7">
        <v>-8.3000000000000007</v>
      </c>
      <c r="F286" s="7">
        <f t="shared" si="92"/>
        <v>1711.8</v>
      </c>
    </row>
    <row r="287" spans="1:6" ht="29.25" customHeight="1">
      <c r="A287" s="46" t="s">
        <v>22</v>
      </c>
      <c r="B287" s="45">
        <v>4290000300</v>
      </c>
      <c r="C287" s="193">
        <v>800</v>
      </c>
      <c r="D287" s="7">
        <v>24.5</v>
      </c>
      <c r="E287" s="7">
        <v>8.3000000000000007</v>
      </c>
      <c r="F287" s="7">
        <f t="shared" si="92"/>
        <v>32.799999999999997</v>
      </c>
    </row>
    <row r="288" spans="1:6" ht="51.75" customHeight="1">
      <c r="A288" s="239" t="s">
        <v>370</v>
      </c>
      <c r="B288" s="254" t="s">
        <v>784</v>
      </c>
      <c r="C288" s="235">
        <v>100</v>
      </c>
      <c r="D288" s="240">
        <v>160.19999999999999</v>
      </c>
      <c r="E288" s="17"/>
      <c r="F288" s="240">
        <f>D288+E288</f>
        <v>160.19999999999999</v>
      </c>
    </row>
    <row r="289" spans="1:6" ht="54.75" customHeight="1">
      <c r="A289" s="239" t="s">
        <v>370</v>
      </c>
      <c r="B289" s="254" t="s">
        <v>785</v>
      </c>
      <c r="C289" s="235">
        <v>100</v>
      </c>
      <c r="D289" s="240">
        <v>120.6</v>
      </c>
      <c r="E289" s="17"/>
      <c r="F289" s="240">
        <f>D289+E289</f>
        <v>120.6</v>
      </c>
    </row>
    <row r="290" spans="1:6" ht="43.5" customHeight="1">
      <c r="A290" s="130" t="s">
        <v>272</v>
      </c>
      <c r="B290" s="45">
        <v>4290020160</v>
      </c>
      <c r="C290" s="193">
        <v>200</v>
      </c>
      <c r="D290" s="7">
        <v>393.5</v>
      </c>
      <c r="E290" s="7"/>
      <c r="F290" s="7">
        <f t="shared" si="92"/>
        <v>393.5</v>
      </c>
    </row>
    <row r="291" spans="1:6" ht="57.75" customHeight="1">
      <c r="A291" s="130" t="s">
        <v>803</v>
      </c>
      <c r="B291" s="45">
        <v>4290020160</v>
      </c>
      <c r="C291" s="265">
        <v>600</v>
      </c>
      <c r="D291" s="7">
        <v>6.5</v>
      </c>
      <c r="E291" s="7"/>
      <c r="F291" s="7">
        <f t="shared" si="92"/>
        <v>6.5</v>
      </c>
    </row>
    <row r="292" spans="1:6" ht="30" customHeight="1">
      <c r="A292" s="154" t="s">
        <v>299</v>
      </c>
      <c r="B292" s="267">
        <v>4290020180</v>
      </c>
      <c r="C292" s="267">
        <v>200</v>
      </c>
      <c r="D292" s="266">
        <v>200</v>
      </c>
      <c r="E292" s="266">
        <v>-200</v>
      </c>
      <c r="F292" s="266">
        <f t="shared" si="92"/>
        <v>0</v>
      </c>
    </row>
    <row r="293" spans="1:6" ht="32.25" customHeight="1">
      <c r="A293" s="162" t="s">
        <v>684</v>
      </c>
      <c r="B293" s="163">
        <v>4290021000</v>
      </c>
      <c r="C293" s="164">
        <v>200</v>
      </c>
      <c r="D293" s="7">
        <v>420</v>
      </c>
      <c r="E293" s="7"/>
      <c r="F293" s="7">
        <f t="shared" si="92"/>
        <v>420</v>
      </c>
    </row>
    <row r="294" spans="1:6" ht="27" customHeight="1">
      <c r="A294" s="130" t="s">
        <v>212</v>
      </c>
      <c r="B294" s="45">
        <v>4290007010</v>
      </c>
      <c r="C294" s="193">
        <v>300</v>
      </c>
      <c r="D294" s="7">
        <v>1373.5</v>
      </c>
      <c r="E294" s="7"/>
      <c r="F294" s="7">
        <f t="shared" si="92"/>
        <v>1373.5</v>
      </c>
    </row>
    <row r="295" spans="1:6" ht="52.5" customHeight="1">
      <c r="A295" s="130" t="s">
        <v>291</v>
      </c>
      <c r="B295" s="45">
        <v>4290007030</v>
      </c>
      <c r="C295" s="193">
        <v>300</v>
      </c>
      <c r="D295" s="7">
        <v>10</v>
      </c>
      <c r="E295" s="7"/>
      <c r="F295" s="7">
        <f t="shared" si="92"/>
        <v>10</v>
      </c>
    </row>
    <row r="296" spans="1:6" ht="31.5" customHeight="1">
      <c r="A296" s="130" t="s">
        <v>789</v>
      </c>
      <c r="B296" s="45">
        <v>4290020560</v>
      </c>
      <c r="C296" s="261">
        <v>200</v>
      </c>
      <c r="D296" s="7">
        <v>200</v>
      </c>
      <c r="E296" s="7"/>
      <c r="F296" s="7">
        <f>D296+E296</f>
        <v>200</v>
      </c>
    </row>
    <row r="297" spans="1:6" ht="27" customHeight="1">
      <c r="A297" s="161" t="s">
        <v>18</v>
      </c>
      <c r="B297" s="140">
        <v>4300000000</v>
      </c>
      <c r="C297" s="193"/>
      <c r="D297" s="129">
        <f t="shared" ref="D297:F297" si="93">D298</f>
        <v>245.4</v>
      </c>
      <c r="E297" s="129">
        <f t="shared" si="93"/>
        <v>0</v>
      </c>
      <c r="F297" s="129">
        <f t="shared" si="93"/>
        <v>245.4</v>
      </c>
    </row>
    <row r="298" spans="1:6" ht="15.75" customHeight="1">
      <c r="A298" s="130" t="s">
        <v>17</v>
      </c>
      <c r="B298" s="45">
        <v>4390000000</v>
      </c>
      <c r="C298" s="193"/>
      <c r="D298" s="7">
        <f t="shared" ref="D298:E298" si="94">D299+D300+D301</f>
        <v>245.4</v>
      </c>
      <c r="E298" s="7">
        <f t="shared" si="94"/>
        <v>0</v>
      </c>
      <c r="F298" s="7">
        <f>F299+F300+F301</f>
        <v>245.4</v>
      </c>
    </row>
    <row r="299" spans="1:6" ht="31.5" customHeight="1">
      <c r="A299" s="46" t="s">
        <v>273</v>
      </c>
      <c r="B299" s="45">
        <v>4390080350</v>
      </c>
      <c r="C299" s="193">
        <v>200</v>
      </c>
      <c r="D299" s="7">
        <v>6.8</v>
      </c>
      <c r="E299" s="7"/>
      <c r="F299" s="7">
        <v>6.8</v>
      </c>
    </row>
    <row r="300" spans="1:6" ht="67.5" customHeight="1">
      <c r="A300" s="46" t="s">
        <v>274</v>
      </c>
      <c r="B300" s="45">
        <v>4390080370</v>
      </c>
      <c r="C300" s="193">
        <v>200</v>
      </c>
      <c r="D300" s="7">
        <v>10.5</v>
      </c>
      <c r="E300" s="7"/>
      <c r="F300" s="7">
        <v>10.5</v>
      </c>
    </row>
    <row r="301" spans="1:6" ht="68.25" customHeight="1">
      <c r="A301" s="155" t="s">
        <v>588</v>
      </c>
      <c r="B301" s="165">
        <v>4390082400</v>
      </c>
      <c r="C301" s="193">
        <v>200</v>
      </c>
      <c r="D301" s="7">
        <v>228.1</v>
      </c>
      <c r="E301" s="7"/>
      <c r="F301" s="7">
        <v>228.1</v>
      </c>
    </row>
    <row r="302" spans="1:6" ht="30" customHeight="1">
      <c r="A302" s="166" t="s">
        <v>576</v>
      </c>
      <c r="B302" s="140">
        <v>4400000000</v>
      </c>
      <c r="C302" s="122"/>
      <c r="D302" s="129">
        <f t="shared" ref="D302:E303" si="95">D303</f>
        <v>13.4</v>
      </c>
      <c r="E302" s="129">
        <f t="shared" si="95"/>
        <v>0</v>
      </c>
      <c r="F302" s="129">
        <f>F303</f>
        <v>13.4</v>
      </c>
    </row>
    <row r="303" spans="1:6" ht="18.75" customHeight="1">
      <c r="A303" s="156" t="s">
        <v>17</v>
      </c>
      <c r="B303" s="45">
        <v>4490000000</v>
      </c>
      <c r="C303" s="122"/>
      <c r="D303" s="7">
        <f t="shared" si="95"/>
        <v>13.4</v>
      </c>
      <c r="E303" s="7">
        <f t="shared" si="95"/>
        <v>0</v>
      </c>
      <c r="F303" s="7">
        <f>F304</f>
        <v>13.4</v>
      </c>
    </row>
    <row r="304" spans="1:6" ht="39" customHeight="1">
      <c r="A304" s="167" t="s">
        <v>591</v>
      </c>
      <c r="B304" s="45">
        <v>4490051200</v>
      </c>
      <c r="C304" s="122">
        <v>200</v>
      </c>
      <c r="D304" s="7">
        <v>13.4</v>
      </c>
      <c r="E304" s="7"/>
      <c r="F304" s="7">
        <v>13.4</v>
      </c>
    </row>
    <row r="305" spans="1:6" ht="19.5" customHeight="1">
      <c r="A305" s="139" t="s">
        <v>19</v>
      </c>
      <c r="B305" s="168"/>
      <c r="C305" s="193"/>
      <c r="D305" s="129">
        <f>D19+D110+D147+D151+D159+D196+D200+D222+D229+D236+D241+D245+D256+D209+D260</f>
        <v>206774.00000000003</v>
      </c>
      <c r="E305" s="129">
        <f>E19+E110+E147+E151+E159+E196+E200+E222+E229+E236+E241+E245+E256+E209+E260</f>
        <v>2698</v>
      </c>
      <c r="F305" s="129">
        <f>F19+F110+F147+F151+F159+F196+F200+F222+F229+F236+F241+F245+F256+F209+F260</f>
        <v>209472</v>
      </c>
    </row>
  </sheetData>
  <mergeCells count="27">
    <mergeCell ref="C41:C42"/>
    <mergeCell ref="A13:F13"/>
    <mergeCell ref="A16:F16"/>
    <mergeCell ref="A15:F15"/>
    <mergeCell ref="A14:F14"/>
    <mergeCell ref="A41:A42"/>
    <mergeCell ref="F17:F18"/>
    <mergeCell ref="F41:F42"/>
    <mergeCell ref="E17:E18"/>
    <mergeCell ref="D17:D18"/>
    <mergeCell ref="D41:D42"/>
    <mergeCell ref="E41:E42"/>
    <mergeCell ref="A1:F1"/>
    <mergeCell ref="A2:F2"/>
    <mergeCell ref="B3:F3"/>
    <mergeCell ref="B4:F4"/>
    <mergeCell ref="A5:F5"/>
    <mergeCell ref="A6:F6"/>
    <mergeCell ref="A7:F7"/>
    <mergeCell ref="B8:F8"/>
    <mergeCell ref="B9:F9"/>
    <mergeCell ref="A10:F10"/>
    <mergeCell ref="A12:F12"/>
    <mergeCell ref="A17:A18"/>
    <mergeCell ref="B17:B18"/>
    <mergeCell ref="C17:C18"/>
    <mergeCell ref="B41:B42"/>
  </mergeCells>
  <pageMargins left="0.31496062992125984" right="0" top="0.39370078740157483" bottom="0.39370078740157483" header="0" footer="0"/>
  <pageSetup paperSize="9" scale="74" orientation="portrait" r:id="rId1"/>
  <rowBreaks count="5" manualBreakCount="5">
    <brk id="40" max="5" man="1"/>
    <brk id="70" max="5" man="1"/>
    <brk id="148" max="5" man="1"/>
    <brk id="185" max="5" man="1"/>
    <brk id="25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view="pageBreakPreview" zoomScaleSheetLayoutView="100" workbookViewId="0">
      <selection activeCell="B6" sqref="B6:E6"/>
    </sheetView>
  </sheetViews>
  <sheetFormatPr defaultRowHeight="15"/>
  <cols>
    <col min="1" max="1" width="8.5703125" customWidth="1"/>
    <col min="2" max="2" width="69.140625" customWidth="1"/>
    <col min="3" max="3" width="9.140625" customWidth="1"/>
    <col min="4" max="4" width="8.5703125" customWidth="1"/>
  </cols>
  <sheetData>
    <row r="1" spans="1:5" ht="15.75">
      <c r="B1" s="336" t="s">
        <v>645</v>
      </c>
      <c r="C1" s="336"/>
      <c r="D1" s="336"/>
      <c r="E1" s="336"/>
    </row>
    <row r="2" spans="1:5" ht="15.75">
      <c r="B2" s="336" t="s">
        <v>0</v>
      </c>
      <c r="C2" s="336"/>
      <c r="D2" s="336"/>
      <c r="E2" s="336"/>
    </row>
    <row r="3" spans="1:5" ht="15.75">
      <c r="B3" s="336" t="s">
        <v>1</v>
      </c>
      <c r="C3" s="336"/>
      <c r="D3" s="336"/>
      <c r="E3" s="336"/>
    </row>
    <row r="4" spans="1:5" ht="15.75">
      <c r="B4" s="336" t="s">
        <v>2</v>
      </c>
      <c r="C4" s="336"/>
      <c r="D4" s="336"/>
      <c r="E4" s="336"/>
    </row>
    <row r="5" spans="1:5" ht="15.75">
      <c r="B5" s="336" t="s">
        <v>880</v>
      </c>
      <c r="C5" s="336"/>
      <c r="D5" s="336"/>
      <c r="E5" s="336"/>
    </row>
    <row r="6" spans="1:5" ht="15.75">
      <c r="B6" s="336" t="s">
        <v>296</v>
      </c>
      <c r="C6" s="336"/>
      <c r="D6" s="336"/>
      <c r="E6" s="336"/>
    </row>
    <row r="7" spans="1:5" ht="15.75">
      <c r="B7" s="336" t="s">
        <v>0</v>
      </c>
      <c r="C7" s="336"/>
      <c r="D7" s="336"/>
      <c r="E7" s="336"/>
    </row>
    <row r="8" spans="1:5" ht="15.75">
      <c r="B8" s="336" t="s">
        <v>1</v>
      </c>
      <c r="C8" s="336"/>
      <c r="D8" s="336"/>
      <c r="E8" s="336"/>
    </row>
    <row r="9" spans="1:5" ht="15.75">
      <c r="B9" s="336" t="s">
        <v>2</v>
      </c>
      <c r="C9" s="336"/>
      <c r="D9" s="336"/>
      <c r="E9" s="336"/>
    </row>
    <row r="10" spans="1:5" ht="18.75">
      <c r="A10" s="2"/>
      <c r="B10" s="336" t="s">
        <v>689</v>
      </c>
      <c r="C10" s="336"/>
      <c r="D10" s="336"/>
      <c r="E10" s="336"/>
    </row>
    <row r="11" spans="1:5" ht="9" customHeight="1">
      <c r="A11" s="2"/>
      <c r="B11" s="85"/>
      <c r="C11" s="203"/>
      <c r="D11" s="203"/>
    </row>
    <row r="12" spans="1:5">
      <c r="A12" s="338" t="s">
        <v>25</v>
      </c>
      <c r="B12" s="388"/>
      <c r="C12" s="204"/>
      <c r="D12" s="204"/>
    </row>
    <row r="13" spans="1:5" ht="31.5" customHeight="1">
      <c r="A13" s="338" t="s">
        <v>565</v>
      </c>
      <c r="B13" s="388"/>
      <c r="C13" s="204"/>
      <c r="D13" s="204"/>
    </row>
    <row r="14" spans="1:5" ht="17.25" customHeight="1">
      <c r="A14" s="390" t="s">
        <v>4</v>
      </c>
      <c r="B14" s="390"/>
      <c r="C14" s="390"/>
      <c r="D14" s="390"/>
      <c r="E14" s="390"/>
    </row>
    <row r="15" spans="1:5" ht="54" customHeight="1">
      <c r="A15" s="24"/>
      <c r="B15" s="20" t="s">
        <v>3</v>
      </c>
      <c r="C15" s="200" t="s">
        <v>556</v>
      </c>
      <c r="D15" s="200" t="s">
        <v>706</v>
      </c>
      <c r="E15" s="200" t="s">
        <v>721</v>
      </c>
    </row>
    <row r="16" spans="1:5">
      <c r="A16" s="23" t="s">
        <v>46</v>
      </c>
      <c r="B16" s="19" t="s">
        <v>26</v>
      </c>
      <c r="C16" s="213">
        <f t="shared" ref="C16:D16" si="0">C17+C18+C20+C21+C22+C23+C24</f>
        <v>24792.900000000005</v>
      </c>
      <c r="D16" s="213">
        <f t="shared" si="0"/>
        <v>-168</v>
      </c>
      <c r="E16" s="213">
        <f>E17+E18+E20+E21+E22+E23+E24</f>
        <v>24624.900000000005</v>
      </c>
    </row>
    <row r="17" spans="1:5" s="8" customFormat="1" ht="27.75" customHeight="1">
      <c r="A17" s="22" t="s">
        <v>85</v>
      </c>
      <c r="B17" s="28" t="s">
        <v>86</v>
      </c>
      <c r="C17" s="35">
        <v>1417.8</v>
      </c>
      <c r="D17" s="35"/>
      <c r="E17" s="35">
        <f>C17+D17</f>
        <v>1417.8</v>
      </c>
    </row>
    <row r="18" spans="1:5" ht="29.25" customHeight="1">
      <c r="A18" s="389" t="s">
        <v>47</v>
      </c>
      <c r="B18" s="387" t="s">
        <v>327</v>
      </c>
      <c r="C18" s="35">
        <v>1171</v>
      </c>
      <c r="D18" s="35"/>
      <c r="E18" s="35">
        <f t="shared" ref="E18:E24" si="1">C18+D18</f>
        <v>1171</v>
      </c>
    </row>
    <row r="19" spans="1:5" ht="15" hidden="1" customHeight="1">
      <c r="A19" s="389"/>
      <c r="B19" s="387"/>
      <c r="C19" s="35"/>
      <c r="D19" s="35"/>
      <c r="E19" s="35">
        <f t="shared" si="1"/>
        <v>0</v>
      </c>
    </row>
    <row r="20" spans="1:5" ht="41.25" customHeight="1">
      <c r="A20" s="40" t="s">
        <v>48</v>
      </c>
      <c r="B20" s="34" t="s">
        <v>328</v>
      </c>
      <c r="C20" s="48">
        <v>15199.4</v>
      </c>
      <c r="D20" s="48">
        <v>-260</v>
      </c>
      <c r="E20" s="35">
        <f t="shared" si="1"/>
        <v>14939.4</v>
      </c>
    </row>
    <row r="21" spans="1:5">
      <c r="A21" s="22" t="s">
        <v>83</v>
      </c>
      <c r="B21" s="21" t="s">
        <v>84</v>
      </c>
      <c r="C21" s="35">
        <v>13.4</v>
      </c>
      <c r="D21" s="35"/>
      <c r="E21" s="35">
        <f t="shared" si="1"/>
        <v>13.4</v>
      </c>
    </row>
    <row r="22" spans="1:5" ht="29.25" customHeight="1">
      <c r="A22" s="22" t="s">
        <v>49</v>
      </c>
      <c r="B22" s="28" t="s">
        <v>27</v>
      </c>
      <c r="C22" s="35">
        <v>3964.7</v>
      </c>
      <c r="D22" s="35"/>
      <c r="E22" s="35">
        <f t="shared" si="1"/>
        <v>3964.7</v>
      </c>
    </row>
    <row r="23" spans="1:5">
      <c r="A23" s="22" t="s">
        <v>50</v>
      </c>
      <c r="B23" s="21" t="s">
        <v>28</v>
      </c>
      <c r="C23" s="35">
        <v>134.69999999999999</v>
      </c>
      <c r="D23" s="35"/>
      <c r="E23" s="35">
        <f t="shared" si="1"/>
        <v>134.69999999999999</v>
      </c>
    </row>
    <row r="24" spans="1:5">
      <c r="A24" s="22" t="s">
        <v>51</v>
      </c>
      <c r="B24" s="21" t="s">
        <v>29</v>
      </c>
      <c r="C24" s="35">
        <v>2891.9</v>
      </c>
      <c r="D24" s="35">
        <v>92</v>
      </c>
      <c r="E24" s="35">
        <f t="shared" si="1"/>
        <v>2983.9</v>
      </c>
    </row>
    <row r="25" spans="1:5" ht="16.5" customHeight="1">
      <c r="A25" s="384" t="s">
        <v>52</v>
      </c>
      <c r="B25" s="385" t="s">
        <v>30</v>
      </c>
      <c r="C25" s="386">
        <f t="shared" ref="C25:E25" si="2">C27</f>
        <v>6218.2</v>
      </c>
      <c r="D25" s="386">
        <f t="shared" si="2"/>
        <v>-100</v>
      </c>
      <c r="E25" s="386">
        <f t="shared" si="2"/>
        <v>6118.2</v>
      </c>
    </row>
    <row r="26" spans="1:5" ht="15" hidden="1" customHeight="1">
      <c r="A26" s="384"/>
      <c r="B26" s="385"/>
      <c r="C26" s="386"/>
      <c r="D26" s="386"/>
      <c r="E26" s="386"/>
    </row>
    <row r="27" spans="1:5" ht="26.25" customHeight="1">
      <c r="A27" s="22" t="s">
        <v>53</v>
      </c>
      <c r="B27" s="387" t="s">
        <v>31</v>
      </c>
      <c r="C27" s="35">
        <v>6218.2</v>
      </c>
      <c r="D27" s="35">
        <v>-100</v>
      </c>
      <c r="E27" s="35">
        <f>C27+D27</f>
        <v>6118.2</v>
      </c>
    </row>
    <row r="28" spans="1:5" ht="15" hidden="1" customHeight="1">
      <c r="A28" s="22"/>
      <c r="B28" s="387"/>
      <c r="C28" s="35"/>
      <c r="D28" s="35"/>
      <c r="E28" s="35"/>
    </row>
    <row r="29" spans="1:5" ht="14.25" customHeight="1">
      <c r="A29" s="23" t="s">
        <v>54</v>
      </c>
      <c r="B29" s="19" t="s">
        <v>32</v>
      </c>
      <c r="C29" s="213">
        <f t="shared" ref="C29:E29" si="3">C30+C31+C32</f>
        <v>13008.800000000001</v>
      </c>
      <c r="D29" s="213">
        <f t="shared" si="3"/>
        <v>29.799999999999955</v>
      </c>
      <c r="E29" s="213">
        <f t="shared" si="3"/>
        <v>13038.6</v>
      </c>
    </row>
    <row r="30" spans="1:5">
      <c r="A30" s="22" t="s">
        <v>55</v>
      </c>
      <c r="B30" s="21" t="s">
        <v>33</v>
      </c>
      <c r="C30" s="35">
        <v>238.6</v>
      </c>
      <c r="D30" s="35"/>
      <c r="E30" s="35">
        <f>C30+D30</f>
        <v>238.6</v>
      </c>
    </row>
    <row r="31" spans="1:5">
      <c r="A31" s="22" t="s">
        <v>56</v>
      </c>
      <c r="B31" s="21" t="s">
        <v>34</v>
      </c>
      <c r="C31" s="35">
        <v>11000.2</v>
      </c>
      <c r="D31" s="35">
        <v>629.79999999999995</v>
      </c>
      <c r="E31" s="35">
        <f t="shared" ref="E31:E32" si="4">C31+D31</f>
        <v>11630</v>
      </c>
    </row>
    <row r="32" spans="1:5">
      <c r="A32" s="22" t="s">
        <v>57</v>
      </c>
      <c r="B32" s="21" t="s">
        <v>35</v>
      </c>
      <c r="C32" s="35">
        <v>1770</v>
      </c>
      <c r="D32" s="35">
        <v>-600</v>
      </c>
      <c r="E32" s="35">
        <f t="shared" si="4"/>
        <v>1170</v>
      </c>
    </row>
    <row r="33" spans="1:5">
      <c r="A33" s="30" t="s">
        <v>330</v>
      </c>
      <c r="B33" s="27" t="s">
        <v>329</v>
      </c>
      <c r="C33" s="213">
        <f t="shared" ref="C33:E33" si="5">C34+C35+C36</f>
        <v>10380</v>
      </c>
      <c r="D33" s="213">
        <f t="shared" si="5"/>
        <v>200</v>
      </c>
      <c r="E33" s="213">
        <f t="shared" si="5"/>
        <v>10580</v>
      </c>
    </row>
    <row r="34" spans="1:5">
      <c r="A34" s="31" t="s">
        <v>324</v>
      </c>
      <c r="B34" s="28" t="s">
        <v>331</v>
      </c>
      <c r="C34" s="35">
        <v>1023.1</v>
      </c>
      <c r="D34" s="35"/>
      <c r="E34" s="35">
        <f>C34+D34</f>
        <v>1023.1</v>
      </c>
    </row>
    <row r="35" spans="1:5">
      <c r="A35" s="31" t="s">
        <v>323</v>
      </c>
      <c r="B35" s="28" t="s">
        <v>332</v>
      </c>
      <c r="C35" s="35">
        <v>7488.4</v>
      </c>
      <c r="D35" s="35">
        <v>200</v>
      </c>
      <c r="E35" s="35">
        <f t="shared" ref="E35:E36" si="6">C35+D35</f>
        <v>7688.4</v>
      </c>
    </row>
    <row r="36" spans="1:5">
      <c r="A36" s="31" t="s">
        <v>325</v>
      </c>
      <c r="B36" s="28" t="s">
        <v>333</v>
      </c>
      <c r="C36" s="35">
        <v>1868.5</v>
      </c>
      <c r="D36" s="35"/>
      <c r="E36" s="35">
        <f t="shared" si="6"/>
        <v>1868.5</v>
      </c>
    </row>
    <row r="37" spans="1:5">
      <c r="A37" s="23" t="s">
        <v>58</v>
      </c>
      <c r="B37" s="13" t="s">
        <v>78</v>
      </c>
      <c r="C37" s="213">
        <f t="shared" ref="C37:E37" si="7">C38+C39+C41+C42+C40</f>
        <v>132261.40000000002</v>
      </c>
      <c r="D37" s="213">
        <f t="shared" si="7"/>
        <v>370</v>
      </c>
      <c r="E37" s="213">
        <f t="shared" si="7"/>
        <v>132631.40000000002</v>
      </c>
    </row>
    <row r="38" spans="1:5">
      <c r="A38" s="22" t="s">
        <v>59</v>
      </c>
      <c r="B38" s="10" t="s">
        <v>36</v>
      </c>
      <c r="C38" s="35">
        <v>16663.900000000001</v>
      </c>
      <c r="D38" s="35"/>
      <c r="E38" s="35">
        <f>C38+D38</f>
        <v>16663.900000000001</v>
      </c>
    </row>
    <row r="39" spans="1:5">
      <c r="A39" s="22" t="s">
        <v>60</v>
      </c>
      <c r="B39" s="10" t="s">
        <v>37</v>
      </c>
      <c r="C39" s="35">
        <v>98168.6</v>
      </c>
      <c r="D39" s="35">
        <v>370</v>
      </c>
      <c r="E39" s="35">
        <f t="shared" ref="E39:E42" si="8">C39+D39</f>
        <v>98538.6</v>
      </c>
    </row>
    <row r="40" spans="1:5">
      <c r="A40" s="38" t="s">
        <v>350</v>
      </c>
      <c r="B40" s="37" t="s">
        <v>351</v>
      </c>
      <c r="C40" s="35">
        <v>6241.2</v>
      </c>
      <c r="D40" s="35"/>
      <c r="E40" s="35">
        <f t="shared" si="8"/>
        <v>6241.2</v>
      </c>
    </row>
    <row r="41" spans="1:5">
      <c r="A41" s="22" t="s">
        <v>61</v>
      </c>
      <c r="B41" s="10" t="s">
        <v>297</v>
      </c>
      <c r="C41" s="35">
        <v>877.6</v>
      </c>
      <c r="D41" s="35"/>
      <c r="E41" s="35">
        <f t="shared" si="8"/>
        <v>877.6</v>
      </c>
    </row>
    <row r="42" spans="1:5">
      <c r="A42" s="22" t="s">
        <v>62</v>
      </c>
      <c r="B42" s="10" t="s">
        <v>38</v>
      </c>
      <c r="C42" s="35">
        <v>10310.1</v>
      </c>
      <c r="D42" s="35"/>
      <c r="E42" s="35">
        <f t="shared" si="8"/>
        <v>10310.1</v>
      </c>
    </row>
    <row r="43" spans="1:5">
      <c r="A43" s="23" t="s">
        <v>63</v>
      </c>
      <c r="B43" s="13" t="s">
        <v>237</v>
      </c>
      <c r="C43" s="213">
        <f t="shared" ref="C43:E43" si="9">C44+C45</f>
        <v>15633.199999999999</v>
      </c>
      <c r="D43" s="213">
        <f t="shared" si="9"/>
        <v>1966.2</v>
      </c>
      <c r="E43" s="213">
        <f t="shared" si="9"/>
        <v>17599.400000000001</v>
      </c>
    </row>
    <row r="44" spans="1:5">
      <c r="A44" s="22" t="s">
        <v>64</v>
      </c>
      <c r="B44" s="10" t="s">
        <v>39</v>
      </c>
      <c r="C44" s="35">
        <v>14085.4</v>
      </c>
      <c r="D44" s="35">
        <v>1966.2</v>
      </c>
      <c r="E44" s="35">
        <f>C44+D44</f>
        <v>16051.6</v>
      </c>
    </row>
    <row r="45" spans="1:5">
      <c r="A45" s="22" t="s">
        <v>235</v>
      </c>
      <c r="B45" s="10" t="s">
        <v>236</v>
      </c>
      <c r="C45" s="35">
        <v>1547.8</v>
      </c>
      <c r="D45" s="35"/>
      <c r="E45" s="35">
        <f>C45+D45</f>
        <v>1547.8</v>
      </c>
    </row>
    <row r="46" spans="1:5">
      <c r="A46" s="114" t="s">
        <v>675</v>
      </c>
      <c r="B46" s="116" t="s">
        <v>676</v>
      </c>
      <c r="C46" s="93">
        <f t="shared" ref="C46:D46" si="10">C47</f>
        <v>0</v>
      </c>
      <c r="D46" s="93">
        <f t="shared" si="10"/>
        <v>0</v>
      </c>
      <c r="E46" s="93">
        <f>E47</f>
        <v>0</v>
      </c>
    </row>
    <row r="47" spans="1:5">
      <c r="A47" s="115" t="s">
        <v>677</v>
      </c>
      <c r="B47" s="113" t="s">
        <v>678</v>
      </c>
      <c r="C47" s="35">
        <v>0</v>
      </c>
      <c r="D47" s="35"/>
      <c r="E47" s="35">
        <f>C47+D47</f>
        <v>0</v>
      </c>
    </row>
    <row r="48" spans="1:5">
      <c r="A48" s="23" t="s">
        <v>65</v>
      </c>
      <c r="B48" s="13" t="s">
        <v>40</v>
      </c>
      <c r="C48" s="213">
        <f t="shared" ref="C48:E48" si="11">C49+C51+C50</f>
        <v>4231.7</v>
      </c>
      <c r="D48" s="213">
        <f t="shared" si="11"/>
        <v>0</v>
      </c>
      <c r="E48" s="213">
        <f t="shared" si="11"/>
        <v>4231.7</v>
      </c>
    </row>
    <row r="49" spans="1:5">
      <c r="A49" s="22" t="s">
        <v>66</v>
      </c>
      <c r="B49" s="10" t="s">
        <v>41</v>
      </c>
      <c r="C49" s="35">
        <v>1373.5</v>
      </c>
      <c r="D49" s="35"/>
      <c r="E49" s="35">
        <f>C49+D49</f>
        <v>1373.5</v>
      </c>
    </row>
    <row r="50" spans="1:5">
      <c r="A50" s="22" t="s">
        <v>288</v>
      </c>
      <c r="B50" s="10" t="s">
        <v>289</v>
      </c>
      <c r="C50" s="35">
        <v>1353.3</v>
      </c>
      <c r="D50" s="35"/>
      <c r="E50" s="35">
        <f t="shared" ref="E50:E54" si="12">C50+D50</f>
        <v>1353.3</v>
      </c>
    </row>
    <row r="51" spans="1:5">
      <c r="A51" s="22" t="s">
        <v>67</v>
      </c>
      <c r="B51" s="10" t="s">
        <v>42</v>
      </c>
      <c r="C51" s="35">
        <v>1504.9</v>
      </c>
      <c r="D51" s="35"/>
      <c r="E51" s="35">
        <f t="shared" si="12"/>
        <v>1504.9</v>
      </c>
    </row>
    <row r="52" spans="1:5">
      <c r="A52" s="23" t="s">
        <v>68</v>
      </c>
      <c r="B52" s="13" t="s">
        <v>43</v>
      </c>
      <c r="C52" s="93">
        <f>C54+C53</f>
        <v>247.8</v>
      </c>
      <c r="D52" s="93">
        <f t="shared" ref="D52:E52" si="13">D54+D53</f>
        <v>400</v>
      </c>
      <c r="E52" s="93">
        <f t="shared" si="13"/>
        <v>647.79999999999995</v>
      </c>
    </row>
    <row r="53" spans="1:5" s="298" customFormat="1">
      <c r="A53" s="327" t="s">
        <v>849</v>
      </c>
      <c r="B53" s="328" t="s">
        <v>875</v>
      </c>
      <c r="C53" s="307"/>
      <c r="D53" s="307">
        <v>400</v>
      </c>
      <c r="E53" s="307">
        <f>C53+D53</f>
        <v>400</v>
      </c>
    </row>
    <row r="54" spans="1:5">
      <c r="A54" s="22" t="s">
        <v>69</v>
      </c>
      <c r="B54" s="10" t="s">
        <v>44</v>
      </c>
      <c r="C54" s="35">
        <v>247.8</v>
      </c>
      <c r="D54" s="35"/>
      <c r="E54" s="35">
        <f t="shared" si="12"/>
        <v>247.8</v>
      </c>
    </row>
    <row r="55" spans="1:5" ht="21.75" customHeight="1">
      <c r="A55" s="23"/>
      <c r="B55" s="13" t="s">
        <v>45</v>
      </c>
      <c r="C55" s="213">
        <f t="shared" ref="C55:D55" si="14">C16+C25+C29+C37+C43+C48+C52+C33+C46</f>
        <v>206774.00000000006</v>
      </c>
      <c r="D55" s="213">
        <f t="shared" si="14"/>
        <v>2698</v>
      </c>
      <c r="E55" s="213">
        <f>E16+E25+E29+E37+E43+E48+E52+E33+E46</f>
        <v>209472.00000000003</v>
      </c>
    </row>
    <row r="57" spans="1:5">
      <c r="B57" s="29"/>
      <c r="C57" s="204"/>
      <c r="D57" s="204"/>
    </row>
    <row r="58" spans="1:5" ht="51.75" customHeight="1">
      <c r="B58" s="33"/>
      <c r="C58" s="33"/>
      <c r="D58" s="33"/>
    </row>
  </sheetData>
  <mergeCells count="21">
    <mergeCell ref="B1:E1"/>
    <mergeCell ref="B2:E2"/>
    <mergeCell ref="B3:E3"/>
    <mergeCell ref="B4:E4"/>
    <mergeCell ref="B5:E5"/>
    <mergeCell ref="B6:E6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D25:D26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19"/>
  <sheetViews>
    <sheetView view="pageBreakPreview" zoomScale="93" zoomScaleSheetLayoutView="93" workbookViewId="0">
      <selection activeCell="D8" sqref="D8:I8"/>
    </sheetView>
  </sheetViews>
  <sheetFormatPr defaultRowHeight="15"/>
  <cols>
    <col min="1" max="1" width="77.140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7109375" customWidth="1"/>
    <col min="7" max="7" width="11" customWidth="1"/>
    <col min="8" max="8" width="10.28515625" customWidth="1"/>
    <col min="9" max="9" width="0.140625" hidden="1" customWidth="1"/>
  </cols>
  <sheetData>
    <row r="1" spans="1:9" ht="15.75" customHeight="1">
      <c r="D1" s="336" t="s">
        <v>529</v>
      </c>
      <c r="E1" s="336"/>
      <c r="F1" s="336"/>
      <c r="G1" s="336"/>
      <c r="H1" s="336"/>
      <c r="I1" s="336"/>
    </row>
    <row r="2" spans="1:9" ht="15.75" customHeight="1">
      <c r="D2" s="336" t="s">
        <v>0</v>
      </c>
      <c r="E2" s="336"/>
      <c r="F2" s="336"/>
      <c r="G2" s="336"/>
      <c r="H2" s="336"/>
      <c r="I2" s="336"/>
    </row>
    <row r="3" spans="1:9" ht="15.75" customHeight="1">
      <c r="D3" s="336" t="s">
        <v>1</v>
      </c>
      <c r="E3" s="336"/>
      <c r="F3" s="336"/>
      <c r="G3" s="336"/>
      <c r="H3" s="336"/>
      <c r="I3" s="336"/>
    </row>
    <row r="4" spans="1:9" ht="15.75" customHeight="1">
      <c r="D4" s="336" t="s">
        <v>2</v>
      </c>
      <c r="E4" s="336"/>
      <c r="F4" s="336"/>
      <c r="G4" s="336"/>
      <c r="H4" s="336"/>
      <c r="I4" s="336"/>
    </row>
    <row r="5" spans="1:9" ht="15.75">
      <c r="C5" s="336" t="s">
        <v>881</v>
      </c>
      <c r="D5" s="336"/>
      <c r="E5" s="336"/>
      <c r="F5" s="336"/>
      <c r="G5" s="336"/>
      <c r="H5" s="336"/>
      <c r="I5" s="336"/>
    </row>
    <row r="6" spans="1:9" ht="15.75" customHeight="1">
      <c r="D6" s="336" t="s">
        <v>298</v>
      </c>
      <c r="E6" s="336"/>
      <c r="F6" s="336"/>
      <c r="G6" s="336"/>
      <c r="H6" s="336"/>
      <c r="I6" s="336"/>
    </row>
    <row r="7" spans="1:9" ht="15.75" customHeight="1">
      <c r="D7" s="336" t="s">
        <v>0</v>
      </c>
      <c r="E7" s="336"/>
      <c r="F7" s="336"/>
      <c r="G7" s="336"/>
      <c r="H7" s="336"/>
      <c r="I7" s="336"/>
    </row>
    <row r="8" spans="1:9" ht="15.75" customHeight="1">
      <c r="D8" s="336" t="s">
        <v>1</v>
      </c>
      <c r="E8" s="336"/>
      <c r="F8" s="336"/>
      <c r="G8" s="336"/>
      <c r="H8" s="336"/>
      <c r="I8" s="336"/>
    </row>
    <row r="9" spans="1:9" ht="18.75" customHeight="1">
      <c r="A9" s="2"/>
      <c r="D9" s="336" t="s">
        <v>2</v>
      </c>
      <c r="E9" s="336"/>
      <c r="F9" s="336"/>
      <c r="G9" s="336"/>
      <c r="H9" s="336"/>
      <c r="I9" s="336"/>
    </row>
    <row r="10" spans="1:9" ht="18.75" customHeight="1">
      <c r="A10" s="2"/>
      <c r="C10" s="336" t="s">
        <v>689</v>
      </c>
      <c r="D10" s="336"/>
      <c r="E10" s="336"/>
      <c r="F10" s="336"/>
      <c r="G10" s="336"/>
      <c r="H10" s="336"/>
      <c r="I10" s="336"/>
    </row>
    <row r="11" spans="1:9" ht="18.75">
      <c r="A11" s="2"/>
    </row>
    <row r="12" spans="1:9">
      <c r="A12" s="338" t="s">
        <v>76</v>
      </c>
      <c r="B12" s="388"/>
      <c r="C12" s="388"/>
      <c r="D12" s="388"/>
      <c r="E12" s="388"/>
      <c r="F12" s="388"/>
      <c r="G12" s="388"/>
      <c r="H12" s="388"/>
    </row>
    <row r="13" spans="1:9">
      <c r="A13" s="338" t="s">
        <v>578</v>
      </c>
      <c r="B13" s="388"/>
      <c r="C13" s="388"/>
      <c r="D13" s="388"/>
      <c r="E13" s="388"/>
      <c r="F13" s="388"/>
      <c r="G13" s="388"/>
      <c r="H13" s="388"/>
    </row>
    <row r="14" spans="1:9" ht="15.75">
      <c r="A14" s="3"/>
    </row>
    <row r="15" spans="1:9" ht="23.25" customHeight="1">
      <c r="A15" s="1"/>
      <c r="E15" s="394" t="s">
        <v>4</v>
      </c>
      <c r="F15" s="394"/>
      <c r="G15" s="394"/>
      <c r="H15" s="394"/>
      <c r="I15" s="394"/>
    </row>
    <row r="16" spans="1:9" ht="63.75" customHeight="1">
      <c r="A16" s="396"/>
      <c r="B16" s="396" t="s">
        <v>81</v>
      </c>
      <c r="C16" s="396" t="s">
        <v>70</v>
      </c>
      <c r="D16" s="397" t="s">
        <v>11</v>
      </c>
      <c r="E16" s="397" t="s">
        <v>71</v>
      </c>
      <c r="F16" s="397" t="s">
        <v>566</v>
      </c>
      <c r="G16" s="391" t="s">
        <v>706</v>
      </c>
      <c r="H16" s="391" t="s">
        <v>721</v>
      </c>
      <c r="I16" s="395"/>
    </row>
    <row r="17" spans="1:9" ht="33" customHeight="1">
      <c r="A17" s="396"/>
      <c r="B17" s="396"/>
      <c r="C17" s="396"/>
      <c r="D17" s="397"/>
      <c r="E17" s="397"/>
      <c r="F17" s="397"/>
      <c r="G17" s="392"/>
      <c r="H17" s="392"/>
      <c r="I17" s="395"/>
    </row>
    <row r="18" spans="1:9" ht="33" customHeight="1">
      <c r="A18" s="396"/>
      <c r="B18" s="396"/>
      <c r="C18" s="396"/>
      <c r="D18" s="397"/>
      <c r="E18" s="397"/>
      <c r="F18" s="397"/>
      <c r="G18" s="393"/>
      <c r="H18" s="393"/>
      <c r="I18" s="395"/>
    </row>
    <row r="19" spans="1:9" ht="15.75">
      <c r="A19" s="5" t="s">
        <v>72</v>
      </c>
      <c r="B19" s="11" t="s">
        <v>74</v>
      </c>
      <c r="C19" s="6"/>
      <c r="D19" s="25"/>
      <c r="E19" s="25"/>
      <c r="F19" s="213">
        <f>F20+F21+F22+F23+F24+F25+F26+F27+F28+F29+F30+F31+F32+F33+F34+F35+F36+F37+F38+F39+F40+F41+F42+F43+F44+F45+F46+F47+F49+F50+F51+F52+F53+F54+F55+F56+F57+F58+F59+F60+F61+F62+F63+F64+F65+F66+F48+F67+F68</f>
        <v>36663</v>
      </c>
      <c r="G19" s="325">
        <f t="shared" ref="G19:H19" si="0">G20+G21+G22+G23+G24+G25+G26+G27+G28+G29+G30+G31+G32+G33+G34+G35+G36+G37+G38+G39+G40+G41+G42+G43+G44+G45+G46+G47+G49+G50+G51+G52+G53+G54+G55+G56+G57+G58+G59+G60+G61+G62+G63+G64+G65+G66+G48+G67+G68</f>
        <v>-2036.9</v>
      </c>
      <c r="H19" s="325">
        <f t="shared" si="0"/>
        <v>34626.1</v>
      </c>
      <c r="I19" s="80" t="e">
        <f>I20+I21+I22+#REF!+I23+I24+I25+#REF!+I27+I28+I31+I32+I33+I34+#REF!+I35+I36+I37+I38+I40+I41+I42+I43+I44+I45+#REF!+#REF!+I49+I51+I52+I53+I54+I55+#REF!+I58+#REF!+#REF!+I60+#REF!+#REF!+#REF!+#REF!+#REF!+I63+#REF!+I65</f>
        <v>#REF!</v>
      </c>
    </row>
    <row r="20" spans="1:9" ht="57.75" customHeight="1">
      <c r="A20" s="4" t="s">
        <v>205</v>
      </c>
      <c r="B20" s="74" t="s">
        <v>74</v>
      </c>
      <c r="C20" s="12" t="s">
        <v>85</v>
      </c>
      <c r="D20" s="76">
        <v>4190000250</v>
      </c>
      <c r="E20" s="86">
        <v>100</v>
      </c>
      <c r="F20" s="215">
        <v>1417.8</v>
      </c>
      <c r="G20" s="215"/>
      <c r="H20" s="79">
        <f>F20+G20</f>
        <v>1417.8</v>
      </c>
      <c r="I20" s="81"/>
    </row>
    <row r="21" spans="1:9" ht="53.25" customHeight="1">
      <c r="A21" s="78" t="s">
        <v>206</v>
      </c>
      <c r="B21" s="74" t="s">
        <v>74</v>
      </c>
      <c r="C21" s="74" t="s">
        <v>48</v>
      </c>
      <c r="D21" s="76">
        <v>4190000280</v>
      </c>
      <c r="E21" s="77">
        <v>100</v>
      </c>
      <c r="F21" s="215">
        <v>12570.8</v>
      </c>
      <c r="G21" s="215">
        <v>-260</v>
      </c>
      <c r="H21" s="215">
        <f t="shared" ref="H21:H65" si="1">F21+G21</f>
        <v>12310.8</v>
      </c>
      <c r="I21" s="81"/>
    </row>
    <row r="22" spans="1:9" ht="31.5" customHeight="1">
      <c r="A22" s="78" t="s">
        <v>266</v>
      </c>
      <c r="B22" s="74" t="s">
        <v>74</v>
      </c>
      <c r="C22" s="74" t="s">
        <v>48</v>
      </c>
      <c r="D22" s="76">
        <v>4190000280</v>
      </c>
      <c r="E22" s="77">
        <v>200</v>
      </c>
      <c r="F22" s="215">
        <v>2227.6</v>
      </c>
      <c r="G22" s="215"/>
      <c r="H22" s="215">
        <f t="shared" si="1"/>
        <v>2227.6</v>
      </c>
      <c r="I22" s="81"/>
    </row>
    <row r="23" spans="1:9" ht="42.75" customHeight="1">
      <c r="A23" s="78" t="s">
        <v>20</v>
      </c>
      <c r="B23" s="74" t="s">
        <v>74</v>
      </c>
      <c r="C23" s="74" t="s">
        <v>48</v>
      </c>
      <c r="D23" s="76">
        <v>4190000280</v>
      </c>
      <c r="E23" s="77">
        <v>800</v>
      </c>
      <c r="F23" s="215">
        <v>25.4</v>
      </c>
      <c r="G23" s="215"/>
      <c r="H23" s="215">
        <f t="shared" si="1"/>
        <v>25.4</v>
      </c>
      <c r="I23" s="81"/>
    </row>
    <row r="24" spans="1:9" ht="52.5" customHeight="1">
      <c r="A24" s="75" t="s">
        <v>201</v>
      </c>
      <c r="B24" s="74" t="s">
        <v>74</v>
      </c>
      <c r="C24" s="74" t="s">
        <v>48</v>
      </c>
      <c r="D24" s="76">
        <v>1110180360</v>
      </c>
      <c r="E24" s="77">
        <v>100</v>
      </c>
      <c r="F24" s="215">
        <v>327.3</v>
      </c>
      <c r="G24" s="215"/>
      <c r="H24" s="215">
        <f t="shared" si="1"/>
        <v>327.3</v>
      </c>
      <c r="I24" s="81"/>
    </row>
    <row r="25" spans="1:9" ht="43.5" customHeight="1">
      <c r="A25" s="94" t="s">
        <v>261</v>
      </c>
      <c r="B25" s="74" t="s">
        <v>74</v>
      </c>
      <c r="C25" s="74" t="s">
        <v>48</v>
      </c>
      <c r="D25" s="76">
        <v>1110180360</v>
      </c>
      <c r="E25" s="77">
        <v>200</v>
      </c>
      <c r="F25" s="215">
        <v>48.3</v>
      </c>
      <c r="G25" s="215"/>
      <c r="H25" s="215">
        <f t="shared" si="1"/>
        <v>48.3</v>
      </c>
      <c r="I25" s="81"/>
    </row>
    <row r="26" spans="1:9" ht="40.5" customHeight="1">
      <c r="A26" s="96" t="s">
        <v>591</v>
      </c>
      <c r="B26" s="88" t="s">
        <v>74</v>
      </c>
      <c r="C26" s="88" t="s">
        <v>83</v>
      </c>
      <c r="D26" s="89">
        <v>4490051200</v>
      </c>
      <c r="E26" s="16">
        <v>200</v>
      </c>
      <c r="F26" s="215">
        <v>13.4</v>
      </c>
      <c r="G26" s="215"/>
      <c r="H26" s="215">
        <f t="shared" si="1"/>
        <v>13.4</v>
      </c>
      <c r="I26" s="90"/>
    </row>
    <row r="27" spans="1:9" ht="45" customHeight="1">
      <c r="A27" s="75" t="s">
        <v>374</v>
      </c>
      <c r="B27" s="74" t="s">
        <v>74</v>
      </c>
      <c r="C27" s="74" t="s">
        <v>51</v>
      </c>
      <c r="D27" s="97" t="s">
        <v>617</v>
      </c>
      <c r="E27" s="16">
        <v>200</v>
      </c>
      <c r="F27" s="215">
        <v>200</v>
      </c>
      <c r="G27" s="215">
        <v>200</v>
      </c>
      <c r="H27" s="215">
        <f t="shared" si="1"/>
        <v>400</v>
      </c>
      <c r="I27" s="35"/>
    </row>
    <row r="28" spans="1:9" ht="41.25" customHeight="1">
      <c r="A28" s="101" t="s">
        <v>629</v>
      </c>
      <c r="B28" s="74" t="s">
        <v>74</v>
      </c>
      <c r="C28" s="74" t="s">
        <v>51</v>
      </c>
      <c r="D28" s="97" t="s">
        <v>623</v>
      </c>
      <c r="E28" s="77">
        <v>200</v>
      </c>
      <c r="F28" s="215">
        <v>430</v>
      </c>
      <c r="G28" s="215"/>
      <c r="H28" s="215">
        <f t="shared" si="1"/>
        <v>430</v>
      </c>
      <c r="I28" s="81"/>
    </row>
    <row r="29" spans="1:9" ht="41.25" customHeight="1">
      <c r="A29" s="103" t="s">
        <v>631</v>
      </c>
      <c r="B29" s="97" t="s">
        <v>74</v>
      </c>
      <c r="C29" s="97" t="s">
        <v>51</v>
      </c>
      <c r="D29" s="97" t="s">
        <v>630</v>
      </c>
      <c r="E29" s="100">
        <v>200</v>
      </c>
      <c r="F29" s="215">
        <v>200</v>
      </c>
      <c r="G29" s="215"/>
      <c r="H29" s="215">
        <f t="shared" si="1"/>
        <v>200</v>
      </c>
      <c r="I29" s="102"/>
    </row>
    <row r="30" spans="1:9" ht="30" customHeight="1">
      <c r="A30" s="107" t="s">
        <v>648</v>
      </c>
      <c r="B30" s="105" t="s">
        <v>74</v>
      </c>
      <c r="C30" s="105" t="s">
        <v>51</v>
      </c>
      <c r="D30" s="106" t="s">
        <v>649</v>
      </c>
      <c r="E30" s="104">
        <v>200</v>
      </c>
      <c r="F30" s="215">
        <v>40</v>
      </c>
      <c r="G30" s="215"/>
      <c r="H30" s="215">
        <f t="shared" si="1"/>
        <v>40</v>
      </c>
      <c r="I30" s="108">
        <v>40</v>
      </c>
    </row>
    <row r="31" spans="1:9" ht="40.5" customHeight="1">
      <c r="A31" s="98" t="s">
        <v>259</v>
      </c>
      <c r="B31" s="74" t="s">
        <v>74</v>
      </c>
      <c r="C31" s="74" t="s">
        <v>51</v>
      </c>
      <c r="D31" s="97" t="s">
        <v>626</v>
      </c>
      <c r="E31" s="77">
        <v>200</v>
      </c>
      <c r="F31" s="215">
        <v>460</v>
      </c>
      <c r="G31" s="215">
        <v>-100</v>
      </c>
      <c r="H31" s="215">
        <f t="shared" si="1"/>
        <v>360</v>
      </c>
      <c r="I31" s="81"/>
    </row>
    <row r="32" spans="1:9" ht="28.5" customHeight="1">
      <c r="A32" s="75" t="s">
        <v>263</v>
      </c>
      <c r="B32" s="74" t="s">
        <v>74</v>
      </c>
      <c r="C32" s="74" t="s">
        <v>51</v>
      </c>
      <c r="D32" s="76">
        <v>1410100700</v>
      </c>
      <c r="E32" s="77">
        <v>200</v>
      </c>
      <c r="F32" s="215">
        <v>200</v>
      </c>
      <c r="G32" s="215">
        <v>-64</v>
      </c>
      <c r="H32" s="215">
        <f t="shared" si="1"/>
        <v>136</v>
      </c>
      <c r="I32" s="81"/>
    </row>
    <row r="33" spans="1:9" ht="40.5" customHeight="1">
      <c r="A33" s="75" t="s">
        <v>275</v>
      </c>
      <c r="B33" s="74" t="s">
        <v>74</v>
      </c>
      <c r="C33" s="74" t="s">
        <v>51</v>
      </c>
      <c r="D33" s="76">
        <v>1410100710</v>
      </c>
      <c r="E33" s="77">
        <v>200</v>
      </c>
      <c r="F33" s="215">
        <v>100</v>
      </c>
      <c r="G33" s="215"/>
      <c r="H33" s="215">
        <f t="shared" si="1"/>
        <v>100</v>
      </c>
      <c r="I33" s="81"/>
    </row>
    <row r="34" spans="1:9" ht="42.75" customHeight="1">
      <c r="A34" s="284" t="s">
        <v>276</v>
      </c>
      <c r="B34" s="74" t="s">
        <v>74</v>
      </c>
      <c r="C34" s="74" t="s">
        <v>51</v>
      </c>
      <c r="D34" s="76">
        <v>4290020100</v>
      </c>
      <c r="E34" s="77">
        <v>200</v>
      </c>
      <c r="F34" s="215">
        <v>260</v>
      </c>
      <c r="G34" s="215"/>
      <c r="H34" s="215">
        <f t="shared" si="1"/>
        <v>260</v>
      </c>
      <c r="I34" s="81"/>
    </row>
    <row r="35" spans="1:9" ht="27" customHeight="1">
      <c r="A35" s="78" t="s">
        <v>283</v>
      </c>
      <c r="B35" s="74" t="s">
        <v>74</v>
      </c>
      <c r="C35" s="74" t="s">
        <v>51</v>
      </c>
      <c r="D35" s="76">
        <v>4290020120</v>
      </c>
      <c r="E35" s="77">
        <v>800</v>
      </c>
      <c r="F35" s="215">
        <v>28.6</v>
      </c>
      <c r="G35" s="215"/>
      <c r="H35" s="215">
        <f t="shared" si="1"/>
        <v>28.6</v>
      </c>
      <c r="I35" s="81"/>
    </row>
    <row r="36" spans="1:9" ht="42" customHeight="1">
      <c r="A36" s="78" t="s">
        <v>269</v>
      </c>
      <c r="B36" s="74" t="s">
        <v>74</v>
      </c>
      <c r="C36" s="74" t="s">
        <v>51</v>
      </c>
      <c r="D36" s="76">
        <v>4290020140</v>
      </c>
      <c r="E36" s="77">
        <v>200</v>
      </c>
      <c r="F36" s="215">
        <v>60</v>
      </c>
      <c r="G36" s="215"/>
      <c r="H36" s="215">
        <f t="shared" si="1"/>
        <v>60</v>
      </c>
      <c r="I36" s="81"/>
    </row>
    <row r="37" spans="1:9" ht="54" customHeight="1">
      <c r="A37" s="4" t="s">
        <v>291</v>
      </c>
      <c r="B37" s="74" t="s">
        <v>74</v>
      </c>
      <c r="C37" s="74" t="s">
        <v>51</v>
      </c>
      <c r="D37" s="76">
        <v>4290007030</v>
      </c>
      <c r="E37" s="77">
        <v>300</v>
      </c>
      <c r="F37" s="215">
        <v>10</v>
      </c>
      <c r="G37" s="215"/>
      <c r="H37" s="215">
        <f t="shared" si="1"/>
        <v>10</v>
      </c>
      <c r="I37" s="81"/>
    </row>
    <row r="38" spans="1:9" ht="41.25" customHeight="1">
      <c r="A38" s="78" t="s">
        <v>273</v>
      </c>
      <c r="B38" s="74" t="s">
        <v>74</v>
      </c>
      <c r="C38" s="74" t="s">
        <v>51</v>
      </c>
      <c r="D38" s="76">
        <v>4390080350</v>
      </c>
      <c r="E38" s="77">
        <v>200</v>
      </c>
      <c r="F38" s="215">
        <v>6.8</v>
      </c>
      <c r="G38" s="215"/>
      <c r="H38" s="215">
        <f t="shared" si="1"/>
        <v>6.8</v>
      </c>
      <c r="I38" s="81"/>
    </row>
    <row r="39" spans="1:9" ht="29.25" customHeight="1">
      <c r="A39" s="130" t="s">
        <v>789</v>
      </c>
      <c r="B39" s="255" t="s">
        <v>74</v>
      </c>
      <c r="C39" s="255" t="s">
        <v>51</v>
      </c>
      <c r="D39" s="45">
        <v>4290020560</v>
      </c>
      <c r="E39" s="261">
        <v>200</v>
      </c>
      <c r="F39" s="7">
        <v>200</v>
      </c>
      <c r="G39" s="7"/>
      <c r="H39" s="7">
        <f>F39+G39</f>
        <v>200</v>
      </c>
      <c r="I39" s="264"/>
    </row>
    <row r="40" spans="1:9" ht="39" customHeight="1">
      <c r="A40" s="78" t="s">
        <v>270</v>
      </c>
      <c r="B40" s="74" t="s">
        <v>74</v>
      </c>
      <c r="C40" s="74" t="s">
        <v>53</v>
      </c>
      <c r="D40" s="76">
        <v>4290020150</v>
      </c>
      <c r="E40" s="77">
        <v>200</v>
      </c>
      <c r="F40" s="215">
        <v>380</v>
      </c>
      <c r="G40" s="215">
        <v>-100</v>
      </c>
      <c r="H40" s="215">
        <f t="shared" si="1"/>
        <v>280</v>
      </c>
      <c r="I40" s="81"/>
    </row>
    <row r="41" spans="1:9" ht="71.25" customHeight="1">
      <c r="A41" s="95" t="s">
        <v>590</v>
      </c>
      <c r="B41" s="74" t="s">
        <v>74</v>
      </c>
      <c r="C41" s="74" t="s">
        <v>55</v>
      </c>
      <c r="D41" s="76">
        <v>4390080370</v>
      </c>
      <c r="E41" s="77">
        <v>200</v>
      </c>
      <c r="F41" s="215">
        <v>10.5</v>
      </c>
      <c r="G41" s="215"/>
      <c r="H41" s="215">
        <f t="shared" si="1"/>
        <v>10.5</v>
      </c>
      <c r="I41" s="81"/>
    </row>
    <row r="42" spans="1:9" ht="66.75" customHeight="1">
      <c r="A42" s="57" t="s">
        <v>589</v>
      </c>
      <c r="B42" s="74" t="s">
        <v>74</v>
      </c>
      <c r="C42" s="74" t="s">
        <v>55</v>
      </c>
      <c r="D42" s="76">
        <v>4390082400</v>
      </c>
      <c r="E42" s="77">
        <v>200</v>
      </c>
      <c r="F42" s="215">
        <v>228.1</v>
      </c>
      <c r="G42" s="215"/>
      <c r="H42" s="215">
        <f t="shared" si="1"/>
        <v>228.1</v>
      </c>
      <c r="I42" s="81"/>
    </row>
    <row r="43" spans="1:9" ht="66" customHeight="1">
      <c r="A43" s="26" t="s">
        <v>303</v>
      </c>
      <c r="B43" s="74" t="s">
        <v>74</v>
      </c>
      <c r="C43" s="74" t="s">
        <v>56</v>
      </c>
      <c r="D43" s="76">
        <v>1620120300</v>
      </c>
      <c r="E43" s="77">
        <v>200</v>
      </c>
      <c r="F43" s="215">
        <v>250</v>
      </c>
      <c r="G43" s="215"/>
      <c r="H43" s="215">
        <f t="shared" si="1"/>
        <v>250</v>
      </c>
      <c r="I43" s="81"/>
    </row>
    <row r="44" spans="1:9" ht="42" customHeight="1">
      <c r="A44" s="26" t="s">
        <v>345</v>
      </c>
      <c r="B44" s="74" t="s">
        <v>74</v>
      </c>
      <c r="C44" s="74" t="s">
        <v>56</v>
      </c>
      <c r="D44" s="76">
        <v>1710120400</v>
      </c>
      <c r="E44" s="77">
        <v>200</v>
      </c>
      <c r="F44" s="215">
        <v>212.4</v>
      </c>
      <c r="G44" s="215">
        <v>29.8</v>
      </c>
      <c r="H44" s="215">
        <f t="shared" si="1"/>
        <v>242.20000000000002</v>
      </c>
      <c r="I44" s="81"/>
    </row>
    <row r="45" spans="1:9" ht="56.25" customHeight="1">
      <c r="A45" s="26" t="s">
        <v>322</v>
      </c>
      <c r="B45" s="74" t="s">
        <v>74</v>
      </c>
      <c r="C45" s="74" t="s">
        <v>56</v>
      </c>
      <c r="D45" s="76">
        <v>1720120410</v>
      </c>
      <c r="E45" s="77">
        <v>200</v>
      </c>
      <c r="F45" s="215">
        <v>1956.7</v>
      </c>
      <c r="G45" s="7"/>
      <c r="H45" s="7">
        <f>F45+G45</f>
        <v>1956.7</v>
      </c>
      <c r="I45" s="81"/>
    </row>
    <row r="46" spans="1:9" ht="53.25" customHeight="1">
      <c r="A46" s="26" t="s">
        <v>773</v>
      </c>
      <c r="B46" s="242" t="s">
        <v>74</v>
      </c>
      <c r="C46" s="242" t="s">
        <v>56</v>
      </c>
      <c r="D46" s="252" t="s">
        <v>774</v>
      </c>
      <c r="E46" s="243">
        <v>200</v>
      </c>
      <c r="F46" s="7">
        <v>30.5</v>
      </c>
      <c r="G46" s="7"/>
      <c r="H46" s="7">
        <f>F46+G46</f>
        <v>30.5</v>
      </c>
      <c r="I46" s="244"/>
    </row>
    <row r="47" spans="1:9" ht="53.25" customHeight="1">
      <c r="A47" s="26" t="s">
        <v>772</v>
      </c>
      <c r="B47" s="242" t="s">
        <v>74</v>
      </c>
      <c r="C47" s="242" t="s">
        <v>56</v>
      </c>
      <c r="D47" s="142">
        <v>1720180510</v>
      </c>
      <c r="E47" s="243">
        <v>200</v>
      </c>
      <c r="F47" s="7">
        <v>3000</v>
      </c>
      <c r="G47" s="7"/>
      <c r="H47" s="7">
        <f>F47+G47</f>
        <v>3000</v>
      </c>
      <c r="I47" s="244"/>
    </row>
    <row r="48" spans="1:9" s="304" customFormat="1" ht="81.75" customHeight="1">
      <c r="A48" s="299" t="s">
        <v>685</v>
      </c>
      <c r="B48" s="300" t="s">
        <v>74</v>
      </c>
      <c r="C48" s="300" t="s">
        <v>56</v>
      </c>
      <c r="D48" s="300" t="s">
        <v>597</v>
      </c>
      <c r="E48" s="301">
        <v>200</v>
      </c>
      <c r="F48" s="302"/>
      <c r="G48" s="302">
        <v>600</v>
      </c>
      <c r="H48" s="302">
        <f t="shared" ref="H48" si="2">F48+G48</f>
        <v>600</v>
      </c>
      <c r="I48" s="303"/>
    </row>
    <row r="49" spans="1:9" ht="42.75" customHeight="1">
      <c r="A49" s="98" t="s">
        <v>618</v>
      </c>
      <c r="B49" s="74" t="s">
        <v>74</v>
      </c>
      <c r="C49" s="87" t="s">
        <v>57</v>
      </c>
      <c r="D49" s="39" t="s">
        <v>635</v>
      </c>
      <c r="E49" s="77">
        <v>200</v>
      </c>
      <c r="F49" s="215">
        <v>4</v>
      </c>
      <c r="G49" s="215">
        <v>-4</v>
      </c>
      <c r="H49" s="215">
        <f t="shared" si="1"/>
        <v>0</v>
      </c>
      <c r="I49" s="35">
        <v>3000</v>
      </c>
    </row>
    <row r="50" spans="1:9" ht="32.25" customHeight="1">
      <c r="A50" s="121" t="s">
        <v>833</v>
      </c>
      <c r="B50" s="289" t="s">
        <v>74</v>
      </c>
      <c r="C50" s="289" t="s">
        <v>57</v>
      </c>
      <c r="D50" s="125" t="s">
        <v>834</v>
      </c>
      <c r="E50" s="288">
        <v>200</v>
      </c>
      <c r="F50" s="7">
        <v>396</v>
      </c>
      <c r="G50" s="7">
        <v>-396</v>
      </c>
      <c r="H50" s="7">
        <f t="shared" si="1"/>
        <v>0</v>
      </c>
      <c r="I50" s="35"/>
    </row>
    <row r="51" spans="1:9" ht="30.75" customHeight="1">
      <c r="A51" s="98" t="s">
        <v>375</v>
      </c>
      <c r="B51" s="74" t="s">
        <v>74</v>
      </c>
      <c r="C51" s="74" t="s">
        <v>57</v>
      </c>
      <c r="D51" s="195" t="s">
        <v>636</v>
      </c>
      <c r="E51" s="77">
        <v>200</v>
      </c>
      <c r="F51" s="215">
        <v>370</v>
      </c>
      <c r="G51" s="215"/>
      <c r="H51" s="215">
        <f t="shared" si="1"/>
        <v>370</v>
      </c>
      <c r="I51" s="18" t="s">
        <v>349</v>
      </c>
    </row>
    <row r="52" spans="1:9" ht="54.75" customHeight="1">
      <c r="A52" s="4" t="s">
        <v>272</v>
      </c>
      <c r="B52" s="74" t="s">
        <v>74</v>
      </c>
      <c r="C52" s="74" t="s">
        <v>57</v>
      </c>
      <c r="D52" s="76">
        <v>4290020160</v>
      </c>
      <c r="E52" s="77">
        <v>200</v>
      </c>
      <c r="F52" s="215">
        <v>393.5</v>
      </c>
      <c r="G52" s="215"/>
      <c r="H52" s="215">
        <f t="shared" si="1"/>
        <v>393.5</v>
      </c>
      <c r="I52" s="81"/>
    </row>
    <row r="53" spans="1:9" ht="30" customHeight="1">
      <c r="A53" s="78" t="s">
        <v>299</v>
      </c>
      <c r="B53" s="74" t="s">
        <v>74</v>
      </c>
      <c r="C53" s="74" t="s">
        <v>57</v>
      </c>
      <c r="D53" s="76">
        <v>4290020180</v>
      </c>
      <c r="E53" s="77">
        <v>200</v>
      </c>
      <c r="F53" s="215">
        <v>200</v>
      </c>
      <c r="G53" s="215">
        <v>-200</v>
      </c>
      <c r="H53" s="215">
        <f t="shared" si="1"/>
        <v>0</v>
      </c>
      <c r="I53" s="81"/>
    </row>
    <row r="54" spans="1:9" ht="41.25" customHeight="1">
      <c r="A54" s="91" t="s">
        <v>321</v>
      </c>
      <c r="B54" s="74" t="s">
        <v>74</v>
      </c>
      <c r="C54" s="74" t="s">
        <v>324</v>
      </c>
      <c r="D54" s="97" t="s">
        <v>603</v>
      </c>
      <c r="E54" s="77">
        <v>200</v>
      </c>
      <c r="F54" s="215">
        <v>879.9</v>
      </c>
      <c r="G54" s="215"/>
      <c r="H54" s="215">
        <f t="shared" si="1"/>
        <v>879.9</v>
      </c>
      <c r="I54" s="81"/>
    </row>
    <row r="55" spans="1:9" ht="30" customHeight="1">
      <c r="A55" s="75" t="s">
        <v>320</v>
      </c>
      <c r="B55" s="74" t="s">
        <v>74</v>
      </c>
      <c r="C55" s="74" t="s">
        <v>324</v>
      </c>
      <c r="D55" s="97" t="s">
        <v>604</v>
      </c>
      <c r="E55" s="77">
        <v>200</v>
      </c>
      <c r="F55" s="215">
        <v>97</v>
      </c>
      <c r="G55" s="215"/>
      <c r="H55" s="215">
        <f t="shared" si="1"/>
        <v>97</v>
      </c>
      <c r="I55" s="81"/>
    </row>
    <row r="56" spans="1:9" ht="81.75" customHeight="1">
      <c r="A56" s="121" t="s">
        <v>685</v>
      </c>
      <c r="B56" s="175" t="s">
        <v>74</v>
      </c>
      <c r="C56" s="175" t="s">
        <v>323</v>
      </c>
      <c r="D56" s="175" t="s">
        <v>597</v>
      </c>
      <c r="E56" s="122">
        <v>200</v>
      </c>
      <c r="F56" s="7">
        <v>200</v>
      </c>
      <c r="G56" s="7"/>
      <c r="H56" s="215">
        <f t="shared" si="1"/>
        <v>200</v>
      </c>
      <c r="I56" s="92"/>
    </row>
    <row r="57" spans="1:9" ht="43.5" customHeight="1">
      <c r="A57" s="121" t="s">
        <v>686</v>
      </c>
      <c r="B57" s="175" t="s">
        <v>74</v>
      </c>
      <c r="C57" s="175" t="s">
        <v>323</v>
      </c>
      <c r="D57" s="175" t="s">
        <v>687</v>
      </c>
      <c r="E57" s="122">
        <v>200</v>
      </c>
      <c r="F57" s="7">
        <v>600</v>
      </c>
      <c r="G57" s="7">
        <v>-600</v>
      </c>
      <c r="H57" s="215">
        <f t="shared" si="1"/>
        <v>0</v>
      </c>
      <c r="I57" s="174"/>
    </row>
    <row r="58" spans="1:9" ht="42" customHeight="1">
      <c r="A58" s="121" t="s">
        <v>658</v>
      </c>
      <c r="B58" s="175" t="s">
        <v>74</v>
      </c>
      <c r="C58" s="175" t="s">
        <v>323</v>
      </c>
      <c r="D58" s="175" t="s">
        <v>600</v>
      </c>
      <c r="E58" s="176">
        <v>400</v>
      </c>
      <c r="F58" s="7">
        <v>483.4</v>
      </c>
      <c r="G58" s="7">
        <v>-380</v>
      </c>
      <c r="H58" s="215">
        <f t="shared" si="1"/>
        <v>103.39999999999998</v>
      </c>
      <c r="I58" s="81"/>
    </row>
    <row r="59" spans="1:9" ht="27" customHeight="1">
      <c r="A59" s="121" t="s">
        <v>567</v>
      </c>
      <c r="B59" s="196" t="s">
        <v>74</v>
      </c>
      <c r="C59" s="196" t="s">
        <v>325</v>
      </c>
      <c r="D59" s="196" t="s">
        <v>607</v>
      </c>
      <c r="E59" s="197">
        <v>200</v>
      </c>
      <c r="F59" s="7">
        <v>230.8</v>
      </c>
      <c r="G59" s="7">
        <v>-150</v>
      </c>
      <c r="H59" s="215">
        <f t="shared" si="1"/>
        <v>80.800000000000011</v>
      </c>
      <c r="I59" s="198"/>
    </row>
    <row r="60" spans="1:9" ht="29.25" customHeight="1">
      <c r="A60" s="46" t="s">
        <v>379</v>
      </c>
      <c r="B60" s="175" t="s">
        <v>74</v>
      </c>
      <c r="C60" s="175" t="s">
        <v>325</v>
      </c>
      <c r="D60" s="183" t="s">
        <v>700</v>
      </c>
      <c r="E60" s="122">
        <v>200</v>
      </c>
      <c r="F60" s="7">
        <v>54.7</v>
      </c>
      <c r="G60" s="7"/>
      <c r="H60" s="215">
        <f t="shared" si="1"/>
        <v>54.7</v>
      </c>
      <c r="I60" s="35">
        <v>360.6</v>
      </c>
    </row>
    <row r="61" spans="1:9" ht="44.25" customHeight="1">
      <c r="A61" s="162" t="s">
        <v>825</v>
      </c>
      <c r="B61" s="175" t="s">
        <v>74</v>
      </c>
      <c r="C61" s="175" t="s">
        <v>325</v>
      </c>
      <c r="D61" s="163">
        <v>4290021000</v>
      </c>
      <c r="E61" s="164">
        <v>200</v>
      </c>
      <c r="F61" s="7">
        <v>420</v>
      </c>
      <c r="G61" s="7"/>
      <c r="H61" s="215">
        <f t="shared" si="1"/>
        <v>420</v>
      </c>
      <c r="I61" s="179"/>
    </row>
    <row r="62" spans="1:9" ht="42" customHeight="1">
      <c r="A62" s="46" t="s">
        <v>826</v>
      </c>
      <c r="B62" s="271" t="s">
        <v>74</v>
      </c>
      <c r="C62" s="271" t="s">
        <v>64</v>
      </c>
      <c r="D62" s="271" t="s">
        <v>813</v>
      </c>
      <c r="E62" s="273">
        <v>200</v>
      </c>
      <c r="F62" s="7">
        <v>3700</v>
      </c>
      <c r="G62" s="7"/>
      <c r="H62" s="7">
        <f>F62+G62</f>
        <v>3700</v>
      </c>
      <c r="I62" s="179"/>
    </row>
    <row r="63" spans="1:9" ht="30" customHeight="1">
      <c r="A63" s="4" t="s">
        <v>212</v>
      </c>
      <c r="B63" s="74" t="s">
        <v>74</v>
      </c>
      <c r="C63" s="74" t="s">
        <v>66</v>
      </c>
      <c r="D63" s="76">
        <v>4290007010</v>
      </c>
      <c r="E63" s="77">
        <v>300</v>
      </c>
      <c r="F63" s="215">
        <v>1373.5</v>
      </c>
      <c r="G63" s="215"/>
      <c r="H63" s="215">
        <f t="shared" si="1"/>
        <v>1373.5</v>
      </c>
      <c r="I63" s="81"/>
    </row>
    <row r="64" spans="1:9" ht="30" customHeight="1">
      <c r="A64" s="334" t="s">
        <v>290</v>
      </c>
      <c r="B64" s="221" t="s">
        <v>74</v>
      </c>
      <c r="C64" s="221" t="s">
        <v>288</v>
      </c>
      <c r="D64" s="322" t="s">
        <v>874</v>
      </c>
      <c r="E64" s="222">
        <v>300</v>
      </c>
      <c r="F64" s="7">
        <v>0</v>
      </c>
      <c r="G64" s="240">
        <v>1353.3</v>
      </c>
      <c r="H64" s="7">
        <f>F64+G64</f>
        <v>1353.3</v>
      </c>
      <c r="I64" s="223"/>
    </row>
    <row r="65" spans="1:9" ht="30" customHeight="1">
      <c r="A65" s="78" t="s">
        <v>290</v>
      </c>
      <c r="B65" s="74" t="s">
        <v>74</v>
      </c>
      <c r="C65" s="74" t="s">
        <v>288</v>
      </c>
      <c r="D65" s="182" t="s">
        <v>701</v>
      </c>
      <c r="E65" s="77">
        <v>300</v>
      </c>
      <c r="F65" s="215">
        <v>1353.3</v>
      </c>
      <c r="G65" s="215">
        <v>-1353.3</v>
      </c>
      <c r="H65" s="215">
        <f t="shared" si="1"/>
        <v>0</v>
      </c>
      <c r="I65" s="81"/>
    </row>
    <row r="66" spans="1:9" ht="42.75" customHeight="1">
      <c r="A66" s="263" t="s">
        <v>792</v>
      </c>
      <c r="B66" s="255" t="s">
        <v>74</v>
      </c>
      <c r="C66" s="255" t="s">
        <v>67</v>
      </c>
      <c r="D66" s="255" t="s">
        <v>791</v>
      </c>
      <c r="E66" s="16">
        <v>400</v>
      </c>
      <c r="F66" s="7">
        <v>1012.7</v>
      </c>
      <c r="G66" s="7">
        <v>-1012.7</v>
      </c>
      <c r="H66" s="7">
        <f>F66+G66</f>
        <v>0</v>
      </c>
      <c r="I66" s="264"/>
    </row>
    <row r="67" spans="1:9" ht="42.75" customHeight="1">
      <c r="A67" s="121" t="s">
        <v>845</v>
      </c>
      <c r="B67" s="323" t="s">
        <v>74</v>
      </c>
      <c r="C67" s="323" t="s">
        <v>849</v>
      </c>
      <c r="D67" s="125" t="s">
        <v>847</v>
      </c>
      <c r="E67" s="324">
        <v>200</v>
      </c>
      <c r="F67" s="7"/>
      <c r="G67" s="7">
        <v>396</v>
      </c>
      <c r="H67" s="7">
        <f t="shared" ref="H67:H68" si="3">F67+G67</f>
        <v>396</v>
      </c>
      <c r="I67" s="326"/>
    </row>
    <row r="68" spans="1:9" ht="51.75" customHeight="1">
      <c r="A68" s="121" t="s">
        <v>846</v>
      </c>
      <c r="B68" s="323" t="s">
        <v>74</v>
      </c>
      <c r="C68" s="323" t="s">
        <v>849</v>
      </c>
      <c r="D68" s="125" t="s">
        <v>848</v>
      </c>
      <c r="E68" s="324">
        <v>200</v>
      </c>
      <c r="F68" s="7"/>
      <c r="G68" s="7">
        <v>4</v>
      </c>
      <c r="H68" s="7">
        <f t="shared" si="3"/>
        <v>4</v>
      </c>
      <c r="I68" s="326"/>
    </row>
    <row r="69" spans="1:9" ht="15.75">
      <c r="A69" s="32" t="s">
        <v>73</v>
      </c>
      <c r="B69" s="11" t="s">
        <v>75</v>
      </c>
      <c r="C69" s="74"/>
      <c r="D69" s="76"/>
      <c r="E69" s="76"/>
      <c r="F69" s="93">
        <f>F70+F71</f>
        <v>1171</v>
      </c>
      <c r="G69" s="93">
        <f t="shared" ref="G69" si="4">G70+G71</f>
        <v>0</v>
      </c>
      <c r="H69" s="93">
        <f>H70+H71</f>
        <v>1171</v>
      </c>
      <c r="I69" s="81"/>
    </row>
    <row r="70" spans="1:9" ht="56.25" customHeight="1">
      <c r="A70" s="78" t="s">
        <v>204</v>
      </c>
      <c r="B70" s="74" t="s">
        <v>75</v>
      </c>
      <c r="C70" s="74" t="s">
        <v>47</v>
      </c>
      <c r="D70" s="76">
        <v>4090000270</v>
      </c>
      <c r="E70" s="77">
        <v>100</v>
      </c>
      <c r="F70" s="7">
        <v>1074.5999999999999</v>
      </c>
      <c r="G70" s="7"/>
      <c r="H70" s="7">
        <f>F70+G70</f>
        <v>1074.5999999999999</v>
      </c>
      <c r="I70" s="81"/>
    </row>
    <row r="71" spans="1:9" ht="31.5" customHeight="1">
      <c r="A71" s="78" t="s">
        <v>265</v>
      </c>
      <c r="B71" s="74" t="s">
        <v>75</v>
      </c>
      <c r="C71" s="74" t="s">
        <v>47</v>
      </c>
      <c r="D71" s="76">
        <v>4090000270</v>
      </c>
      <c r="E71" s="77">
        <v>200</v>
      </c>
      <c r="F71" s="7">
        <v>96.4</v>
      </c>
      <c r="G71" s="7"/>
      <c r="H71" s="7">
        <f>F71+G71</f>
        <v>96.4</v>
      </c>
      <c r="I71" s="81"/>
    </row>
    <row r="72" spans="1:9" ht="21" customHeight="1">
      <c r="A72" s="32" t="s">
        <v>5</v>
      </c>
      <c r="B72" s="11" t="s">
        <v>6</v>
      </c>
      <c r="C72" s="74"/>
      <c r="D72" s="76"/>
      <c r="E72" s="76"/>
      <c r="F72" s="213">
        <f>F73+F74+F75+F76+F77+F79+F80+F81+F87+F96+F97+F98+F99+F100+F101+F104+F105+F107+F108+F109+F113+F114+F117+F120+F121+F91+F118+F84+F85+F88+F90+F93+F94+F95+F106+F119+F92+F82+F102+F115+F83+F103+F116+F89+F86+F112+F78+F110+F111</f>
        <v>35777.200000000004</v>
      </c>
      <c r="G72" s="295">
        <f>G73+G74+G75+G76+G77+G79+G80+G81+G87+G96+G97+G98+G99+G100+G101+G104+G105+G107+G108+G109+G113+G114+G117+G120+G121+G91+G118+G84+G85+G88+G90+G93+G94+G95+G106+G119+G92+G82+G102+G115+G83+G103+G116+G89+G86+G112+G78+G110+G111+G122</f>
        <v>3312.2</v>
      </c>
      <c r="H72" s="331">
        <f>H73+H74+H75+H76+H77+H79+H80+H81+H87+H96+H97+H98+H99+H100+H101+H104+H105+H107+H108+H109+H113+H114+H117+H120+H121+H91+H118+H84+H85+H88+H90+H93+H94+H95+H106+H119+H92+H82+H102+H115+H83+H103+H116+H89+H86+H112+H78+H110+H111+H122</f>
        <v>39089.399999999994</v>
      </c>
      <c r="I72" s="80" t="e">
        <f>I73+I74+I75+I76+I77+#REF!+#REF!+I79+I80+#REF!+I81+#REF!+#REF!+I87+#REF!+#REF!+#REF!+I96+I97+I98+I99+I100+I101+I104+I105+I107+I108+I109+I113+I114+I117+#REF!+#REF!+#REF!+#REF!+I120+I121+I91+#REF!+#REF!+#REF!+#REF!+#REF!</f>
        <v>#REF!</v>
      </c>
    </row>
    <row r="73" spans="1:9" ht="57.75" customHeight="1">
      <c r="A73" s="78" t="s">
        <v>208</v>
      </c>
      <c r="B73" s="74" t="s">
        <v>6</v>
      </c>
      <c r="C73" s="74" t="s">
        <v>49</v>
      </c>
      <c r="D73" s="76">
        <v>4190000290</v>
      </c>
      <c r="E73" s="77">
        <v>100</v>
      </c>
      <c r="F73" s="215">
        <v>3757.3</v>
      </c>
      <c r="G73" s="215"/>
      <c r="H73" s="79">
        <f>F73+G73</f>
        <v>3757.3</v>
      </c>
      <c r="I73" s="79">
        <v>3167.6</v>
      </c>
    </row>
    <row r="74" spans="1:9" ht="30.75" customHeight="1">
      <c r="A74" s="78" t="s">
        <v>268</v>
      </c>
      <c r="B74" s="74" t="s">
        <v>6</v>
      </c>
      <c r="C74" s="74" t="s">
        <v>49</v>
      </c>
      <c r="D74" s="76">
        <v>4190000290</v>
      </c>
      <c r="E74" s="77">
        <v>200</v>
      </c>
      <c r="F74" s="215">
        <v>205.4</v>
      </c>
      <c r="G74" s="215"/>
      <c r="H74" s="215">
        <f t="shared" ref="H74:H122" si="5">F74+G74</f>
        <v>205.4</v>
      </c>
      <c r="I74" s="81"/>
    </row>
    <row r="75" spans="1:9" ht="30" customHeight="1">
      <c r="A75" s="78" t="s">
        <v>209</v>
      </c>
      <c r="B75" s="74" t="s">
        <v>6</v>
      </c>
      <c r="C75" s="74" t="s">
        <v>49</v>
      </c>
      <c r="D75" s="76">
        <v>4190000290</v>
      </c>
      <c r="E75" s="77">
        <v>800</v>
      </c>
      <c r="F75" s="215">
        <v>2</v>
      </c>
      <c r="G75" s="215"/>
      <c r="H75" s="215">
        <f t="shared" si="5"/>
        <v>2</v>
      </c>
      <c r="I75" s="81"/>
    </row>
    <row r="76" spans="1:9" ht="30.75" customHeight="1">
      <c r="A76" s="284" t="s">
        <v>210</v>
      </c>
      <c r="B76" s="74" t="s">
        <v>6</v>
      </c>
      <c r="C76" s="74" t="s">
        <v>50</v>
      </c>
      <c r="D76" s="76">
        <v>4290020090</v>
      </c>
      <c r="E76" s="77">
        <v>800</v>
      </c>
      <c r="F76" s="215">
        <v>134.69999999999999</v>
      </c>
      <c r="G76" s="215"/>
      <c r="H76" s="215">
        <f t="shared" si="5"/>
        <v>134.69999999999999</v>
      </c>
      <c r="I76" s="81"/>
    </row>
    <row r="77" spans="1:9" ht="42" customHeight="1">
      <c r="A77" s="101" t="s">
        <v>629</v>
      </c>
      <c r="B77" s="74" t="s">
        <v>6</v>
      </c>
      <c r="C77" s="74" t="s">
        <v>51</v>
      </c>
      <c r="D77" s="97" t="s">
        <v>623</v>
      </c>
      <c r="E77" s="77">
        <v>200</v>
      </c>
      <c r="F77" s="215">
        <v>200</v>
      </c>
      <c r="G77" s="215"/>
      <c r="H77" s="215">
        <f t="shared" si="5"/>
        <v>200</v>
      </c>
      <c r="I77" s="81"/>
    </row>
    <row r="78" spans="1:9" s="304" customFormat="1" ht="28.5" customHeight="1">
      <c r="A78" s="299" t="s">
        <v>263</v>
      </c>
      <c r="B78" s="300" t="s">
        <v>6</v>
      </c>
      <c r="C78" s="300" t="s">
        <v>51</v>
      </c>
      <c r="D78" s="308">
        <v>1410100700</v>
      </c>
      <c r="E78" s="306">
        <v>200</v>
      </c>
      <c r="F78" s="302"/>
      <c r="G78" s="302">
        <v>16</v>
      </c>
      <c r="H78" s="302">
        <f t="shared" si="5"/>
        <v>16</v>
      </c>
      <c r="I78" s="303"/>
    </row>
    <row r="79" spans="1:9" ht="57.75" customHeight="1">
      <c r="A79" s="78" t="s">
        <v>21</v>
      </c>
      <c r="B79" s="74" t="s">
        <v>6</v>
      </c>
      <c r="C79" s="74" t="s">
        <v>53</v>
      </c>
      <c r="D79" s="76">
        <v>4290000300</v>
      </c>
      <c r="E79" s="77">
        <v>100</v>
      </c>
      <c r="F79" s="215">
        <v>2896.5</v>
      </c>
      <c r="G79" s="215"/>
      <c r="H79" s="215">
        <f t="shared" si="5"/>
        <v>2896.5</v>
      </c>
      <c r="I79" s="81"/>
    </row>
    <row r="80" spans="1:9" ht="40.5" customHeight="1">
      <c r="A80" s="284" t="s">
        <v>271</v>
      </c>
      <c r="B80" s="147" t="s">
        <v>6</v>
      </c>
      <c r="C80" s="147" t="s">
        <v>53</v>
      </c>
      <c r="D80" s="45">
        <v>4290000300</v>
      </c>
      <c r="E80" s="148">
        <v>200</v>
      </c>
      <c r="F80" s="7">
        <v>1720.1</v>
      </c>
      <c r="G80" s="7">
        <v>-8.3000000000000007</v>
      </c>
      <c r="H80" s="215">
        <f t="shared" si="5"/>
        <v>1711.8</v>
      </c>
      <c r="I80" s="81"/>
    </row>
    <row r="81" spans="1:9" ht="30" customHeight="1">
      <c r="A81" s="78" t="s">
        <v>22</v>
      </c>
      <c r="B81" s="147" t="s">
        <v>6</v>
      </c>
      <c r="C81" s="147" t="s">
        <v>53</v>
      </c>
      <c r="D81" s="45">
        <v>4290000300</v>
      </c>
      <c r="E81" s="148">
        <v>800</v>
      </c>
      <c r="F81" s="7">
        <v>24.5</v>
      </c>
      <c r="G81" s="7">
        <v>8.3000000000000007</v>
      </c>
      <c r="H81" s="215">
        <f t="shared" si="5"/>
        <v>32.799999999999997</v>
      </c>
      <c r="I81" s="81"/>
    </row>
    <row r="82" spans="1:9" ht="57.75" customHeight="1">
      <c r="A82" s="239" t="s">
        <v>370</v>
      </c>
      <c r="B82" s="236" t="s">
        <v>6</v>
      </c>
      <c r="C82" s="236" t="s">
        <v>53</v>
      </c>
      <c r="D82" s="45">
        <v>4290082181</v>
      </c>
      <c r="E82" s="237">
        <v>100</v>
      </c>
      <c r="F82" s="7">
        <v>160.19999999999999</v>
      </c>
      <c r="G82" s="7"/>
      <c r="H82" s="240">
        <f>F82+G82</f>
        <v>160.19999999999999</v>
      </c>
      <c r="I82" s="241"/>
    </row>
    <row r="83" spans="1:9" ht="53.25" customHeight="1">
      <c r="A83" s="239" t="s">
        <v>370</v>
      </c>
      <c r="B83" s="236" t="s">
        <v>6</v>
      </c>
      <c r="C83" s="236" t="s">
        <v>53</v>
      </c>
      <c r="D83" s="45">
        <v>4290082182</v>
      </c>
      <c r="E83" s="237">
        <v>100</v>
      </c>
      <c r="F83" s="7">
        <v>120.6</v>
      </c>
      <c r="G83" s="7"/>
      <c r="H83" s="240">
        <f>F83+G83</f>
        <v>120.6</v>
      </c>
      <c r="I83" s="241"/>
    </row>
    <row r="84" spans="1:9" ht="41.25" customHeight="1">
      <c r="A84" s="119" t="s">
        <v>342</v>
      </c>
      <c r="B84" s="147" t="s">
        <v>6</v>
      </c>
      <c r="C84" s="147" t="s">
        <v>53</v>
      </c>
      <c r="D84" s="45">
        <v>4290008100</v>
      </c>
      <c r="E84" s="148">
        <v>500</v>
      </c>
      <c r="F84" s="7">
        <v>916.3</v>
      </c>
      <c r="G84" s="7"/>
      <c r="H84" s="215">
        <f t="shared" si="5"/>
        <v>916.3</v>
      </c>
      <c r="I84" s="120"/>
    </row>
    <row r="85" spans="1:9" ht="45" customHeight="1">
      <c r="A85" s="26" t="s">
        <v>337</v>
      </c>
      <c r="B85" s="147" t="s">
        <v>6</v>
      </c>
      <c r="C85" s="147" t="s">
        <v>56</v>
      </c>
      <c r="D85" s="45">
        <v>1710108010</v>
      </c>
      <c r="E85" s="148">
        <v>500</v>
      </c>
      <c r="F85" s="7">
        <v>3493.9</v>
      </c>
      <c r="G85" s="7"/>
      <c r="H85" s="215">
        <f t="shared" si="5"/>
        <v>3493.9</v>
      </c>
      <c r="I85" s="120"/>
    </row>
    <row r="86" spans="1:9" ht="39.75" customHeight="1">
      <c r="A86" s="26" t="s">
        <v>828</v>
      </c>
      <c r="B86" s="282" t="s">
        <v>6</v>
      </c>
      <c r="C86" s="282" t="s">
        <v>56</v>
      </c>
      <c r="D86" s="45">
        <v>1720108020</v>
      </c>
      <c r="E86" s="283">
        <v>500</v>
      </c>
      <c r="F86" s="7">
        <v>2056.6999999999998</v>
      </c>
      <c r="G86" s="7"/>
      <c r="H86" s="240">
        <f t="shared" si="5"/>
        <v>2056.6999999999998</v>
      </c>
      <c r="I86" s="285"/>
    </row>
    <row r="87" spans="1:9" ht="26.25" customHeight="1">
      <c r="A87" s="46" t="s">
        <v>194</v>
      </c>
      <c r="B87" s="147" t="s">
        <v>6</v>
      </c>
      <c r="C87" s="147" t="s">
        <v>57</v>
      </c>
      <c r="D87" s="147" t="s">
        <v>619</v>
      </c>
      <c r="E87" s="148">
        <v>800</v>
      </c>
      <c r="F87" s="7">
        <v>400</v>
      </c>
      <c r="G87" s="7"/>
      <c r="H87" s="215">
        <f t="shared" si="5"/>
        <v>400</v>
      </c>
      <c r="I87" s="81"/>
    </row>
    <row r="88" spans="1:9" ht="26.25" customHeight="1">
      <c r="A88" s="118" t="s">
        <v>665</v>
      </c>
      <c r="B88" s="147" t="s">
        <v>6</v>
      </c>
      <c r="C88" s="147" t="s">
        <v>324</v>
      </c>
      <c r="D88" s="147" t="s">
        <v>666</v>
      </c>
      <c r="E88" s="122">
        <v>500</v>
      </c>
      <c r="F88" s="7">
        <v>46.2</v>
      </c>
      <c r="G88" s="7"/>
      <c r="H88" s="215">
        <f t="shared" si="5"/>
        <v>46.2</v>
      </c>
      <c r="I88" s="120"/>
    </row>
    <row r="89" spans="1:9" ht="31.5" customHeight="1">
      <c r="A89" s="121" t="s">
        <v>815</v>
      </c>
      <c r="B89" s="274" t="s">
        <v>6</v>
      </c>
      <c r="C89" s="274" t="s">
        <v>323</v>
      </c>
      <c r="D89" s="274" t="s">
        <v>814</v>
      </c>
      <c r="E89" s="122">
        <v>500</v>
      </c>
      <c r="F89" s="7">
        <v>25</v>
      </c>
      <c r="G89" s="7">
        <v>50</v>
      </c>
      <c r="H89" s="7">
        <f>F89+G89</f>
        <v>75</v>
      </c>
      <c r="I89" s="275"/>
    </row>
    <row r="90" spans="1:9" ht="32.25" customHeight="1">
      <c r="A90" s="117" t="s">
        <v>669</v>
      </c>
      <c r="B90" s="147" t="s">
        <v>6</v>
      </c>
      <c r="C90" s="183" t="s">
        <v>325</v>
      </c>
      <c r="D90" s="147" t="s">
        <v>670</v>
      </c>
      <c r="E90" s="122">
        <v>500</v>
      </c>
      <c r="F90" s="7">
        <v>657.1</v>
      </c>
      <c r="G90" s="7">
        <v>150</v>
      </c>
      <c r="H90" s="215">
        <f t="shared" si="5"/>
        <v>807.1</v>
      </c>
      <c r="I90" s="120"/>
    </row>
    <row r="91" spans="1:9" ht="42.75" customHeight="1">
      <c r="A91" s="75" t="s">
        <v>315</v>
      </c>
      <c r="B91" s="147" t="s">
        <v>6</v>
      </c>
      <c r="C91" s="147" t="s">
        <v>323</v>
      </c>
      <c r="D91" s="147" t="s">
        <v>610</v>
      </c>
      <c r="E91" s="122">
        <v>800</v>
      </c>
      <c r="F91" s="7">
        <v>3180</v>
      </c>
      <c r="G91" s="7">
        <v>1130</v>
      </c>
      <c r="H91" s="215">
        <f t="shared" si="5"/>
        <v>4310</v>
      </c>
      <c r="I91" s="81"/>
    </row>
    <row r="92" spans="1:9" ht="33.75" customHeight="1">
      <c r="A92" s="121" t="s">
        <v>745</v>
      </c>
      <c r="B92" s="229" t="s">
        <v>6</v>
      </c>
      <c r="C92" s="229" t="s">
        <v>323</v>
      </c>
      <c r="D92" s="229" t="s">
        <v>744</v>
      </c>
      <c r="E92" s="122">
        <v>800</v>
      </c>
      <c r="F92" s="7">
        <v>2131</v>
      </c>
      <c r="G92" s="7"/>
      <c r="H92" s="7">
        <f>F92+G92</f>
        <v>2131</v>
      </c>
      <c r="I92" s="228"/>
    </row>
    <row r="93" spans="1:9" ht="33.75" customHeight="1">
      <c r="A93" s="117" t="s">
        <v>667</v>
      </c>
      <c r="B93" s="147" t="s">
        <v>6</v>
      </c>
      <c r="C93" s="147" t="s">
        <v>323</v>
      </c>
      <c r="D93" s="147" t="s">
        <v>668</v>
      </c>
      <c r="E93" s="122">
        <v>500</v>
      </c>
      <c r="F93" s="7">
        <v>869</v>
      </c>
      <c r="G93" s="7"/>
      <c r="H93" s="215">
        <f t="shared" si="5"/>
        <v>869</v>
      </c>
      <c r="I93" s="120"/>
    </row>
    <row r="94" spans="1:9" ht="43.5" customHeight="1">
      <c r="A94" s="117" t="s">
        <v>671</v>
      </c>
      <c r="B94" s="147" t="s">
        <v>6</v>
      </c>
      <c r="C94" s="147" t="s">
        <v>325</v>
      </c>
      <c r="D94" s="147" t="s">
        <v>674</v>
      </c>
      <c r="E94" s="122">
        <v>500</v>
      </c>
      <c r="F94" s="7">
        <v>305.89999999999998</v>
      </c>
      <c r="G94" s="7"/>
      <c r="H94" s="215">
        <f t="shared" si="5"/>
        <v>305.89999999999998</v>
      </c>
      <c r="I94" s="120"/>
    </row>
    <row r="95" spans="1:9" ht="45" customHeight="1">
      <c r="A95" s="117" t="s">
        <v>672</v>
      </c>
      <c r="B95" s="147" t="s">
        <v>6</v>
      </c>
      <c r="C95" s="147" t="s">
        <v>325</v>
      </c>
      <c r="D95" s="147" t="s">
        <v>673</v>
      </c>
      <c r="E95" s="122">
        <v>500</v>
      </c>
      <c r="F95" s="7">
        <v>200</v>
      </c>
      <c r="G95" s="7"/>
      <c r="H95" s="215">
        <f t="shared" si="5"/>
        <v>200</v>
      </c>
      <c r="I95" s="120"/>
    </row>
    <row r="96" spans="1:9" ht="54.75" customHeight="1">
      <c r="A96" s="78" t="s">
        <v>179</v>
      </c>
      <c r="B96" s="147" t="s">
        <v>6</v>
      </c>
      <c r="C96" s="147" t="s">
        <v>350</v>
      </c>
      <c r="D96" s="147" t="s">
        <v>181</v>
      </c>
      <c r="E96" s="148">
        <v>100</v>
      </c>
      <c r="F96" s="7">
        <v>1294.2</v>
      </c>
      <c r="G96" s="7"/>
      <c r="H96" s="215">
        <f t="shared" si="5"/>
        <v>1294.2</v>
      </c>
      <c r="I96" s="81"/>
    </row>
    <row r="97" spans="1:9" ht="41.25" customHeight="1">
      <c r="A97" s="78" t="s">
        <v>256</v>
      </c>
      <c r="B97" s="74" t="s">
        <v>6</v>
      </c>
      <c r="C97" s="74" t="s">
        <v>350</v>
      </c>
      <c r="D97" s="74" t="s">
        <v>181</v>
      </c>
      <c r="E97" s="77">
        <v>200</v>
      </c>
      <c r="F97" s="215">
        <v>235.1</v>
      </c>
      <c r="G97" s="215"/>
      <c r="H97" s="215">
        <f t="shared" si="5"/>
        <v>235.1</v>
      </c>
      <c r="I97" s="81"/>
    </row>
    <row r="98" spans="1:9" ht="31.5" customHeight="1">
      <c r="A98" s="78" t="s">
        <v>180</v>
      </c>
      <c r="B98" s="74" t="s">
        <v>6</v>
      </c>
      <c r="C98" s="74" t="s">
        <v>350</v>
      </c>
      <c r="D98" s="74" t="s">
        <v>181</v>
      </c>
      <c r="E98" s="77">
        <v>800</v>
      </c>
      <c r="F98" s="215">
        <v>0.8</v>
      </c>
      <c r="G98" s="215"/>
      <c r="H98" s="215">
        <f t="shared" si="5"/>
        <v>0.8</v>
      </c>
      <c r="I98" s="81"/>
    </row>
    <row r="99" spans="1:9" ht="15.75" hidden="1" customHeight="1">
      <c r="A99" s="78"/>
      <c r="B99" s="74"/>
      <c r="C99" s="74"/>
      <c r="D99" s="17"/>
      <c r="E99" s="77"/>
      <c r="F99" s="215"/>
      <c r="G99" s="215"/>
      <c r="H99" s="215">
        <f t="shared" si="5"/>
        <v>0</v>
      </c>
      <c r="I99" s="81"/>
    </row>
    <row r="100" spans="1:9" ht="79.5" customHeight="1">
      <c r="A100" s="121" t="s">
        <v>355</v>
      </c>
      <c r="B100" s="43" t="s">
        <v>6</v>
      </c>
      <c r="C100" s="43" t="s">
        <v>350</v>
      </c>
      <c r="D100" s="123" t="s">
        <v>352</v>
      </c>
      <c r="E100" s="44">
        <v>100</v>
      </c>
      <c r="F100" s="7">
        <v>192.7</v>
      </c>
      <c r="G100" s="7"/>
      <c r="H100" s="215">
        <f t="shared" si="5"/>
        <v>192.7</v>
      </c>
      <c r="I100" s="124"/>
    </row>
    <row r="101" spans="1:9" ht="82.5" customHeight="1">
      <c r="A101" s="121" t="s">
        <v>657</v>
      </c>
      <c r="B101" s="43" t="s">
        <v>6</v>
      </c>
      <c r="C101" s="43" t="s">
        <v>350</v>
      </c>
      <c r="D101" s="123" t="s">
        <v>336</v>
      </c>
      <c r="E101" s="44">
        <v>100</v>
      </c>
      <c r="F101" s="7">
        <v>104.1</v>
      </c>
      <c r="G101" s="7"/>
      <c r="H101" s="215">
        <f t="shared" si="5"/>
        <v>104.1</v>
      </c>
      <c r="I101" s="124"/>
    </row>
    <row r="102" spans="1:9" ht="54" customHeight="1">
      <c r="A102" s="239" t="s">
        <v>370</v>
      </c>
      <c r="B102" s="236" t="s">
        <v>6</v>
      </c>
      <c r="C102" s="236" t="s">
        <v>350</v>
      </c>
      <c r="D102" s="123" t="s">
        <v>782</v>
      </c>
      <c r="E102" s="237">
        <v>100</v>
      </c>
      <c r="F102" s="7">
        <v>38.9</v>
      </c>
      <c r="G102" s="7"/>
      <c r="H102" s="240">
        <f>F102+G102</f>
        <v>38.9</v>
      </c>
      <c r="I102" s="124"/>
    </row>
    <row r="103" spans="1:9" ht="52.5" customHeight="1">
      <c r="A103" s="239" t="s">
        <v>370</v>
      </c>
      <c r="B103" s="236" t="s">
        <v>6</v>
      </c>
      <c r="C103" s="236" t="s">
        <v>350</v>
      </c>
      <c r="D103" s="123" t="s">
        <v>783</v>
      </c>
      <c r="E103" s="237">
        <v>100</v>
      </c>
      <c r="F103" s="7">
        <v>23.6</v>
      </c>
      <c r="G103" s="7"/>
      <c r="H103" s="240">
        <f>F103+G103</f>
        <v>23.6</v>
      </c>
      <c r="I103" s="124"/>
    </row>
    <row r="104" spans="1:9" ht="57" customHeight="1">
      <c r="A104" s="46" t="s">
        <v>162</v>
      </c>
      <c r="B104" s="43" t="s">
        <v>6</v>
      </c>
      <c r="C104" s="43" t="s">
        <v>64</v>
      </c>
      <c r="D104" s="43" t="s">
        <v>166</v>
      </c>
      <c r="E104" s="44">
        <v>100</v>
      </c>
      <c r="F104" s="7">
        <v>2325.4</v>
      </c>
      <c r="G104" s="7"/>
      <c r="H104" s="215">
        <f t="shared" si="5"/>
        <v>2325.4</v>
      </c>
      <c r="I104" s="124"/>
    </row>
    <row r="105" spans="1:9" ht="40.5" customHeight="1">
      <c r="A105" s="46" t="s">
        <v>253</v>
      </c>
      <c r="B105" s="43" t="s">
        <v>6</v>
      </c>
      <c r="C105" s="43" t="s">
        <v>64</v>
      </c>
      <c r="D105" s="43" t="s">
        <v>166</v>
      </c>
      <c r="E105" s="44">
        <v>200</v>
      </c>
      <c r="F105" s="7">
        <v>1963.5</v>
      </c>
      <c r="G105" s="7">
        <v>95.5</v>
      </c>
      <c r="H105" s="215">
        <f t="shared" si="5"/>
        <v>2059</v>
      </c>
      <c r="I105" s="124"/>
    </row>
    <row r="106" spans="1:9" ht="33.75" customHeight="1">
      <c r="A106" s="185" t="s">
        <v>702</v>
      </c>
      <c r="B106" s="182" t="s">
        <v>6</v>
      </c>
      <c r="C106" s="182" t="s">
        <v>64</v>
      </c>
      <c r="D106" s="182" t="s">
        <v>166</v>
      </c>
      <c r="E106" s="181">
        <v>300</v>
      </c>
      <c r="F106" s="215">
        <v>60</v>
      </c>
      <c r="G106" s="215">
        <v>-31</v>
      </c>
      <c r="H106" s="215">
        <f t="shared" si="5"/>
        <v>29</v>
      </c>
      <c r="I106" s="186"/>
    </row>
    <row r="107" spans="1:9" ht="31.5" customHeight="1">
      <c r="A107" s="46" t="s">
        <v>163</v>
      </c>
      <c r="B107" s="43" t="s">
        <v>6</v>
      </c>
      <c r="C107" s="43" t="s">
        <v>64</v>
      </c>
      <c r="D107" s="43" t="s">
        <v>166</v>
      </c>
      <c r="E107" s="44">
        <v>800</v>
      </c>
      <c r="F107" s="7">
        <v>20</v>
      </c>
      <c r="G107" s="7"/>
      <c r="H107" s="215">
        <f t="shared" si="5"/>
        <v>20</v>
      </c>
      <c r="I107" s="124"/>
    </row>
    <row r="108" spans="1:9" ht="30" customHeight="1">
      <c r="A108" s="46" t="s">
        <v>254</v>
      </c>
      <c r="B108" s="43" t="s">
        <v>6</v>
      </c>
      <c r="C108" s="43" t="s">
        <v>64</v>
      </c>
      <c r="D108" s="43" t="s">
        <v>167</v>
      </c>
      <c r="E108" s="44">
        <v>200</v>
      </c>
      <c r="F108" s="7">
        <v>115</v>
      </c>
      <c r="G108" s="7"/>
      <c r="H108" s="215">
        <f t="shared" si="5"/>
        <v>115</v>
      </c>
      <c r="I108" s="124"/>
    </row>
    <row r="109" spans="1:9" ht="32.25" customHeight="1">
      <c r="A109" s="46" t="s">
        <v>277</v>
      </c>
      <c r="B109" s="43" t="s">
        <v>6</v>
      </c>
      <c r="C109" s="43" t="s">
        <v>64</v>
      </c>
      <c r="D109" s="43" t="s">
        <v>170</v>
      </c>
      <c r="E109" s="44">
        <v>200</v>
      </c>
      <c r="F109" s="7">
        <v>40</v>
      </c>
      <c r="G109" s="7"/>
      <c r="H109" s="215">
        <f t="shared" si="5"/>
        <v>40</v>
      </c>
      <c r="I109" s="124"/>
    </row>
    <row r="110" spans="1:9" s="304" customFormat="1" ht="41.25" customHeight="1">
      <c r="A110" s="309" t="s">
        <v>877</v>
      </c>
      <c r="B110" s="305" t="s">
        <v>6</v>
      </c>
      <c r="C110" s="300" t="s">
        <v>64</v>
      </c>
      <c r="D110" s="305" t="s">
        <v>843</v>
      </c>
      <c r="E110" s="306">
        <v>200</v>
      </c>
      <c r="F110" s="302"/>
      <c r="G110" s="302">
        <v>1800</v>
      </c>
      <c r="H110" s="302">
        <f>F110+G110</f>
        <v>1800</v>
      </c>
      <c r="I110" s="303"/>
    </row>
    <row r="111" spans="1:9" s="304" customFormat="1" ht="43.5" customHeight="1">
      <c r="A111" s="309" t="s">
        <v>878</v>
      </c>
      <c r="B111" s="305" t="s">
        <v>6</v>
      </c>
      <c r="C111" s="300" t="s">
        <v>64</v>
      </c>
      <c r="D111" s="305" t="s">
        <v>844</v>
      </c>
      <c r="E111" s="306">
        <v>200</v>
      </c>
      <c r="F111" s="302"/>
      <c r="G111" s="302">
        <v>18.2</v>
      </c>
      <c r="H111" s="302">
        <f>F111+G111</f>
        <v>18.2</v>
      </c>
      <c r="I111" s="303"/>
    </row>
    <row r="112" spans="1:9" ht="42.75" customHeight="1">
      <c r="A112" s="46" t="s">
        <v>836</v>
      </c>
      <c r="B112" s="125" t="s">
        <v>6</v>
      </c>
      <c r="C112" s="138" t="s">
        <v>64</v>
      </c>
      <c r="D112" s="125" t="s">
        <v>835</v>
      </c>
      <c r="E112" s="125" t="s">
        <v>80</v>
      </c>
      <c r="F112" s="290">
        <v>1371.7</v>
      </c>
      <c r="G112" s="7"/>
      <c r="H112" s="240">
        <f>F112+G112</f>
        <v>1371.7</v>
      </c>
      <c r="I112" s="124"/>
    </row>
    <row r="113" spans="1:9" ht="53.25" customHeight="1">
      <c r="A113" s="121" t="s">
        <v>173</v>
      </c>
      <c r="B113" s="43" t="s">
        <v>6</v>
      </c>
      <c r="C113" s="43" t="s">
        <v>64</v>
      </c>
      <c r="D113" s="125" t="s">
        <v>174</v>
      </c>
      <c r="E113" s="44">
        <v>100</v>
      </c>
      <c r="F113" s="7">
        <v>2042.8</v>
      </c>
      <c r="G113" s="7"/>
      <c r="H113" s="215">
        <f t="shared" si="5"/>
        <v>2042.8</v>
      </c>
      <c r="I113" s="126">
        <v>442.7</v>
      </c>
    </row>
    <row r="114" spans="1:9" ht="65.25" customHeight="1">
      <c r="A114" s="46" t="s">
        <v>585</v>
      </c>
      <c r="B114" s="43" t="s">
        <v>6</v>
      </c>
      <c r="C114" s="43" t="s">
        <v>64</v>
      </c>
      <c r="D114" s="43" t="s">
        <v>175</v>
      </c>
      <c r="E114" s="44">
        <v>100</v>
      </c>
      <c r="F114" s="7">
        <v>253.2</v>
      </c>
      <c r="G114" s="7"/>
      <c r="H114" s="215">
        <f t="shared" si="5"/>
        <v>253.2</v>
      </c>
      <c r="I114" s="124"/>
    </row>
    <row r="115" spans="1:9" ht="57.75" customHeight="1">
      <c r="A115" s="239" t="s">
        <v>370</v>
      </c>
      <c r="B115" s="236" t="s">
        <v>6</v>
      </c>
      <c r="C115" s="236" t="s">
        <v>64</v>
      </c>
      <c r="D115" s="125" t="s">
        <v>770</v>
      </c>
      <c r="E115" s="237">
        <v>100</v>
      </c>
      <c r="F115" s="7">
        <v>226.9</v>
      </c>
      <c r="G115" s="7"/>
      <c r="H115" s="240">
        <f>F115+G115</f>
        <v>226.9</v>
      </c>
      <c r="I115" s="124"/>
    </row>
    <row r="116" spans="1:9" ht="54.75" customHeight="1">
      <c r="A116" s="239" t="s">
        <v>370</v>
      </c>
      <c r="B116" s="236" t="s">
        <v>6</v>
      </c>
      <c r="C116" s="236" t="s">
        <v>64</v>
      </c>
      <c r="D116" s="125" t="s">
        <v>771</v>
      </c>
      <c r="E116" s="237">
        <v>100</v>
      </c>
      <c r="F116" s="7">
        <v>51.4</v>
      </c>
      <c r="G116" s="7"/>
      <c r="H116" s="240">
        <f>F116+G116</f>
        <v>51.4</v>
      </c>
      <c r="I116" s="124"/>
    </row>
    <row r="117" spans="1:9" ht="67.5" customHeight="1">
      <c r="A117" s="46" t="s">
        <v>570</v>
      </c>
      <c r="B117" s="43" t="s">
        <v>6</v>
      </c>
      <c r="C117" s="43" t="s">
        <v>64</v>
      </c>
      <c r="D117" s="125" t="s">
        <v>640</v>
      </c>
      <c r="E117" s="44">
        <v>100</v>
      </c>
      <c r="F117" s="7">
        <v>1441.1</v>
      </c>
      <c r="G117" s="7"/>
      <c r="H117" s="215">
        <f t="shared" si="5"/>
        <v>1441.1</v>
      </c>
      <c r="I117" s="124"/>
    </row>
    <row r="118" spans="1:9" ht="42.75" customHeight="1">
      <c r="A118" s="46" t="s">
        <v>641</v>
      </c>
      <c r="B118" s="43" t="s">
        <v>6</v>
      </c>
      <c r="C118" s="43" t="s">
        <v>64</v>
      </c>
      <c r="D118" s="125" t="s">
        <v>640</v>
      </c>
      <c r="E118" s="44">
        <v>200</v>
      </c>
      <c r="F118" s="7">
        <v>237.6</v>
      </c>
      <c r="G118" s="7">
        <v>35.5</v>
      </c>
      <c r="H118" s="215">
        <f t="shared" si="5"/>
        <v>273.10000000000002</v>
      </c>
      <c r="I118" s="124"/>
    </row>
    <row r="119" spans="1:9" ht="43.5" customHeight="1">
      <c r="A119" s="46" t="s">
        <v>728</v>
      </c>
      <c r="B119" s="219" t="s">
        <v>6</v>
      </c>
      <c r="C119" s="219" t="s">
        <v>64</v>
      </c>
      <c r="D119" s="125" t="s">
        <v>729</v>
      </c>
      <c r="E119" s="220">
        <v>500</v>
      </c>
      <c r="F119" s="7">
        <v>230.9</v>
      </c>
      <c r="G119" s="7"/>
      <c r="H119" s="7">
        <f>F119+G119</f>
        <v>230.9</v>
      </c>
      <c r="I119" s="124"/>
    </row>
    <row r="120" spans="1:9" ht="33.75" customHeight="1">
      <c r="A120" s="46" t="s">
        <v>587</v>
      </c>
      <c r="B120" s="43" t="s">
        <v>6</v>
      </c>
      <c r="C120" s="43" t="s">
        <v>64</v>
      </c>
      <c r="D120" s="125" t="s">
        <v>367</v>
      </c>
      <c r="E120" s="44">
        <v>200</v>
      </c>
      <c r="F120" s="7">
        <v>0</v>
      </c>
      <c r="G120" s="7"/>
      <c r="H120" s="215">
        <f t="shared" si="5"/>
        <v>0</v>
      </c>
      <c r="I120" s="123" t="s">
        <v>360</v>
      </c>
    </row>
    <row r="121" spans="1:9" ht="30.75" customHeight="1">
      <c r="A121" s="46" t="s">
        <v>376</v>
      </c>
      <c r="B121" s="43" t="s">
        <v>6</v>
      </c>
      <c r="C121" s="43" t="s">
        <v>64</v>
      </c>
      <c r="D121" s="125" t="s">
        <v>368</v>
      </c>
      <c r="E121" s="44">
        <v>200</v>
      </c>
      <c r="F121" s="7">
        <v>5.9</v>
      </c>
      <c r="G121" s="7"/>
      <c r="H121" s="215">
        <f t="shared" si="5"/>
        <v>5.9</v>
      </c>
      <c r="I121" s="123" t="s">
        <v>369</v>
      </c>
    </row>
    <row r="122" spans="1:9" ht="30.75" customHeight="1">
      <c r="A122" s="299" t="s">
        <v>263</v>
      </c>
      <c r="B122" s="329" t="s">
        <v>6</v>
      </c>
      <c r="C122" s="329" t="s">
        <v>64</v>
      </c>
      <c r="D122" s="125" t="s">
        <v>876</v>
      </c>
      <c r="E122" s="330">
        <v>200</v>
      </c>
      <c r="F122" s="7"/>
      <c r="G122" s="7">
        <v>48</v>
      </c>
      <c r="H122" s="240">
        <f t="shared" si="5"/>
        <v>48</v>
      </c>
      <c r="I122" s="123"/>
    </row>
    <row r="123" spans="1:9" ht="21" customHeight="1">
      <c r="A123" s="127" t="s">
        <v>82</v>
      </c>
      <c r="B123" s="128" t="s">
        <v>7</v>
      </c>
      <c r="C123" s="43"/>
      <c r="D123" s="43"/>
      <c r="E123" s="45"/>
      <c r="F123" s="129">
        <f>F125+F126+F127+F128+F129+F130+F131+F134+F135+F136+F137+F142+F144+F146+F147+F148+F149+F150+F151+F152+F153+F154+F157+F158+F159+F160+F161+F162+F165+F166+F169+F170+F171+F172+F173+F174+F175+F176+F177+F178+F179+F180+F181+F182+F183+F184+F187+F188+F189+F190+F193+F194+F195+F196+F197+F198+F199+F200+F138+F139+F140+F141+F143+F145+F163+F164+F132+F133+F155+F156+F167+F168+F185+F186+F124+F191+F192</f>
        <v>130618.5</v>
      </c>
      <c r="G123" s="129">
        <f t="shared" ref="G123:H123" si="6">G125+G126+G127+G128+G129+G130+G131+G134+G135+G136+G137+G142+G144+G146+G147+G148+G149+G150+G151+G152+G153+G154+G157+G158+G159+G160+G161+G162+G165+G166+G169+G170+G171+G172+G173+G174+G175+G176+G177+G178+G179+G180+G181+G182+G183+G184+G187+G188+G189+G190+G193+G194+G195+G196+G197+G198+G199+G200+G138+G139+G140+G141+G143+G145+G163+G164+G132+G133+G155+G156+G167+G168+G185+G186+G124+G191+G192</f>
        <v>370</v>
      </c>
      <c r="H123" s="129">
        <f t="shared" si="6"/>
        <v>130988.5</v>
      </c>
      <c r="I123" s="129" t="e">
        <f>I125+I126+I127+I128+I129+I130+I131+I134+I135+I136+I137+#REF!+#REF!+I148+#REF!+I149+I150+I151+I152+I153+I154+I157+I158+I159+I169+I170+I171+I172+I173+#REF!+#REF!+#REF!+#REF!+#REF!+#REF!+I178+I179+I180+I181+I182+I183+I184+I187+I188+I189+#REF!+#REF!+I199+#REF!+I160+I161+I162+#REF!+I144+#REF!+K114+#REF!+I142+#REF!+#REF!+I196+I197+I190+I193+#REF!+I165+I166+#REF!+#REF!</f>
        <v>#REF!</v>
      </c>
    </row>
    <row r="124" spans="1:9" ht="56.25" customHeight="1">
      <c r="A124" s="4" t="s">
        <v>804</v>
      </c>
      <c r="B124" s="255" t="s">
        <v>7</v>
      </c>
      <c r="C124" s="255" t="s">
        <v>57</v>
      </c>
      <c r="D124" s="259">
        <v>4290020160</v>
      </c>
      <c r="E124" s="258">
        <v>600</v>
      </c>
      <c r="F124" s="240">
        <v>6.5</v>
      </c>
      <c r="G124" s="240"/>
      <c r="H124" s="240">
        <f t="shared" ref="H124" si="7">F124+G124</f>
        <v>6.5</v>
      </c>
      <c r="I124" s="268"/>
    </row>
    <row r="125" spans="1:9" ht="41.25" customHeight="1">
      <c r="A125" s="46" t="s">
        <v>239</v>
      </c>
      <c r="B125" s="43" t="s">
        <v>7</v>
      </c>
      <c r="C125" s="43" t="s">
        <v>59</v>
      </c>
      <c r="D125" s="43" t="s">
        <v>101</v>
      </c>
      <c r="E125" s="44">
        <v>200</v>
      </c>
      <c r="F125" s="7">
        <v>804</v>
      </c>
      <c r="G125" s="7"/>
      <c r="H125" s="7">
        <f>F125+G125</f>
        <v>804</v>
      </c>
      <c r="I125" s="124"/>
    </row>
    <row r="126" spans="1:9" ht="78.75" customHeight="1">
      <c r="A126" s="130" t="s">
        <v>579</v>
      </c>
      <c r="B126" s="43" t="s">
        <v>7</v>
      </c>
      <c r="C126" s="43" t="s">
        <v>59</v>
      </c>
      <c r="D126" s="43" t="s">
        <v>110</v>
      </c>
      <c r="E126" s="44">
        <v>200</v>
      </c>
      <c r="F126" s="7">
        <v>204</v>
      </c>
      <c r="G126" s="7"/>
      <c r="H126" s="7">
        <f t="shared" ref="H126:H200" si="8">F126+G126</f>
        <v>204</v>
      </c>
      <c r="I126" s="124"/>
    </row>
    <row r="127" spans="1:9" ht="52.5" customHeight="1">
      <c r="A127" s="46" t="s">
        <v>92</v>
      </c>
      <c r="B127" s="43" t="s">
        <v>7</v>
      </c>
      <c r="C127" s="43" t="s">
        <v>59</v>
      </c>
      <c r="D127" s="43" t="s">
        <v>116</v>
      </c>
      <c r="E127" s="44">
        <v>100</v>
      </c>
      <c r="F127" s="7">
        <v>1838.4</v>
      </c>
      <c r="G127" s="7"/>
      <c r="H127" s="7">
        <f t="shared" si="8"/>
        <v>1838.4</v>
      </c>
      <c r="I127" s="124"/>
    </row>
    <row r="128" spans="1:9" ht="41.25" customHeight="1">
      <c r="A128" s="46" t="s">
        <v>243</v>
      </c>
      <c r="B128" s="43" t="s">
        <v>7</v>
      </c>
      <c r="C128" s="43" t="s">
        <v>59</v>
      </c>
      <c r="D128" s="43" t="s">
        <v>116</v>
      </c>
      <c r="E128" s="44">
        <v>200</v>
      </c>
      <c r="F128" s="7">
        <v>3346.6</v>
      </c>
      <c r="G128" s="7"/>
      <c r="H128" s="7">
        <f t="shared" si="8"/>
        <v>3346.6</v>
      </c>
      <c r="I128" s="124"/>
    </row>
    <row r="129" spans="1:9" ht="31.5" customHeight="1">
      <c r="A129" s="46" t="s">
        <v>93</v>
      </c>
      <c r="B129" s="43" t="s">
        <v>7</v>
      </c>
      <c r="C129" s="43" t="s">
        <v>59</v>
      </c>
      <c r="D129" s="43" t="s">
        <v>116</v>
      </c>
      <c r="E129" s="44">
        <v>800</v>
      </c>
      <c r="F129" s="7">
        <v>29.5</v>
      </c>
      <c r="G129" s="7"/>
      <c r="H129" s="7">
        <f t="shared" si="8"/>
        <v>29.5</v>
      </c>
      <c r="I129" s="124"/>
    </row>
    <row r="130" spans="1:9" ht="32.25" customHeight="1">
      <c r="A130" s="46" t="s">
        <v>244</v>
      </c>
      <c r="B130" s="43" t="s">
        <v>7</v>
      </c>
      <c r="C130" s="43" t="s">
        <v>59</v>
      </c>
      <c r="D130" s="43" t="s">
        <v>213</v>
      </c>
      <c r="E130" s="44">
        <v>200</v>
      </c>
      <c r="F130" s="7">
        <v>1212.7</v>
      </c>
      <c r="G130" s="7"/>
      <c r="H130" s="7">
        <f t="shared" si="8"/>
        <v>1212.7</v>
      </c>
      <c r="I130" s="124"/>
    </row>
    <row r="131" spans="1:9" ht="25.5">
      <c r="A131" s="46" t="s">
        <v>245</v>
      </c>
      <c r="B131" s="43" t="s">
        <v>7</v>
      </c>
      <c r="C131" s="43" t="s">
        <v>59</v>
      </c>
      <c r="D131" s="43" t="s">
        <v>222</v>
      </c>
      <c r="E131" s="44">
        <v>200</v>
      </c>
      <c r="F131" s="7">
        <v>1008.7</v>
      </c>
      <c r="G131" s="7"/>
      <c r="H131" s="7">
        <f t="shared" si="8"/>
        <v>1008.7</v>
      </c>
      <c r="I131" s="124"/>
    </row>
    <row r="132" spans="1:9" ht="51">
      <c r="A132" s="135" t="s">
        <v>370</v>
      </c>
      <c r="B132" s="236" t="s">
        <v>7</v>
      </c>
      <c r="C132" s="236" t="s">
        <v>59</v>
      </c>
      <c r="D132" s="236" t="s">
        <v>764</v>
      </c>
      <c r="E132" s="237">
        <v>100</v>
      </c>
      <c r="F132" s="7">
        <v>570.79999999999995</v>
      </c>
      <c r="G132" s="7"/>
      <c r="H132" s="7">
        <f>F132+G132</f>
        <v>570.79999999999995</v>
      </c>
      <c r="I132" s="124"/>
    </row>
    <row r="133" spans="1:9" ht="51">
      <c r="A133" s="135" t="s">
        <v>370</v>
      </c>
      <c r="B133" s="236" t="s">
        <v>7</v>
      </c>
      <c r="C133" s="236" t="s">
        <v>59</v>
      </c>
      <c r="D133" s="236" t="s">
        <v>765</v>
      </c>
      <c r="E133" s="237">
        <v>100</v>
      </c>
      <c r="F133" s="7">
        <v>75.599999999999994</v>
      </c>
      <c r="G133" s="7"/>
      <c r="H133" s="7">
        <f>F133+G133</f>
        <v>75.599999999999994</v>
      </c>
      <c r="I133" s="124"/>
    </row>
    <row r="134" spans="1:9" ht="93.75" customHeight="1">
      <c r="A134" s="46" t="s">
        <v>583</v>
      </c>
      <c r="B134" s="43" t="s">
        <v>7</v>
      </c>
      <c r="C134" s="43" t="s">
        <v>59</v>
      </c>
      <c r="D134" s="43" t="s">
        <v>126</v>
      </c>
      <c r="E134" s="44">
        <v>100</v>
      </c>
      <c r="F134" s="7">
        <v>7549.8</v>
      </c>
      <c r="G134" s="7"/>
      <c r="H134" s="7">
        <f t="shared" si="8"/>
        <v>7549.8</v>
      </c>
      <c r="I134" s="124"/>
    </row>
    <row r="135" spans="1:9" ht="81" customHeight="1">
      <c r="A135" s="46" t="s">
        <v>582</v>
      </c>
      <c r="B135" s="43" t="s">
        <v>7</v>
      </c>
      <c r="C135" s="43" t="s">
        <v>59</v>
      </c>
      <c r="D135" s="43" t="s">
        <v>126</v>
      </c>
      <c r="E135" s="44">
        <v>200</v>
      </c>
      <c r="F135" s="7">
        <v>23.8</v>
      </c>
      <c r="G135" s="7"/>
      <c r="H135" s="7">
        <f t="shared" si="8"/>
        <v>23.8</v>
      </c>
      <c r="I135" s="124"/>
    </row>
    <row r="136" spans="1:9" ht="33" customHeight="1">
      <c r="A136" s="46" t="s">
        <v>238</v>
      </c>
      <c r="B136" s="43" t="s">
        <v>7</v>
      </c>
      <c r="C136" s="43" t="s">
        <v>60</v>
      </c>
      <c r="D136" s="43" t="s">
        <v>100</v>
      </c>
      <c r="E136" s="44">
        <v>200</v>
      </c>
      <c r="F136" s="7">
        <v>1964.7</v>
      </c>
      <c r="G136" s="7"/>
      <c r="H136" s="7">
        <f t="shared" si="8"/>
        <v>1964.7</v>
      </c>
      <c r="I136" s="124"/>
    </row>
    <row r="137" spans="1:9" ht="42" customHeight="1">
      <c r="A137" s="46" t="s">
        <v>90</v>
      </c>
      <c r="B137" s="43" t="s">
        <v>7</v>
      </c>
      <c r="C137" s="43" t="s">
        <v>60</v>
      </c>
      <c r="D137" s="43" t="s">
        <v>100</v>
      </c>
      <c r="E137" s="44">
        <v>600</v>
      </c>
      <c r="F137" s="7">
        <v>3435</v>
      </c>
      <c r="G137" s="7">
        <v>370</v>
      </c>
      <c r="H137" s="7">
        <f t="shared" si="8"/>
        <v>3805</v>
      </c>
      <c r="I137" s="124"/>
    </row>
    <row r="138" spans="1:9" ht="43.5" customHeight="1">
      <c r="A138" s="214" t="s">
        <v>709</v>
      </c>
      <c r="B138" s="211" t="s">
        <v>7</v>
      </c>
      <c r="C138" s="211" t="s">
        <v>60</v>
      </c>
      <c r="D138" s="210" t="s">
        <v>708</v>
      </c>
      <c r="E138" s="122">
        <v>200</v>
      </c>
      <c r="F138" s="7">
        <v>500</v>
      </c>
      <c r="G138" s="7"/>
      <c r="H138" s="7">
        <f t="shared" si="8"/>
        <v>500</v>
      </c>
      <c r="I138" s="124"/>
    </row>
    <row r="139" spans="1:9" ht="42.75" customHeight="1">
      <c r="A139" s="214" t="s">
        <v>707</v>
      </c>
      <c r="B139" s="211" t="s">
        <v>7</v>
      </c>
      <c r="C139" s="211" t="s">
        <v>60</v>
      </c>
      <c r="D139" s="210" t="s">
        <v>708</v>
      </c>
      <c r="E139" s="122">
        <v>600</v>
      </c>
      <c r="F139" s="7">
        <v>750</v>
      </c>
      <c r="G139" s="7"/>
      <c r="H139" s="7">
        <f t="shared" si="8"/>
        <v>750</v>
      </c>
      <c r="I139" s="124"/>
    </row>
    <row r="140" spans="1:9" ht="43.5" customHeight="1">
      <c r="A140" s="214" t="s">
        <v>710</v>
      </c>
      <c r="B140" s="211" t="s">
        <v>7</v>
      </c>
      <c r="C140" s="211" t="s">
        <v>60</v>
      </c>
      <c r="D140" s="210" t="s">
        <v>711</v>
      </c>
      <c r="E140" s="122">
        <v>200</v>
      </c>
      <c r="F140" s="7">
        <v>1480</v>
      </c>
      <c r="G140" s="7"/>
      <c r="H140" s="7">
        <f t="shared" si="8"/>
        <v>1480</v>
      </c>
      <c r="I140" s="124"/>
    </row>
    <row r="141" spans="1:9" ht="45.75" customHeight="1">
      <c r="A141" s="214" t="s">
        <v>712</v>
      </c>
      <c r="B141" s="211" t="s">
        <v>7</v>
      </c>
      <c r="C141" s="211" t="s">
        <v>60</v>
      </c>
      <c r="D141" s="210" t="s">
        <v>711</v>
      </c>
      <c r="E141" s="122">
        <v>600</v>
      </c>
      <c r="F141" s="7">
        <v>200</v>
      </c>
      <c r="G141" s="7"/>
      <c r="H141" s="7">
        <f t="shared" si="8"/>
        <v>200</v>
      </c>
      <c r="I141" s="124"/>
    </row>
    <row r="142" spans="1:9" ht="41.25" customHeight="1">
      <c r="A142" s="46" t="s">
        <v>691</v>
      </c>
      <c r="B142" s="43" t="s">
        <v>7</v>
      </c>
      <c r="C142" s="43" t="s">
        <v>60</v>
      </c>
      <c r="D142" s="43" t="s">
        <v>356</v>
      </c>
      <c r="E142" s="122">
        <v>600</v>
      </c>
      <c r="F142" s="7">
        <v>0</v>
      </c>
      <c r="G142" s="7"/>
      <c r="H142" s="7">
        <f t="shared" si="8"/>
        <v>0</v>
      </c>
      <c r="I142" s="131">
        <v>1507.4</v>
      </c>
    </row>
    <row r="143" spans="1:9" ht="38.25" customHeight="1">
      <c r="A143" s="46" t="s">
        <v>691</v>
      </c>
      <c r="B143" s="211" t="s">
        <v>7</v>
      </c>
      <c r="C143" s="211" t="s">
        <v>60</v>
      </c>
      <c r="D143" s="211" t="s">
        <v>717</v>
      </c>
      <c r="E143" s="122">
        <v>600</v>
      </c>
      <c r="F143" s="7">
        <v>0</v>
      </c>
      <c r="G143" s="7"/>
      <c r="H143" s="7">
        <f t="shared" si="8"/>
        <v>0</v>
      </c>
      <c r="I143" s="131"/>
    </row>
    <row r="144" spans="1:9" ht="43.5" customHeight="1">
      <c r="A144" s="46" t="s">
        <v>762</v>
      </c>
      <c r="B144" s="43" t="s">
        <v>7</v>
      </c>
      <c r="C144" s="43" t="s">
        <v>60</v>
      </c>
      <c r="D144" s="236" t="s">
        <v>763</v>
      </c>
      <c r="E144" s="122">
        <v>600</v>
      </c>
      <c r="F144" s="7">
        <v>230.7</v>
      </c>
      <c r="G144" s="7"/>
      <c r="H144" s="7">
        <f t="shared" si="8"/>
        <v>230.7</v>
      </c>
      <c r="I144" s="131">
        <v>220</v>
      </c>
    </row>
    <row r="145" spans="1:9" ht="44.25" customHeight="1">
      <c r="A145" s="46" t="s">
        <v>690</v>
      </c>
      <c r="B145" s="211" t="s">
        <v>7</v>
      </c>
      <c r="C145" s="211" t="s">
        <v>60</v>
      </c>
      <c r="D145" s="211" t="s">
        <v>718</v>
      </c>
      <c r="E145" s="122">
        <v>600</v>
      </c>
      <c r="F145" s="7">
        <v>1933.3</v>
      </c>
      <c r="G145" s="7"/>
      <c r="H145" s="7">
        <f t="shared" si="8"/>
        <v>1933.3</v>
      </c>
      <c r="I145" s="132"/>
    </row>
    <row r="146" spans="1:9" ht="42.75" customHeight="1">
      <c r="A146" s="46" t="s">
        <v>663</v>
      </c>
      <c r="B146" s="43" t="s">
        <v>7</v>
      </c>
      <c r="C146" s="43" t="s">
        <v>60</v>
      </c>
      <c r="D146" s="43" t="s">
        <v>664</v>
      </c>
      <c r="E146" s="122">
        <v>200</v>
      </c>
      <c r="F146" s="7">
        <v>174.9</v>
      </c>
      <c r="G146" s="7"/>
      <c r="H146" s="7">
        <f t="shared" si="8"/>
        <v>174.9</v>
      </c>
      <c r="I146" s="132"/>
    </row>
    <row r="147" spans="1:9" ht="40.5" customHeight="1">
      <c r="A147" s="46" t="s">
        <v>703</v>
      </c>
      <c r="B147" s="183" t="s">
        <v>7</v>
      </c>
      <c r="C147" s="183" t="s">
        <v>60</v>
      </c>
      <c r="D147" s="183" t="s">
        <v>664</v>
      </c>
      <c r="E147" s="122">
        <v>600</v>
      </c>
      <c r="F147" s="7">
        <v>461.7</v>
      </c>
      <c r="G147" s="7"/>
      <c r="H147" s="7">
        <f t="shared" si="8"/>
        <v>461.7</v>
      </c>
      <c r="I147" s="132"/>
    </row>
    <row r="148" spans="1:9" ht="67.5" customHeight="1">
      <c r="A148" s="130" t="s">
        <v>241</v>
      </c>
      <c r="B148" s="43" t="s">
        <v>7</v>
      </c>
      <c r="C148" s="43" t="s">
        <v>60</v>
      </c>
      <c r="D148" s="43" t="s">
        <v>109</v>
      </c>
      <c r="E148" s="44">
        <v>200</v>
      </c>
      <c r="F148" s="7">
        <v>34.700000000000003</v>
      </c>
      <c r="G148" s="7"/>
      <c r="H148" s="7">
        <f t="shared" si="8"/>
        <v>34.700000000000003</v>
      </c>
      <c r="I148" s="124"/>
    </row>
    <row r="149" spans="1:9" ht="54" customHeight="1">
      <c r="A149" s="46" t="s">
        <v>94</v>
      </c>
      <c r="B149" s="43" t="s">
        <v>7</v>
      </c>
      <c r="C149" s="43" t="s">
        <v>60</v>
      </c>
      <c r="D149" s="43" t="s">
        <v>119</v>
      </c>
      <c r="E149" s="44">
        <v>100</v>
      </c>
      <c r="F149" s="7">
        <v>738</v>
      </c>
      <c r="G149" s="7"/>
      <c r="H149" s="7">
        <f t="shared" si="8"/>
        <v>738</v>
      </c>
      <c r="I149" s="124"/>
    </row>
    <row r="150" spans="1:9" ht="43.5" customHeight="1">
      <c r="A150" s="133" t="s">
        <v>246</v>
      </c>
      <c r="B150" s="43" t="s">
        <v>7</v>
      </c>
      <c r="C150" s="43" t="s">
        <v>60</v>
      </c>
      <c r="D150" s="43" t="s">
        <v>119</v>
      </c>
      <c r="E150" s="44">
        <v>200</v>
      </c>
      <c r="F150" s="7">
        <v>10145.6</v>
      </c>
      <c r="G150" s="7"/>
      <c r="H150" s="7">
        <f t="shared" si="8"/>
        <v>10145.6</v>
      </c>
      <c r="I150" s="124"/>
    </row>
    <row r="151" spans="1:9" ht="37.5" customHeight="1">
      <c r="A151" s="133" t="s">
        <v>95</v>
      </c>
      <c r="B151" s="43" t="s">
        <v>7</v>
      </c>
      <c r="C151" s="43" t="s">
        <v>60</v>
      </c>
      <c r="D151" s="43" t="s">
        <v>119</v>
      </c>
      <c r="E151" s="44">
        <v>600</v>
      </c>
      <c r="F151" s="7">
        <v>18916.900000000001</v>
      </c>
      <c r="G151" s="7"/>
      <c r="H151" s="7">
        <f t="shared" si="8"/>
        <v>18916.900000000001</v>
      </c>
      <c r="I151" s="124"/>
    </row>
    <row r="152" spans="1:9" ht="32.25" customHeight="1">
      <c r="A152" s="133" t="s">
        <v>96</v>
      </c>
      <c r="B152" s="43" t="s">
        <v>7</v>
      </c>
      <c r="C152" s="43" t="s">
        <v>60</v>
      </c>
      <c r="D152" s="43" t="s">
        <v>119</v>
      </c>
      <c r="E152" s="44">
        <v>800</v>
      </c>
      <c r="F152" s="7">
        <v>135.19999999999999</v>
      </c>
      <c r="G152" s="7"/>
      <c r="H152" s="7">
        <f t="shared" si="8"/>
        <v>135.19999999999999</v>
      </c>
      <c r="I152" s="124"/>
    </row>
    <row r="153" spans="1:9" ht="33" customHeight="1">
      <c r="A153" s="46" t="s">
        <v>244</v>
      </c>
      <c r="B153" s="43" t="s">
        <v>7</v>
      </c>
      <c r="C153" s="43" t="s">
        <v>60</v>
      </c>
      <c r="D153" s="43" t="s">
        <v>121</v>
      </c>
      <c r="E153" s="44">
        <v>200</v>
      </c>
      <c r="F153" s="7">
        <v>659.7</v>
      </c>
      <c r="G153" s="7"/>
      <c r="H153" s="7">
        <f t="shared" si="8"/>
        <v>659.7</v>
      </c>
      <c r="I153" s="124"/>
    </row>
    <row r="154" spans="1:9" ht="31.5" customHeight="1">
      <c r="A154" s="46" t="s">
        <v>245</v>
      </c>
      <c r="B154" s="43" t="s">
        <v>7</v>
      </c>
      <c r="C154" s="43" t="s">
        <v>60</v>
      </c>
      <c r="D154" s="43" t="s">
        <v>223</v>
      </c>
      <c r="E154" s="44">
        <v>200</v>
      </c>
      <c r="F154" s="7">
        <v>629.20000000000005</v>
      </c>
      <c r="G154" s="7"/>
      <c r="H154" s="7">
        <f t="shared" si="8"/>
        <v>629.20000000000005</v>
      </c>
      <c r="I154" s="124"/>
    </row>
    <row r="155" spans="1:9" ht="51.75" customHeight="1">
      <c r="A155" s="135" t="s">
        <v>370</v>
      </c>
      <c r="B155" s="236" t="s">
        <v>7</v>
      </c>
      <c r="C155" s="236" t="s">
        <v>60</v>
      </c>
      <c r="D155" s="236" t="s">
        <v>766</v>
      </c>
      <c r="E155" s="237">
        <v>100</v>
      </c>
      <c r="F155" s="7">
        <v>43</v>
      </c>
      <c r="G155" s="7"/>
      <c r="H155" s="7">
        <f>F155+G155</f>
        <v>43</v>
      </c>
      <c r="I155" s="124"/>
    </row>
    <row r="156" spans="1:9" ht="54" customHeight="1">
      <c r="A156" s="135" t="s">
        <v>370</v>
      </c>
      <c r="B156" s="236" t="s">
        <v>7</v>
      </c>
      <c r="C156" s="236" t="s">
        <v>60</v>
      </c>
      <c r="D156" s="236" t="s">
        <v>767</v>
      </c>
      <c r="E156" s="237">
        <v>100</v>
      </c>
      <c r="F156" s="7">
        <v>39.4</v>
      </c>
      <c r="G156" s="7"/>
      <c r="H156" s="7">
        <f>F156+G156</f>
        <v>39.4</v>
      </c>
      <c r="I156" s="124"/>
    </row>
    <row r="157" spans="1:9" ht="117.75" customHeight="1">
      <c r="A157" s="46" t="s">
        <v>581</v>
      </c>
      <c r="B157" s="43" t="s">
        <v>7</v>
      </c>
      <c r="C157" s="43" t="s">
        <v>60</v>
      </c>
      <c r="D157" s="43" t="s">
        <v>131</v>
      </c>
      <c r="E157" s="44">
        <v>100</v>
      </c>
      <c r="F157" s="7">
        <v>14840.2</v>
      </c>
      <c r="G157" s="7"/>
      <c r="H157" s="7">
        <f t="shared" si="8"/>
        <v>14840.2</v>
      </c>
      <c r="I157" s="124"/>
    </row>
    <row r="158" spans="1:9" ht="95.25" customHeight="1">
      <c r="A158" s="46" t="s">
        <v>746</v>
      </c>
      <c r="B158" s="43" t="s">
        <v>7</v>
      </c>
      <c r="C158" s="43" t="s">
        <v>60</v>
      </c>
      <c r="D158" s="43" t="s">
        <v>131</v>
      </c>
      <c r="E158" s="44">
        <v>200</v>
      </c>
      <c r="F158" s="7">
        <v>156.9</v>
      </c>
      <c r="G158" s="7"/>
      <c r="H158" s="7">
        <f t="shared" si="8"/>
        <v>156.9</v>
      </c>
      <c r="I158" s="124"/>
    </row>
    <row r="159" spans="1:9" ht="78" customHeight="1">
      <c r="A159" s="133" t="s">
        <v>747</v>
      </c>
      <c r="B159" s="43" t="s">
        <v>7</v>
      </c>
      <c r="C159" s="43" t="s">
        <v>60</v>
      </c>
      <c r="D159" s="43" t="s">
        <v>131</v>
      </c>
      <c r="E159" s="44">
        <v>600</v>
      </c>
      <c r="F159" s="7">
        <v>40699.5</v>
      </c>
      <c r="G159" s="7"/>
      <c r="H159" s="7">
        <f t="shared" si="8"/>
        <v>40699.5</v>
      </c>
      <c r="I159" s="134"/>
    </row>
    <row r="160" spans="1:9" ht="42" customHeight="1">
      <c r="A160" s="46" t="s">
        <v>135</v>
      </c>
      <c r="B160" s="43" t="s">
        <v>7</v>
      </c>
      <c r="C160" s="43" t="s">
        <v>350</v>
      </c>
      <c r="D160" s="43" t="s">
        <v>136</v>
      </c>
      <c r="E160" s="44">
        <v>100</v>
      </c>
      <c r="F160" s="7">
        <v>3154.2</v>
      </c>
      <c r="G160" s="7"/>
      <c r="H160" s="7">
        <f t="shared" si="8"/>
        <v>3154.2</v>
      </c>
      <c r="I160" s="134"/>
    </row>
    <row r="161" spans="1:9" ht="32.25" customHeight="1">
      <c r="A161" s="46" t="s">
        <v>249</v>
      </c>
      <c r="B161" s="43" t="s">
        <v>7</v>
      </c>
      <c r="C161" s="43" t="s">
        <v>350</v>
      </c>
      <c r="D161" s="43" t="s">
        <v>136</v>
      </c>
      <c r="E161" s="44">
        <v>200</v>
      </c>
      <c r="F161" s="7">
        <v>685.2</v>
      </c>
      <c r="G161" s="7"/>
      <c r="H161" s="7">
        <f t="shared" si="8"/>
        <v>685.2</v>
      </c>
      <c r="I161" s="124"/>
    </row>
    <row r="162" spans="1:9" ht="33" customHeight="1">
      <c r="A162" s="46" t="s">
        <v>137</v>
      </c>
      <c r="B162" s="43" t="s">
        <v>7</v>
      </c>
      <c r="C162" s="43" t="s">
        <v>350</v>
      </c>
      <c r="D162" s="43" t="s">
        <v>136</v>
      </c>
      <c r="E162" s="44">
        <v>800</v>
      </c>
      <c r="F162" s="7">
        <v>88.3</v>
      </c>
      <c r="G162" s="7"/>
      <c r="H162" s="7">
        <f t="shared" si="8"/>
        <v>88.3</v>
      </c>
      <c r="I162" s="124"/>
    </row>
    <row r="163" spans="1:9" ht="68.25" customHeight="1">
      <c r="A163" s="214" t="s">
        <v>713</v>
      </c>
      <c r="B163" s="211" t="s">
        <v>7</v>
      </c>
      <c r="C163" s="211" t="s">
        <v>350</v>
      </c>
      <c r="D163" s="210" t="s">
        <v>714</v>
      </c>
      <c r="E163" s="212">
        <v>100</v>
      </c>
      <c r="F163" s="7">
        <v>2.2999999999999998</v>
      </c>
      <c r="G163" s="7"/>
      <c r="H163" s="7">
        <f t="shared" si="8"/>
        <v>2.2999999999999998</v>
      </c>
      <c r="I163" s="124"/>
    </row>
    <row r="164" spans="1:9" ht="77.25" customHeight="1">
      <c r="A164" s="214" t="s">
        <v>715</v>
      </c>
      <c r="B164" s="211" t="s">
        <v>7</v>
      </c>
      <c r="C164" s="211" t="s">
        <v>350</v>
      </c>
      <c r="D164" s="210" t="s">
        <v>716</v>
      </c>
      <c r="E164" s="212">
        <v>100</v>
      </c>
      <c r="F164" s="7">
        <v>194.8</v>
      </c>
      <c r="G164" s="7"/>
      <c r="H164" s="7">
        <f t="shared" si="8"/>
        <v>194.8</v>
      </c>
      <c r="I164" s="124"/>
    </row>
    <row r="165" spans="1:9" ht="80.25" customHeight="1">
      <c r="A165" s="135" t="s">
        <v>655</v>
      </c>
      <c r="B165" s="43" t="s">
        <v>7</v>
      </c>
      <c r="C165" s="43" t="s">
        <v>350</v>
      </c>
      <c r="D165" s="43" t="s">
        <v>656</v>
      </c>
      <c r="E165" s="44">
        <v>100</v>
      </c>
      <c r="F165" s="7">
        <v>14.3</v>
      </c>
      <c r="G165" s="7"/>
      <c r="H165" s="7">
        <f t="shared" si="8"/>
        <v>14.3</v>
      </c>
      <c r="I165" s="136"/>
    </row>
    <row r="166" spans="1:9" ht="78.75" customHeight="1">
      <c r="A166" s="46" t="s">
        <v>654</v>
      </c>
      <c r="B166" s="43" t="s">
        <v>7</v>
      </c>
      <c r="C166" s="43" t="s">
        <v>350</v>
      </c>
      <c r="D166" s="43" t="s">
        <v>584</v>
      </c>
      <c r="E166" s="44">
        <v>100</v>
      </c>
      <c r="F166" s="7">
        <v>36.1</v>
      </c>
      <c r="G166" s="7"/>
      <c r="H166" s="7">
        <f t="shared" si="8"/>
        <v>36.1</v>
      </c>
      <c r="I166" s="136"/>
    </row>
    <row r="167" spans="1:9" ht="57" customHeight="1">
      <c r="A167" s="135" t="s">
        <v>370</v>
      </c>
      <c r="B167" s="236" t="s">
        <v>7</v>
      </c>
      <c r="C167" s="236" t="s">
        <v>350</v>
      </c>
      <c r="D167" s="236" t="s">
        <v>768</v>
      </c>
      <c r="E167" s="237">
        <v>100</v>
      </c>
      <c r="F167" s="7">
        <v>77.900000000000006</v>
      </c>
      <c r="G167" s="7"/>
      <c r="H167" s="7">
        <f>F167+G167</f>
        <v>77.900000000000006</v>
      </c>
      <c r="I167" s="136"/>
    </row>
    <row r="168" spans="1:9" ht="55.5" customHeight="1">
      <c r="A168" s="135" t="s">
        <v>370</v>
      </c>
      <c r="B168" s="236" t="s">
        <v>7</v>
      </c>
      <c r="C168" s="236" t="s">
        <v>350</v>
      </c>
      <c r="D168" s="236" t="s">
        <v>769</v>
      </c>
      <c r="E168" s="237">
        <v>100</v>
      </c>
      <c r="F168" s="7">
        <v>98.7</v>
      </c>
      <c r="G168" s="7"/>
      <c r="H168" s="7">
        <f>F168+G168</f>
        <v>98.7</v>
      </c>
      <c r="I168" s="136"/>
    </row>
    <row r="169" spans="1:9" ht="44.25" customHeight="1">
      <c r="A169" s="137" t="s">
        <v>250</v>
      </c>
      <c r="B169" s="43" t="s">
        <v>7</v>
      </c>
      <c r="C169" s="43" t="s">
        <v>61</v>
      </c>
      <c r="D169" s="43" t="s">
        <v>143</v>
      </c>
      <c r="E169" s="44">
        <v>200</v>
      </c>
      <c r="F169" s="7">
        <v>0</v>
      </c>
      <c r="G169" s="7"/>
      <c r="H169" s="7">
        <f t="shared" si="8"/>
        <v>0</v>
      </c>
      <c r="I169" s="124"/>
    </row>
    <row r="170" spans="1:9" ht="28.5" customHeight="1">
      <c r="A170" s="137" t="s">
        <v>142</v>
      </c>
      <c r="B170" s="43" t="s">
        <v>7</v>
      </c>
      <c r="C170" s="43" t="s">
        <v>61</v>
      </c>
      <c r="D170" s="43" t="s">
        <v>143</v>
      </c>
      <c r="E170" s="44">
        <v>600</v>
      </c>
      <c r="F170" s="7">
        <v>0</v>
      </c>
      <c r="G170" s="7"/>
      <c r="H170" s="7">
        <f t="shared" si="8"/>
        <v>0</v>
      </c>
      <c r="I170" s="124"/>
    </row>
    <row r="171" spans="1:9" ht="42.75" customHeight="1">
      <c r="A171" s="46" t="s">
        <v>251</v>
      </c>
      <c r="B171" s="43" t="s">
        <v>7</v>
      </c>
      <c r="C171" s="43" t="s">
        <v>61</v>
      </c>
      <c r="D171" s="43" t="s">
        <v>144</v>
      </c>
      <c r="E171" s="44">
        <v>200</v>
      </c>
      <c r="F171" s="7">
        <v>23.1</v>
      </c>
      <c r="G171" s="7"/>
      <c r="H171" s="7">
        <f t="shared" si="8"/>
        <v>23.1</v>
      </c>
      <c r="I171" s="124"/>
    </row>
    <row r="172" spans="1:9" ht="41.25" customHeight="1">
      <c r="A172" s="137" t="s">
        <v>280</v>
      </c>
      <c r="B172" s="43" t="s">
        <v>7</v>
      </c>
      <c r="C172" s="43" t="s">
        <v>61</v>
      </c>
      <c r="D172" s="43" t="s">
        <v>282</v>
      </c>
      <c r="E172" s="44">
        <v>200</v>
      </c>
      <c r="F172" s="7">
        <v>194</v>
      </c>
      <c r="G172" s="7"/>
      <c r="H172" s="7">
        <f t="shared" si="8"/>
        <v>194</v>
      </c>
      <c r="I172" s="124"/>
    </row>
    <row r="173" spans="1:9" ht="39.75" customHeight="1">
      <c r="A173" s="137" t="s">
        <v>281</v>
      </c>
      <c r="B173" s="43" t="s">
        <v>7</v>
      </c>
      <c r="C173" s="43" t="s">
        <v>61</v>
      </c>
      <c r="D173" s="43" t="s">
        <v>282</v>
      </c>
      <c r="E173" s="44">
        <v>600</v>
      </c>
      <c r="F173" s="7">
        <v>450.5</v>
      </c>
      <c r="G173" s="7"/>
      <c r="H173" s="7">
        <f t="shared" si="8"/>
        <v>450.5</v>
      </c>
      <c r="I173" s="124"/>
    </row>
    <row r="174" spans="1:9" ht="42" customHeight="1">
      <c r="A174" s="121" t="s">
        <v>279</v>
      </c>
      <c r="B174" s="43" t="s">
        <v>7</v>
      </c>
      <c r="C174" s="43" t="s">
        <v>61</v>
      </c>
      <c r="D174" s="43" t="s">
        <v>149</v>
      </c>
      <c r="E174" s="44">
        <v>200</v>
      </c>
      <c r="F174" s="7">
        <v>5</v>
      </c>
      <c r="G174" s="7"/>
      <c r="H174" s="7">
        <f t="shared" si="8"/>
        <v>5</v>
      </c>
      <c r="I174" s="124"/>
    </row>
    <row r="175" spans="1:9" ht="40.5" customHeight="1">
      <c r="A175" s="46" t="s">
        <v>693</v>
      </c>
      <c r="B175" s="183" t="s">
        <v>7</v>
      </c>
      <c r="C175" s="138" t="s">
        <v>61</v>
      </c>
      <c r="D175" s="183" t="s">
        <v>149</v>
      </c>
      <c r="E175" s="184">
        <v>600</v>
      </c>
      <c r="F175" s="7">
        <v>25</v>
      </c>
      <c r="G175" s="7"/>
      <c r="H175" s="7">
        <f t="shared" si="8"/>
        <v>25</v>
      </c>
      <c r="I175" s="124"/>
    </row>
    <row r="176" spans="1:9" ht="32.25" customHeight="1">
      <c r="A176" s="121" t="s">
        <v>262</v>
      </c>
      <c r="B176" s="43" t="s">
        <v>7</v>
      </c>
      <c r="C176" s="138" t="s">
        <v>61</v>
      </c>
      <c r="D176" s="45">
        <v>1210100510</v>
      </c>
      <c r="E176" s="44">
        <v>200</v>
      </c>
      <c r="F176" s="7">
        <v>10</v>
      </c>
      <c r="G176" s="7"/>
      <c r="H176" s="7">
        <f t="shared" si="8"/>
        <v>10</v>
      </c>
      <c r="I176" s="124"/>
    </row>
    <row r="177" spans="1:9" ht="28.5" customHeight="1">
      <c r="A177" s="121" t="s">
        <v>704</v>
      </c>
      <c r="B177" s="183" t="s">
        <v>7</v>
      </c>
      <c r="C177" s="138" t="s">
        <v>61</v>
      </c>
      <c r="D177" s="45">
        <v>1210100510</v>
      </c>
      <c r="E177" s="184">
        <v>600</v>
      </c>
      <c r="F177" s="7">
        <v>40</v>
      </c>
      <c r="G177" s="7"/>
      <c r="H177" s="7">
        <f t="shared" si="8"/>
        <v>40</v>
      </c>
      <c r="I177" s="124"/>
    </row>
    <row r="178" spans="1:9" ht="28.5" customHeight="1">
      <c r="A178" s="46" t="s">
        <v>278</v>
      </c>
      <c r="B178" s="43" t="s">
        <v>7</v>
      </c>
      <c r="C178" s="43" t="s">
        <v>62</v>
      </c>
      <c r="D178" s="43" t="s">
        <v>104</v>
      </c>
      <c r="E178" s="44">
        <v>200</v>
      </c>
      <c r="F178" s="7">
        <v>45.1</v>
      </c>
      <c r="G178" s="7"/>
      <c r="H178" s="7">
        <f t="shared" si="8"/>
        <v>45.1</v>
      </c>
      <c r="I178" s="124"/>
    </row>
    <row r="179" spans="1:9" ht="25.5">
      <c r="A179" s="46" t="s">
        <v>224</v>
      </c>
      <c r="B179" s="43" t="s">
        <v>7</v>
      </c>
      <c r="C179" s="43" t="s">
        <v>62</v>
      </c>
      <c r="D179" s="43" t="s">
        <v>104</v>
      </c>
      <c r="E179" s="44">
        <v>300</v>
      </c>
      <c r="F179" s="7">
        <v>50</v>
      </c>
      <c r="G179" s="7"/>
      <c r="H179" s="7">
        <f t="shared" si="8"/>
        <v>50</v>
      </c>
      <c r="I179" s="124"/>
    </row>
    <row r="180" spans="1:9" ht="44.25" customHeight="1">
      <c r="A180" s="46" t="s">
        <v>242</v>
      </c>
      <c r="B180" s="43" t="s">
        <v>7</v>
      </c>
      <c r="C180" s="43" t="s">
        <v>62</v>
      </c>
      <c r="D180" s="43" t="s">
        <v>221</v>
      </c>
      <c r="E180" s="44">
        <v>200</v>
      </c>
      <c r="F180" s="7">
        <v>346.4</v>
      </c>
      <c r="G180" s="7"/>
      <c r="H180" s="7">
        <f t="shared" si="8"/>
        <v>346.4</v>
      </c>
      <c r="I180" s="124"/>
    </row>
    <row r="181" spans="1:9" ht="45.75" customHeight="1">
      <c r="A181" s="46" t="s">
        <v>218</v>
      </c>
      <c r="B181" s="43" t="s">
        <v>7</v>
      </c>
      <c r="C181" s="43" t="s">
        <v>62</v>
      </c>
      <c r="D181" s="43" t="s">
        <v>221</v>
      </c>
      <c r="E181" s="44">
        <v>600</v>
      </c>
      <c r="F181" s="7">
        <v>40</v>
      </c>
      <c r="G181" s="7"/>
      <c r="H181" s="7">
        <f t="shared" si="8"/>
        <v>40</v>
      </c>
      <c r="I181" s="124"/>
    </row>
    <row r="182" spans="1:9" ht="39.75" customHeight="1">
      <c r="A182" s="46" t="s">
        <v>97</v>
      </c>
      <c r="B182" s="43" t="s">
        <v>7</v>
      </c>
      <c r="C182" s="43" t="s">
        <v>62</v>
      </c>
      <c r="D182" s="43" t="s">
        <v>120</v>
      </c>
      <c r="E182" s="44">
        <v>100</v>
      </c>
      <c r="F182" s="7">
        <v>6447.1</v>
      </c>
      <c r="G182" s="7"/>
      <c r="H182" s="7">
        <f t="shared" si="8"/>
        <v>6447.1</v>
      </c>
      <c r="I182" s="124"/>
    </row>
    <row r="183" spans="1:9" ht="28.5" customHeight="1">
      <c r="A183" s="133" t="s">
        <v>247</v>
      </c>
      <c r="B183" s="43" t="s">
        <v>7</v>
      </c>
      <c r="C183" s="43" t="s">
        <v>62</v>
      </c>
      <c r="D183" s="43" t="s">
        <v>120</v>
      </c>
      <c r="E183" s="44">
        <v>200</v>
      </c>
      <c r="F183" s="7">
        <v>967.9</v>
      </c>
      <c r="G183" s="7"/>
      <c r="H183" s="7">
        <f t="shared" si="8"/>
        <v>967.9</v>
      </c>
      <c r="I183" s="124"/>
    </row>
    <row r="184" spans="1:9" ht="18.75" customHeight="1">
      <c r="A184" s="133" t="s">
        <v>98</v>
      </c>
      <c r="B184" s="43" t="s">
        <v>7</v>
      </c>
      <c r="C184" s="43" t="s">
        <v>62</v>
      </c>
      <c r="D184" s="43" t="s">
        <v>120</v>
      </c>
      <c r="E184" s="44">
        <v>800</v>
      </c>
      <c r="F184" s="7">
        <v>1.9</v>
      </c>
      <c r="G184" s="7"/>
      <c r="H184" s="7">
        <f t="shared" si="8"/>
        <v>1.9</v>
      </c>
      <c r="I184" s="124"/>
    </row>
    <row r="185" spans="1:9" ht="58.5" customHeight="1">
      <c r="A185" s="135" t="s">
        <v>370</v>
      </c>
      <c r="B185" s="236" t="s">
        <v>7</v>
      </c>
      <c r="C185" s="236" t="s">
        <v>62</v>
      </c>
      <c r="D185" s="236" t="s">
        <v>766</v>
      </c>
      <c r="E185" s="237">
        <v>100</v>
      </c>
      <c r="F185" s="7">
        <v>111.3</v>
      </c>
      <c r="G185" s="7"/>
      <c r="H185" s="7">
        <f>F185+G185</f>
        <v>111.3</v>
      </c>
      <c r="I185" s="124"/>
    </row>
    <row r="186" spans="1:9" ht="57" customHeight="1">
      <c r="A186" s="135" t="s">
        <v>370</v>
      </c>
      <c r="B186" s="236" t="s">
        <v>7</v>
      </c>
      <c r="C186" s="236" t="s">
        <v>62</v>
      </c>
      <c r="D186" s="236" t="s">
        <v>767</v>
      </c>
      <c r="E186" s="237">
        <v>100</v>
      </c>
      <c r="F186" s="7">
        <v>264.7</v>
      </c>
      <c r="G186" s="7"/>
      <c r="H186" s="7">
        <f>F186+G186</f>
        <v>264.7</v>
      </c>
      <c r="I186" s="124"/>
    </row>
    <row r="187" spans="1:9" ht="46.5" customHeight="1">
      <c r="A187" s="46" t="s">
        <v>152</v>
      </c>
      <c r="B187" s="43" t="s">
        <v>7</v>
      </c>
      <c r="C187" s="43" t="s">
        <v>62</v>
      </c>
      <c r="D187" s="43" t="s">
        <v>156</v>
      </c>
      <c r="E187" s="44">
        <v>300</v>
      </c>
      <c r="F187" s="7">
        <v>16</v>
      </c>
      <c r="G187" s="7"/>
      <c r="H187" s="7">
        <f t="shared" si="8"/>
        <v>16</v>
      </c>
      <c r="I187" s="124"/>
    </row>
    <row r="188" spans="1:9" ht="34.5" customHeight="1">
      <c r="A188" s="46" t="s">
        <v>153</v>
      </c>
      <c r="B188" s="43" t="s">
        <v>7</v>
      </c>
      <c r="C188" s="43" t="s">
        <v>62</v>
      </c>
      <c r="D188" s="43" t="s">
        <v>157</v>
      </c>
      <c r="E188" s="44">
        <v>300</v>
      </c>
      <c r="F188" s="7">
        <v>108</v>
      </c>
      <c r="G188" s="7"/>
      <c r="H188" s="7">
        <f t="shared" si="8"/>
        <v>108</v>
      </c>
      <c r="I188" s="124"/>
    </row>
    <row r="189" spans="1:9" ht="31.5" customHeight="1">
      <c r="A189" s="46" t="s">
        <v>154</v>
      </c>
      <c r="B189" s="43" t="s">
        <v>7</v>
      </c>
      <c r="C189" s="43" t="s">
        <v>62</v>
      </c>
      <c r="D189" s="43" t="s">
        <v>158</v>
      </c>
      <c r="E189" s="44">
        <v>300</v>
      </c>
      <c r="F189" s="7">
        <v>40.9</v>
      </c>
      <c r="G189" s="7"/>
      <c r="H189" s="7">
        <f t="shared" si="8"/>
        <v>40.9</v>
      </c>
      <c r="I189" s="124"/>
    </row>
    <row r="190" spans="1:9" ht="41.25" customHeight="1">
      <c r="A190" s="46" t="s">
        <v>574</v>
      </c>
      <c r="B190" s="43" t="s">
        <v>7</v>
      </c>
      <c r="C190" s="43" t="s">
        <v>62</v>
      </c>
      <c r="D190" s="180" t="s">
        <v>688</v>
      </c>
      <c r="E190" s="44">
        <v>200</v>
      </c>
      <c r="F190" s="7">
        <v>0</v>
      </c>
      <c r="G190" s="7"/>
      <c r="H190" s="7">
        <f t="shared" si="8"/>
        <v>0</v>
      </c>
      <c r="I190" s="131">
        <v>26</v>
      </c>
    </row>
    <row r="191" spans="1:9" ht="43.5" customHeight="1">
      <c r="A191" s="46" t="s">
        <v>793</v>
      </c>
      <c r="B191" s="260" t="s">
        <v>7</v>
      </c>
      <c r="C191" s="260" t="s">
        <v>62</v>
      </c>
      <c r="D191" s="260" t="s">
        <v>794</v>
      </c>
      <c r="E191" s="261">
        <v>200</v>
      </c>
      <c r="F191" s="7">
        <v>91</v>
      </c>
      <c r="G191" s="7"/>
      <c r="H191" s="7">
        <f t="shared" si="8"/>
        <v>91</v>
      </c>
      <c r="I191" s="131"/>
    </row>
    <row r="192" spans="1:9" ht="42" customHeight="1">
      <c r="A192" s="46" t="s">
        <v>695</v>
      </c>
      <c r="B192" s="260" t="s">
        <v>7</v>
      </c>
      <c r="C192" s="260" t="s">
        <v>62</v>
      </c>
      <c r="D192" s="260" t="s">
        <v>795</v>
      </c>
      <c r="E192" s="261">
        <v>200</v>
      </c>
      <c r="F192" s="7">
        <v>108.1</v>
      </c>
      <c r="G192" s="7"/>
      <c r="H192" s="7">
        <f t="shared" si="8"/>
        <v>108.1</v>
      </c>
      <c r="I192" s="131"/>
    </row>
    <row r="193" spans="1:9" ht="56.25" customHeight="1">
      <c r="A193" s="46" t="s">
        <v>377</v>
      </c>
      <c r="B193" s="43" t="s">
        <v>7</v>
      </c>
      <c r="C193" s="43" t="s">
        <v>62</v>
      </c>
      <c r="D193" s="43" t="s">
        <v>364</v>
      </c>
      <c r="E193" s="44">
        <v>300</v>
      </c>
      <c r="F193" s="7">
        <v>14</v>
      </c>
      <c r="G193" s="7"/>
      <c r="H193" s="7">
        <f t="shared" si="8"/>
        <v>14</v>
      </c>
      <c r="I193" s="131">
        <v>4</v>
      </c>
    </row>
    <row r="194" spans="1:9" ht="30" customHeight="1">
      <c r="A194" s="46" t="s">
        <v>260</v>
      </c>
      <c r="B194" s="43" t="s">
        <v>7</v>
      </c>
      <c r="C194" s="43" t="s">
        <v>62</v>
      </c>
      <c r="D194" s="45">
        <v>1110100310</v>
      </c>
      <c r="E194" s="44">
        <v>200</v>
      </c>
      <c r="F194" s="7">
        <v>30</v>
      </c>
      <c r="G194" s="7"/>
      <c r="H194" s="7">
        <f t="shared" si="8"/>
        <v>30</v>
      </c>
      <c r="I194" s="131"/>
    </row>
    <row r="195" spans="1:9" ht="39.75" customHeight="1">
      <c r="A195" s="46" t="s">
        <v>705</v>
      </c>
      <c r="B195" s="183" t="s">
        <v>7</v>
      </c>
      <c r="C195" s="183" t="s">
        <v>62</v>
      </c>
      <c r="D195" s="45">
        <v>1110100310</v>
      </c>
      <c r="E195" s="184">
        <v>600</v>
      </c>
      <c r="F195" s="7">
        <v>60</v>
      </c>
      <c r="G195" s="7"/>
      <c r="H195" s="7">
        <f t="shared" si="8"/>
        <v>60</v>
      </c>
      <c r="I195" s="131"/>
    </row>
    <row r="196" spans="1:9" ht="56.25" customHeight="1">
      <c r="A196" s="46" t="s">
        <v>357</v>
      </c>
      <c r="B196" s="43" t="s">
        <v>7</v>
      </c>
      <c r="C196" s="43" t="s">
        <v>62</v>
      </c>
      <c r="D196" s="45">
        <v>4190000270</v>
      </c>
      <c r="E196" s="44">
        <v>100</v>
      </c>
      <c r="F196" s="7">
        <v>1307.7</v>
      </c>
      <c r="G196" s="7"/>
      <c r="H196" s="7">
        <f t="shared" si="8"/>
        <v>1307.7</v>
      </c>
      <c r="I196" s="126">
        <v>861.8</v>
      </c>
    </row>
    <row r="197" spans="1:9" ht="30" customHeight="1">
      <c r="A197" s="46" t="s">
        <v>358</v>
      </c>
      <c r="B197" s="43" t="s">
        <v>7</v>
      </c>
      <c r="C197" s="43" t="s">
        <v>62</v>
      </c>
      <c r="D197" s="45">
        <v>4190000270</v>
      </c>
      <c r="E197" s="44">
        <v>200</v>
      </c>
      <c r="F197" s="7">
        <v>100</v>
      </c>
      <c r="G197" s="7"/>
      <c r="H197" s="7">
        <f t="shared" si="8"/>
        <v>100</v>
      </c>
      <c r="I197" s="126">
        <v>110</v>
      </c>
    </row>
    <row r="198" spans="1:9" ht="30" customHeight="1">
      <c r="A198" s="46" t="s">
        <v>699</v>
      </c>
      <c r="B198" s="187" t="s">
        <v>7</v>
      </c>
      <c r="C198" s="187" t="s">
        <v>62</v>
      </c>
      <c r="D198" s="45">
        <v>4190000270</v>
      </c>
      <c r="E198" s="188">
        <v>800</v>
      </c>
      <c r="F198" s="7">
        <v>10</v>
      </c>
      <c r="G198" s="7"/>
      <c r="H198" s="7">
        <f t="shared" si="8"/>
        <v>10</v>
      </c>
      <c r="I198" s="136"/>
    </row>
    <row r="199" spans="1:9" ht="60" customHeight="1">
      <c r="A199" s="121" t="s">
        <v>580</v>
      </c>
      <c r="B199" s="187" t="s">
        <v>7</v>
      </c>
      <c r="C199" s="45">
        <v>1004</v>
      </c>
      <c r="D199" s="187" t="s">
        <v>111</v>
      </c>
      <c r="E199" s="188">
        <v>300</v>
      </c>
      <c r="F199" s="7">
        <v>492.2</v>
      </c>
      <c r="G199" s="7"/>
      <c r="H199" s="7">
        <f t="shared" si="8"/>
        <v>492.2</v>
      </c>
      <c r="I199" s="124"/>
    </row>
    <row r="200" spans="1:9" ht="41.25" customHeight="1">
      <c r="A200" s="46" t="s">
        <v>257</v>
      </c>
      <c r="B200" s="43" t="s">
        <v>7</v>
      </c>
      <c r="C200" s="43" t="s">
        <v>69</v>
      </c>
      <c r="D200" s="43" t="s">
        <v>187</v>
      </c>
      <c r="E200" s="44">
        <v>200</v>
      </c>
      <c r="F200" s="7">
        <v>27.8</v>
      </c>
      <c r="G200" s="7"/>
      <c r="H200" s="7">
        <f t="shared" si="8"/>
        <v>27.8</v>
      </c>
      <c r="I200" s="124"/>
    </row>
    <row r="201" spans="1:9" ht="24.75" customHeight="1">
      <c r="A201" s="139" t="s">
        <v>234</v>
      </c>
      <c r="B201" s="128" t="s">
        <v>233</v>
      </c>
      <c r="C201" s="140"/>
      <c r="D201" s="128"/>
      <c r="E201" s="141"/>
      <c r="F201" s="129">
        <f>F202+F204+F205+F206+F207+F209+F210+F214+F216+F208+F211+F212+F213+F203+F215</f>
        <v>2544.3000000000002</v>
      </c>
      <c r="G201" s="129">
        <f t="shared" ref="G201:H201" si="9">G202+G204+G205+G206+G207+G209+G210+G214+G216+G208+G211+G212+G213+G203+G215</f>
        <v>1052.7</v>
      </c>
      <c r="H201" s="129">
        <f t="shared" si="9"/>
        <v>3597</v>
      </c>
      <c r="I201" s="129" t="e">
        <f>I202+I204+I205+#REF!+I206+I207+I209+I210+I214+#REF!+I216+I208+#REF!</f>
        <v>#REF!</v>
      </c>
    </row>
    <row r="202" spans="1:9" ht="38.25" customHeight="1">
      <c r="A202" s="46" t="s">
        <v>258</v>
      </c>
      <c r="B202" s="43" t="s">
        <v>233</v>
      </c>
      <c r="C202" s="43" t="s">
        <v>51</v>
      </c>
      <c r="D202" s="43" t="s">
        <v>343</v>
      </c>
      <c r="E202" s="44">
        <v>200</v>
      </c>
      <c r="F202" s="7">
        <v>70</v>
      </c>
      <c r="G202" s="7"/>
      <c r="H202" s="7">
        <f>F202+G202</f>
        <v>70</v>
      </c>
      <c r="I202" s="124"/>
    </row>
    <row r="203" spans="1:9" ht="29.25" customHeight="1">
      <c r="A203" s="214" t="s">
        <v>719</v>
      </c>
      <c r="B203" s="211" t="s">
        <v>233</v>
      </c>
      <c r="C203" s="211" t="s">
        <v>51</v>
      </c>
      <c r="D203" s="210" t="s">
        <v>720</v>
      </c>
      <c r="E203" s="16">
        <v>200</v>
      </c>
      <c r="F203" s="7">
        <v>100</v>
      </c>
      <c r="G203" s="7">
        <v>40</v>
      </c>
      <c r="H203" s="7">
        <f>F203+G203</f>
        <v>140</v>
      </c>
      <c r="I203" s="124"/>
    </row>
    <row r="204" spans="1:9" ht="32.25" customHeight="1">
      <c r="A204" s="121" t="s">
        <v>341</v>
      </c>
      <c r="B204" s="43" t="s">
        <v>233</v>
      </c>
      <c r="C204" s="138" t="s">
        <v>51</v>
      </c>
      <c r="D204" s="45">
        <v>1910100550</v>
      </c>
      <c r="E204" s="44">
        <v>200</v>
      </c>
      <c r="F204" s="7">
        <v>150</v>
      </c>
      <c r="G204" s="7"/>
      <c r="H204" s="7">
        <f t="shared" ref="H204:H216" si="10">F204+G204</f>
        <v>150</v>
      </c>
      <c r="I204" s="124"/>
    </row>
    <row r="205" spans="1:9" ht="45" customHeight="1">
      <c r="A205" s="46" t="s">
        <v>269</v>
      </c>
      <c r="B205" s="43" t="s">
        <v>233</v>
      </c>
      <c r="C205" s="43" t="s">
        <v>51</v>
      </c>
      <c r="D205" s="43" t="s">
        <v>326</v>
      </c>
      <c r="E205" s="44">
        <v>200</v>
      </c>
      <c r="F205" s="7">
        <v>176.5</v>
      </c>
      <c r="G205" s="7"/>
      <c r="H205" s="7">
        <f t="shared" si="10"/>
        <v>176.5</v>
      </c>
      <c r="I205" s="124"/>
    </row>
    <row r="206" spans="1:9" ht="60.75" customHeight="1">
      <c r="A206" s="46" t="s">
        <v>229</v>
      </c>
      <c r="B206" s="43" t="s">
        <v>233</v>
      </c>
      <c r="C206" s="43" t="s">
        <v>235</v>
      </c>
      <c r="D206" s="43" t="s">
        <v>215</v>
      </c>
      <c r="E206" s="138" t="s">
        <v>8</v>
      </c>
      <c r="F206" s="7">
        <v>1355.5</v>
      </c>
      <c r="G206" s="7"/>
      <c r="H206" s="7">
        <f t="shared" si="10"/>
        <v>1355.5</v>
      </c>
      <c r="I206" s="124"/>
    </row>
    <row r="207" spans="1:9" ht="30.75" customHeight="1">
      <c r="A207" s="46" t="s">
        <v>267</v>
      </c>
      <c r="B207" s="43" t="s">
        <v>233</v>
      </c>
      <c r="C207" s="43" t="s">
        <v>235</v>
      </c>
      <c r="D207" s="43" t="s">
        <v>215</v>
      </c>
      <c r="E207" s="138" t="s">
        <v>80</v>
      </c>
      <c r="F207" s="7">
        <v>189.3</v>
      </c>
      <c r="G207" s="7"/>
      <c r="H207" s="7">
        <f t="shared" si="10"/>
        <v>189.3</v>
      </c>
      <c r="I207" s="124"/>
    </row>
    <row r="208" spans="1:9" ht="30.75" customHeight="1">
      <c r="A208" s="46" t="s">
        <v>354</v>
      </c>
      <c r="B208" s="43" t="s">
        <v>233</v>
      </c>
      <c r="C208" s="43" t="s">
        <v>235</v>
      </c>
      <c r="D208" s="43" t="s">
        <v>215</v>
      </c>
      <c r="E208" s="138" t="s">
        <v>353</v>
      </c>
      <c r="F208" s="7">
        <v>3</v>
      </c>
      <c r="G208" s="7"/>
      <c r="H208" s="7">
        <f t="shared" si="10"/>
        <v>3</v>
      </c>
      <c r="I208" s="124"/>
    </row>
    <row r="209" spans="1:9" ht="43.5" customHeight="1">
      <c r="A209" s="121" t="s">
        <v>279</v>
      </c>
      <c r="B209" s="43" t="s">
        <v>233</v>
      </c>
      <c r="C209" s="43" t="s">
        <v>61</v>
      </c>
      <c r="D209" s="43" t="s">
        <v>149</v>
      </c>
      <c r="E209" s="44">
        <v>200</v>
      </c>
      <c r="F209" s="7">
        <v>80</v>
      </c>
      <c r="G209" s="7"/>
      <c r="H209" s="7">
        <f t="shared" si="10"/>
        <v>80</v>
      </c>
      <c r="I209" s="124"/>
    </row>
    <row r="210" spans="1:9" ht="33" customHeight="1">
      <c r="A210" s="121" t="s">
        <v>639</v>
      </c>
      <c r="B210" s="125" t="s">
        <v>233</v>
      </c>
      <c r="C210" s="138" t="s">
        <v>61</v>
      </c>
      <c r="D210" s="142">
        <v>1210100500</v>
      </c>
      <c r="E210" s="44">
        <v>200</v>
      </c>
      <c r="F210" s="7">
        <v>10</v>
      </c>
      <c r="G210" s="7"/>
      <c r="H210" s="7">
        <f t="shared" si="10"/>
        <v>10</v>
      </c>
      <c r="I210" s="124"/>
    </row>
    <row r="211" spans="1:9" ht="33" customHeight="1">
      <c r="A211" s="121" t="s">
        <v>262</v>
      </c>
      <c r="B211" s="43" t="s">
        <v>233</v>
      </c>
      <c r="C211" s="138" t="s">
        <v>61</v>
      </c>
      <c r="D211" s="45">
        <v>1210100510</v>
      </c>
      <c r="E211" s="44">
        <v>200</v>
      </c>
      <c r="F211" s="7">
        <v>30</v>
      </c>
      <c r="G211" s="7"/>
      <c r="H211" s="7">
        <f t="shared" si="10"/>
        <v>30</v>
      </c>
      <c r="I211" s="124"/>
    </row>
    <row r="212" spans="1:9" ht="45.75" customHeight="1">
      <c r="A212" s="121" t="s">
        <v>575</v>
      </c>
      <c r="B212" s="43" t="s">
        <v>233</v>
      </c>
      <c r="C212" s="138" t="s">
        <v>61</v>
      </c>
      <c r="D212" s="45">
        <v>1210100520</v>
      </c>
      <c r="E212" s="44">
        <v>200</v>
      </c>
      <c r="F212" s="7">
        <v>10</v>
      </c>
      <c r="G212" s="7"/>
      <c r="H212" s="7">
        <f t="shared" si="10"/>
        <v>10</v>
      </c>
      <c r="I212" s="124"/>
    </row>
    <row r="213" spans="1:9" ht="41.25" customHeight="1">
      <c r="A213" s="46" t="s">
        <v>242</v>
      </c>
      <c r="B213" s="43" t="s">
        <v>233</v>
      </c>
      <c r="C213" s="43" t="s">
        <v>62</v>
      </c>
      <c r="D213" s="43" t="s">
        <v>221</v>
      </c>
      <c r="E213" s="44">
        <v>200</v>
      </c>
      <c r="F213" s="7">
        <v>90</v>
      </c>
      <c r="G213" s="7"/>
      <c r="H213" s="7">
        <f t="shared" si="10"/>
        <v>90</v>
      </c>
      <c r="I213" s="124"/>
    </row>
    <row r="214" spans="1:9" ht="30" customHeight="1">
      <c r="A214" s="46" t="s">
        <v>260</v>
      </c>
      <c r="B214" s="43" t="s">
        <v>233</v>
      </c>
      <c r="C214" s="43" t="s">
        <v>62</v>
      </c>
      <c r="D214" s="45">
        <v>1110100310</v>
      </c>
      <c r="E214" s="44">
        <v>200</v>
      </c>
      <c r="F214" s="7">
        <v>60</v>
      </c>
      <c r="G214" s="7"/>
      <c r="H214" s="7">
        <f t="shared" si="10"/>
        <v>60</v>
      </c>
      <c r="I214" s="124"/>
    </row>
    <row r="215" spans="1:9" s="304" customFormat="1" ht="42.75" customHeight="1">
      <c r="A215" s="309" t="s">
        <v>792</v>
      </c>
      <c r="B215" s="300" t="s">
        <v>233</v>
      </c>
      <c r="C215" s="300" t="s">
        <v>67</v>
      </c>
      <c r="D215" s="300" t="s">
        <v>791</v>
      </c>
      <c r="E215" s="301">
        <v>400</v>
      </c>
      <c r="F215" s="302"/>
      <c r="G215" s="302">
        <v>1012.7</v>
      </c>
      <c r="H215" s="302">
        <f>F215+G215</f>
        <v>1012.7</v>
      </c>
      <c r="I215" s="303"/>
    </row>
    <row r="216" spans="1:9" ht="44.25" customHeight="1">
      <c r="A216" s="46" t="s">
        <v>257</v>
      </c>
      <c r="B216" s="43" t="s">
        <v>233</v>
      </c>
      <c r="C216" s="43" t="s">
        <v>69</v>
      </c>
      <c r="D216" s="43" t="s">
        <v>187</v>
      </c>
      <c r="E216" s="44">
        <v>200</v>
      </c>
      <c r="F216" s="7">
        <v>220</v>
      </c>
      <c r="G216" s="7"/>
      <c r="H216" s="7">
        <f t="shared" si="10"/>
        <v>220</v>
      </c>
      <c r="I216" s="124"/>
    </row>
    <row r="217" spans="1:9" ht="23.25" customHeight="1">
      <c r="A217" s="143" t="s">
        <v>19</v>
      </c>
      <c r="B217" s="144"/>
      <c r="C217" s="144"/>
      <c r="D217" s="144"/>
      <c r="E217" s="144"/>
      <c r="F217" s="129">
        <f>F19+F72+F69+F123+F201</f>
        <v>206774</v>
      </c>
      <c r="G217" s="129">
        <f>G19+G72+G69+G123+G201</f>
        <v>2698</v>
      </c>
      <c r="H217" s="129">
        <f>H19+H72+H69+H123+H201</f>
        <v>209472</v>
      </c>
      <c r="I217" s="129" t="e">
        <f>I19+I72+I69+I123+I201</f>
        <v>#REF!</v>
      </c>
    </row>
    <row r="218" spans="1:9" ht="15.75">
      <c r="A218" s="1"/>
    </row>
    <row r="219" spans="1:9" ht="15.75">
      <c r="A219" s="1"/>
    </row>
  </sheetData>
  <mergeCells count="22">
    <mergeCell ref="F16:F18"/>
    <mergeCell ref="D1:I1"/>
    <mergeCell ref="D2:I2"/>
    <mergeCell ref="D3:I3"/>
    <mergeCell ref="D4:I4"/>
    <mergeCell ref="C5:I5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G16:G18"/>
    <mergeCell ref="A16:A18"/>
    <mergeCell ref="B16:B18"/>
    <mergeCell ref="C16:C18"/>
    <mergeCell ref="D16:D18"/>
    <mergeCell ref="E16:E18"/>
  </mergeCells>
  <pageMargins left="0.31496062992125984" right="0.31496062992125984" top="0.35433070866141736" bottom="0.35433070866141736" header="0" footer="0"/>
  <pageSetup paperSize="9" scale="71" orientation="portrait" r:id="rId1"/>
  <rowBreaks count="7" manualBreakCount="7">
    <brk id="36" max="7" man="1"/>
    <brk id="58" max="7" man="1"/>
    <brk id="85" max="7" man="1"/>
    <brk id="112" max="7" man="1"/>
    <brk id="135" max="7" man="1"/>
    <brk id="158" max="7" man="1"/>
    <brk id="18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tabSelected="1" view="pageBreakPreview" zoomScaleSheetLayoutView="100" workbookViewId="0">
      <selection activeCell="F8" sqref="F8:I8"/>
    </sheetView>
  </sheetViews>
  <sheetFormatPr defaultRowHeight="15"/>
  <cols>
    <col min="1" max="1" width="17" customWidth="1"/>
    <col min="2" max="2" width="10" customWidth="1"/>
    <col min="3" max="3" width="9.140625" customWidth="1"/>
    <col min="4" max="4" width="9.85546875" customWidth="1"/>
    <col min="5" max="5" width="7.42578125" customWidth="1"/>
    <col min="6" max="6" width="9.85546875" customWidth="1"/>
    <col min="7" max="7" width="7.42578125" customWidth="1"/>
    <col min="8" max="8" width="12.140625" customWidth="1"/>
    <col min="9" max="9" width="10" customWidth="1"/>
  </cols>
  <sheetData>
    <row r="1" spans="1:9" ht="15.75" customHeight="1">
      <c r="F1" s="310"/>
      <c r="G1" s="336" t="s">
        <v>802</v>
      </c>
      <c r="H1" s="336"/>
      <c r="I1" s="336"/>
    </row>
    <row r="2" spans="1:9" ht="15.75" customHeight="1">
      <c r="F2" s="337" t="s">
        <v>850</v>
      </c>
      <c r="G2" s="337"/>
      <c r="H2" s="337"/>
      <c r="I2" s="337"/>
    </row>
    <row r="3" spans="1:9" ht="15.75" customHeight="1">
      <c r="F3" s="337" t="s">
        <v>2</v>
      </c>
      <c r="G3" s="337"/>
      <c r="H3" s="337"/>
      <c r="I3" s="337"/>
    </row>
    <row r="4" spans="1:9" ht="15.75" customHeight="1">
      <c r="F4" s="336" t="s">
        <v>880</v>
      </c>
      <c r="G4" s="336"/>
      <c r="H4" s="336"/>
      <c r="I4" s="336"/>
    </row>
    <row r="5" spans="1:9" ht="15.75" customHeight="1">
      <c r="F5" s="336" t="s">
        <v>851</v>
      </c>
      <c r="G5" s="336"/>
      <c r="H5" s="336"/>
      <c r="I5" s="336"/>
    </row>
    <row r="6" spans="1:9" ht="15" customHeight="1">
      <c r="F6" s="337" t="s">
        <v>850</v>
      </c>
      <c r="G6" s="337"/>
      <c r="H6" s="337"/>
      <c r="I6" s="337"/>
    </row>
    <row r="7" spans="1:9" ht="15" customHeight="1">
      <c r="F7" s="337" t="s">
        <v>2</v>
      </c>
      <c r="G7" s="337"/>
      <c r="H7" s="337"/>
      <c r="I7" s="337"/>
    </row>
    <row r="8" spans="1:9" ht="15" customHeight="1">
      <c r="F8" s="336" t="s">
        <v>852</v>
      </c>
      <c r="G8" s="336"/>
      <c r="H8" s="336"/>
      <c r="I8" s="336"/>
    </row>
    <row r="9" spans="1:9" ht="15" customHeight="1">
      <c r="F9" s="293"/>
      <c r="G9" s="293"/>
      <c r="H9" s="293"/>
    </row>
    <row r="10" spans="1:9" ht="15" customHeight="1">
      <c r="A10" s="338" t="s">
        <v>853</v>
      </c>
      <c r="B10" s="338"/>
      <c r="C10" s="338"/>
      <c r="D10" s="338"/>
      <c r="E10" s="338"/>
      <c r="F10" s="338"/>
      <c r="G10" s="338"/>
      <c r="H10" s="338"/>
    </row>
    <row r="11" spans="1:9" ht="15" customHeight="1">
      <c r="A11" s="338" t="s">
        <v>854</v>
      </c>
      <c r="B11" s="338"/>
      <c r="C11" s="338"/>
      <c r="D11" s="338"/>
      <c r="E11" s="338"/>
      <c r="F11" s="338"/>
      <c r="G11" s="338"/>
      <c r="H11" s="338"/>
    </row>
    <row r="12" spans="1:9" ht="15" customHeight="1">
      <c r="A12" s="338" t="s">
        <v>855</v>
      </c>
      <c r="B12" s="338"/>
      <c r="C12" s="338"/>
      <c r="D12" s="338"/>
      <c r="E12" s="338"/>
      <c r="F12" s="338"/>
      <c r="G12" s="338"/>
      <c r="H12" s="338"/>
    </row>
    <row r="14" spans="1:9" ht="15.75">
      <c r="H14" s="311" t="s">
        <v>4</v>
      </c>
    </row>
    <row r="15" spans="1:9">
      <c r="A15" s="397" t="s">
        <v>856</v>
      </c>
      <c r="B15" s="399" t="s">
        <v>534</v>
      </c>
      <c r="C15" s="399"/>
      <c r="D15" s="399"/>
      <c r="E15" s="399"/>
      <c r="F15" s="399"/>
      <c r="G15" s="399"/>
      <c r="H15" s="399"/>
      <c r="I15" s="399"/>
    </row>
    <row r="16" spans="1:9" ht="409.6" customHeight="1">
      <c r="A16" s="398"/>
      <c r="B16" s="34" t="s">
        <v>857</v>
      </c>
      <c r="C16" s="34" t="s">
        <v>858</v>
      </c>
      <c r="D16" s="34" t="s">
        <v>859</v>
      </c>
      <c r="E16" s="34" t="s">
        <v>860</v>
      </c>
      <c r="F16" s="34" t="s">
        <v>861</v>
      </c>
      <c r="G16" s="34" t="s">
        <v>862</v>
      </c>
      <c r="H16" s="312" t="s">
        <v>863</v>
      </c>
      <c r="I16" s="313" t="s">
        <v>864</v>
      </c>
    </row>
    <row r="17" spans="1:9" ht="51.75" customHeight="1">
      <c r="A17" s="314" t="s">
        <v>865</v>
      </c>
      <c r="B17" s="315">
        <v>78.099999999999994</v>
      </c>
      <c r="C17" s="297">
        <v>448</v>
      </c>
      <c r="D17" s="297">
        <v>297.7</v>
      </c>
      <c r="E17" s="297">
        <v>42.1</v>
      </c>
      <c r="F17" s="297">
        <v>261.39999999999998</v>
      </c>
      <c r="G17" s="297">
        <v>229.1</v>
      </c>
      <c r="H17" s="297"/>
      <c r="I17" s="316"/>
    </row>
    <row r="18" spans="1:9" ht="48.75" customHeight="1">
      <c r="A18" s="317" t="s">
        <v>866</v>
      </c>
      <c r="B18" s="315">
        <v>44.8</v>
      </c>
      <c r="C18" s="297">
        <v>312</v>
      </c>
      <c r="D18" s="297">
        <v>774.5</v>
      </c>
      <c r="E18" s="297">
        <v>42.1</v>
      </c>
      <c r="F18" s="297">
        <v>142.6</v>
      </c>
      <c r="G18" s="297">
        <v>242.7</v>
      </c>
      <c r="H18" s="297"/>
      <c r="I18" s="315">
        <v>135.80000000000001</v>
      </c>
    </row>
    <row r="19" spans="1:9" ht="49.5" customHeight="1">
      <c r="A19" s="317" t="s">
        <v>867</v>
      </c>
      <c r="B19" s="315">
        <v>86.6</v>
      </c>
      <c r="C19" s="297">
        <v>891.3</v>
      </c>
      <c r="D19" s="297">
        <v>1155.5</v>
      </c>
      <c r="E19" s="297">
        <v>73.7</v>
      </c>
      <c r="F19" s="296" t="s">
        <v>868</v>
      </c>
      <c r="G19" s="297">
        <v>243.3</v>
      </c>
      <c r="H19" s="297"/>
      <c r="I19" s="315">
        <v>95.1</v>
      </c>
    </row>
    <row r="20" spans="1:9" ht="48" customHeight="1">
      <c r="A20" s="317" t="s">
        <v>869</v>
      </c>
      <c r="B20" s="315">
        <v>0</v>
      </c>
      <c r="C20" s="297">
        <v>0</v>
      </c>
      <c r="D20" s="297">
        <v>0</v>
      </c>
      <c r="E20" s="297">
        <v>0</v>
      </c>
      <c r="F20" s="296" t="s">
        <v>870</v>
      </c>
      <c r="G20" s="318">
        <v>0</v>
      </c>
      <c r="H20" s="318"/>
      <c r="I20" s="316"/>
    </row>
    <row r="21" spans="1:9" ht="47.25" customHeight="1">
      <c r="A21" s="317" t="s">
        <v>871</v>
      </c>
      <c r="B21" s="315">
        <v>96.4</v>
      </c>
      <c r="C21" s="297">
        <v>295.8</v>
      </c>
      <c r="D21" s="297">
        <v>618.29999999999995</v>
      </c>
      <c r="E21" s="297">
        <v>42.1</v>
      </c>
      <c r="F21" s="297">
        <v>1110.9000000000001</v>
      </c>
      <c r="G21" s="297">
        <v>201.2</v>
      </c>
      <c r="H21" s="297">
        <v>46.2</v>
      </c>
      <c r="I21" s="316"/>
    </row>
    <row r="22" spans="1:9" ht="45" customHeight="1">
      <c r="A22" s="317" t="s">
        <v>872</v>
      </c>
      <c r="B22" s="315">
        <v>0</v>
      </c>
      <c r="C22" s="297">
        <v>757.5</v>
      </c>
      <c r="D22" s="297">
        <v>0</v>
      </c>
      <c r="E22" s="297">
        <v>0</v>
      </c>
      <c r="F22" s="297">
        <v>0</v>
      </c>
      <c r="G22" s="297">
        <v>0</v>
      </c>
      <c r="H22" s="297"/>
      <c r="I22" s="316"/>
    </row>
    <row r="23" spans="1:9">
      <c r="A23" s="319" t="s">
        <v>873</v>
      </c>
      <c r="B23" s="320">
        <f>B17+B18+B19+B20+B21+B22</f>
        <v>305.89999999999998</v>
      </c>
      <c r="C23" s="320">
        <f>C17+C18+C19+C21+C20+C22</f>
        <v>2704.6</v>
      </c>
      <c r="D23" s="320">
        <f t="shared" ref="D23:I23" si="0">D17+D18+D19+D21+D20+D22</f>
        <v>2846</v>
      </c>
      <c r="E23" s="320">
        <f t="shared" si="0"/>
        <v>200</v>
      </c>
      <c r="F23" s="320">
        <f t="shared" si="0"/>
        <v>1751.1000000000001</v>
      </c>
      <c r="G23" s="320">
        <f>G17+G18+G19+G20+G21</f>
        <v>916.3</v>
      </c>
      <c r="H23" s="320">
        <f t="shared" si="0"/>
        <v>46.2</v>
      </c>
      <c r="I23" s="320">
        <f t="shared" si="0"/>
        <v>230.9</v>
      </c>
    </row>
  </sheetData>
  <mergeCells count="13">
    <mergeCell ref="A15:A16"/>
    <mergeCell ref="B15:I15"/>
    <mergeCell ref="G1:I1"/>
    <mergeCell ref="F2:I2"/>
    <mergeCell ref="F3:I3"/>
    <mergeCell ref="F4:I4"/>
    <mergeCell ref="F5:I5"/>
    <mergeCell ref="F6:I6"/>
    <mergeCell ref="F7:I7"/>
    <mergeCell ref="F8:I8"/>
    <mergeCell ref="A10:H10"/>
    <mergeCell ref="A11:H11"/>
    <mergeCell ref="A12:H1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2018-10-01T12:55:38Z</cp:lastPrinted>
  <dcterms:created xsi:type="dcterms:W3CDTF">2014-09-25T13:17:34Z</dcterms:created>
  <dcterms:modified xsi:type="dcterms:W3CDTF">2018-10-30T11:35:13Z</dcterms:modified>
</cp:coreProperties>
</file>