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E54" i="1"/>
  <c r="D58"/>
  <c r="C58"/>
  <c r="E20"/>
  <c r="D20"/>
  <c r="C20"/>
  <c r="D51"/>
  <c r="E51"/>
  <c r="C51"/>
  <c r="F38"/>
  <c r="D30"/>
  <c r="E30"/>
  <c r="C30"/>
  <c r="D24"/>
  <c r="E24"/>
  <c r="C24"/>
  <c r="D16"/>
  <c r="E16"/>
  <c r="D12"/>
  <c r="E12"/>
  <c r="D9"/>
  <c r="E9"/>
  <c r="F9"/>
  <c r="C16"/>
  <c r="C12"/>
  <c r="C9"/>
  <c r="E8" l="1"/>
  <c r="E38" s="1"/>
  <c r="D8"/>
  <c r="D38" s="1"/>
  <c r="D52" s="1"/>
  <c r="C8"/>
  <c r="C38" s="1"/>
  <c r="C52" s="1"/>
  <c r="E52" l="1"/>
  <c r="E59"/>
  <c r="E58" s="1"/>
  <c r="E53" s="1"/>
</calcChain>
</file>

<file path=xl/sharedStrings.xml><?xml version="1.0" encoding="utf-8"?>
<sst xmlns="http://schemas.openxmlformats.org/spreadsheetml/2006/main" count="102" uniqueCount="102">
  <si>
    <t>Оценка</t>
  </si>
  <si>
    <t>ожидаемого исполнения бюджета</t>
  </si>
  <si>
    <t>Код бюджетной классификации</t>
  </si>
  <si>
    <t>Наименование показателя</t>
  </si>
  <si>
    <t>ДОХОДЫ</t>
  </si>
  <si>
    <t>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</si>
  <si>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</si>
  <si>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</si>
  <si>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</si>
  <si>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</si>
  <si>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</si>
  <si>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</si>
  <si>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</si>
  <si>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</si>
  <si>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</si>
  <si>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 xml:space="preserve"> 000 1050300001 0000 110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</si>
  <si>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</si>
  <si>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</si>
  <si>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</si>
  <si>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</si>
  <si>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</si>
  <si>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 xml:space="preserve"> 000 1080000000 0000 000</t>
  </si>
  <si>
    <t xml:space="preserve">  ГОСУДАРСТВЕННАЯ ПОШЛИНА</t>
  </si>
  <si>
    <t>000 1090000000 0000 000</t>
  </si>
  <si>
    <t>ЗАДОЛЖЕННОСТЬ И ПЕРЕРАСЧЕТЫ ПО ОТМЕНЕННЫМ НАЛОГАМ, СБОРАМ И ОБЯЗАТЕЛЬНЫМ ПЛАТЕЖАМ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</si>
  <si>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</si>
  <si>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</si>
  <si>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>000 1110300000 0000 120</t>
  </si>
  <si>
    <t>Проценты, полученные от предоставления бюджетных кредитов внутри страны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</si>
  <si>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</si>
  <si>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</si>
  <si>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</si>
  <si>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</si>
  <si>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</si>
  <si>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</si>
  <si>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</si>
  <si>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</si>
  <si>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</si>
  <si>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</si>
  <si>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000 1140000000 0000 000</t>
  </si>
  <si>
    <t xml:space="preserve">  ДОХОДЫ ОТ ПРОДАЖИ МАТЕРИАЛЬНЫХ И НЕМАТЕРИАЛЬНЫХ АКТИВОВ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</si>
  <si>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</si>
  <si>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</si>
  <si>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</si>
  <si>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</si>
  <si>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000 2000000000 0000 000</t>
  </si>
  <si>
    <t xml:space="preserve">  БЕЗВОЗМЕЗДНЫЕ ПОСТУПЛЕНИЯ</t>
  </si>
  <si>
    <t xml:space="preserve">  Субвенции бюджетам субъектов Российской Федерации и муниципальных образований</t>
  </si>
  <si>
    <t>000 2180000000 0000 000</t>
  </si>
  <si>
    <t>000 219000000 0000 000</t>
  </si>
  <si>
    <t>ИТОГО ДОХОДОВ</t>
  </si>
  <si>
    <t>РАСХОДЫ</t>
  </si>
  <si>
    <t xml:space="preserve">Общегосударственные вопросы   </t>
  </si>
  <si>
    <t>Национальная безопасность и правоохранительная деятельность</t>
  </si>
  <si>
    <t xml:space="preserve">Национальная экономика </t>
  </si>
  <si>
    <t>Жилищно-коммунальное хозяйство</t>
  </si>
  <si>
    <t xml:space="preserve">Образование </t>
  </si>
  <si>
    <t xml:space="preserve">Культура, кинематография </t>
  </si>
  <si>
    <t xml:space="preserve">Здравоохранение </t>
  </si>
  <si>
    <t xml:space="preserve">Социальная политика </t>
  </si>
  <si>
    <t>Физическая культура и спорт</t>
  </si>
  <si>
    <t>ИТОГО РАСХОДОВ</t>
  </si>
  <si>
    <t>0100</t>
  </si>
  <si>
    <t>0300</t>
  </si>
  <si>
    <t>0400</t>
  </si>
  <si>
    <t>0500</t>
  </si>
  <si>
    <t>0700</t>
  </si>
  <si>
    <t>0800</t>
  </si>
  <si>
    <t>0900</t>
  </si>
  <si>
    <t>000 1030000000 0000 000</t>
  </si>
  <si>
    <t>НАЛОГИ НА ТОВАРЫ, РАБОТЫ, УСЛУГИ, РЕАЛИЗУЕМЫЕ НА ТЕРРИТОРИИ РОССИЙСКОЙ ФЕДЕРАЦИИ</t>
  </si>
  <si>
    <t>Налог, взимаемый с применением патентной системы</t>
  </si>
  <si>
    <t xml:space="preserve"> Иные межбюджетные трансферты </t>
  </si>
  <si>
    <t xml:space="preserve"> Субсидии бюджетам бюджетной системы Российской Федерации (межбюджетные субсидии)</t>
  </si>
  <si>
    <t xml:space="preserve"> Доходы бюджетов бюджетной системы РФ от возврата остатков субсидий, субвенций и иных межбюджетных трансфертов имеющих целевое назначение прошлых лет</t>
  </si>
  <si>
    <t xml:space="preserve"> Возврат остатков субсидий, субвенций  и иных межбюджетных трансфертов, имеющих целевое назначение, прошлых лет</t>
  </si>
  <si>
    <t>000 1050400002 0000 110</t>
  </si>
  <si>
    <t xml:space="preserve">  Дотации бюджетам бюджетной системы Российской Федерации</t>
  </si>
  <si>
    <t xml:space="preserve">Дефицит </t>
  </si>
  <si>
    <t>Тейковского муниципального района за 2019 год</t>
  </si>
  <si>
    <t>Утверждено в бюджете на 2019 г.</t>
  </si>
  <si>
    <t>Фактически поступило                за 9 месяцев              2019 г.</t>
  </si>
  <si>
    <t>Ожидаемое исполнение            за 2019 г.</t>
  </si>
  <si>
    <t xml:space="preserve"> 000 2020100000 0000 150</t>
  </si>
  <si>
    <t xml:space="preserve"> 000 2020200000 0000 150</t>
  </si>
  <si>
    <t xml:space="preserve"> 000 2020300000 0000 150</t>
  </si>
  <si>
    <t>000 2020400000 0000 150</t>
  </si>
  <si>
    <t xml:space="preserve">  Иные источники внутреннего финансирования дефицитов бюджетов</t>
  </si>
  <si>
    <t>000 01 06 00 00 00 0000 000</t>
  </si>
  <si>
    <t xml:space="preserve">  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</si>
  <si>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</si>
  <si>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 xml:space="preserve"> 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</si>
  <si>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</si>
  <si>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 xml:space="preserve">  Средства от продажи акций и иных форм участия в капитале, находящихся в собственности муниципальных районов</t>
  </si>
  <si>
    <t>000 01 06 01 00 05 0000 630</t>
  </si>
  <si>
    <t>Изменение остатков средств</t>
  </si>
  <si>
    <t>000 01 05 00 00 00 0000 000</t>
  </si>
  <si>
    <t xml:space="preserve">  Увеличение прочих остатков денежных средств бюджетов муниципальных районов</t>
  </si>
  <si>
    <t>000 01 05 02 01 05 0000 510</t>
  </si>
  <si>
    <t xml:space="preserve">  Уменьшение прочих остатков денежных средств бюджетов муниципальных районов</t>
  </si>
  <si>
    <t>000 01 05 02 01 05 0000 610</t>
  </si>
  <si>
    <t>Источники финансирования дефицита бюджета - всего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</si>
</sst>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8"/>
      <color rgb="FF000000"/>
      <name val="Arial Cyr"/>
    </font>
    <font>
      <sz val="8"/>
      <color rgb="FF000000"/>
      <name val="Arial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49" fontId="9" fillId="0" borderId="4">
      <alignment horizontal="center"/>
    </xf>
    <xf numFmtId="0" fontId="9" fillId="0" borderId="5">
      <alignment horizontal="left" wrapText="1" indent="2"/>
    </xf>
    <xf numFmtId="0" fontId="9" fillId="0" borderId="6">
      <alignment horizontal="left" wrapText="1"/>
    </xf>
    <xf numFmtId="49" fontId="9" fillId="0" borderId="7">
      <alignment horizontal="center" vertical="center"/>
    </xf>
    <xf numFmtId="4" fontId="9" fillId="0" borderId="7">
      <alignment horizontal="right" shrinkToFit="1"/>
    </xf>
    <xf numFmtId="0" fontId="10" fillId="2" borderId="8">
      <alignment wrapText="1"/>
    </xf>
    <xf numFmtId="49" fontId="9" fillId="0" borderId="7">
      <alignment horizontal="center" vertical="center" shrinkToFit="1"/>
    </xf>
    <xf numFmtId="0" fontId="9" fillId="0" borderId="8">
      <alignment horizontal="left" wrapText="1"/>
    </xf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7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" fontId="13" fillId="0" borderId="7" xfId="5" applyFont="1" applyAlignment="1" applyProtection="1">
      <alignment horizontal="center" shrinkToFit="1"/>
    </xf>
    <xf numFmtId="49" fontId="12" fillId="0" borderId="9" xfId="4" applyFont="1" applyBorder="1" applyProtection="1">
      <alignment horizontal="center" vertical="center"/>
    </xf>
    <xf numFmtId="49" fontId="12" fillId="0" borderId="10" xfId="4" applyFont="1" applyBorder="1" applyProtection="1">
      <alignment horizontal="center" vertical="center"/>
    </xf>
    <xf numFmtId="0" fontId="3" fillId="0" borderId="11" xfId="0" applyFont="1" applyBorder="1" applyAlignment="1">
      <alignment horizontal="center"/>
    </xf>
    <xf numFmtId="4" fontId="13" fillId="0" borderId="12" xfId="5" applyFont="1" applyBorder="1" applyAlignment="1" applyProtection="1">
      <alignment horizontal="center" shrinkToFit="1"/>
    </xf>
    <xf numFmtId="4" fontId="13" fillId="0" borderId="13" xfId="5" applyFont="1" applyBorder="1" applyAlignment="1" applyProtection="1">
      <alignment horizontal="center" shrinkToFit="1"/>
    </xf>
    <xf numFmtId="0" fontId="12" fillId="0" borderId="1" xfId="3" applyNumberFormat="1" applyFont="1" applyBorder="1" applyProtection="1">
      <alignment horizontal="left" wrapText="1"/>
    </xf>
    <xf numFmtId="4" fontId="4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1" fillId="0" borderId="1" xfId="8" applyNumberFormat="1" applyFont="1" applyBorder="1" applyProtection="1">
      <alignment horizontal="left" wrapText="1"/>
    </xf>
    <xf numFmtId="49" fontId="12" fillId="0" borderId="9" xfId="7" applyFont="1" applyBorder="1" applyProtection="1">
      <alignment horizontal="center" vertical="center" shrinkToFit="1"/>
    </xf>
    <xf numFmtId="0" fontId="12" fillId="0" borderId="2" xfId="3" applyNumberFormat="1" applyFont="1" applyBorder="1" applyProtection="1">
      <alignment horizontal="left" wrapText="1"/>
    </xf>
    <xf numFmtId="0" fontId="12" fillId="2" borderId="1" xfId="6" applyNumberFormat="1" applyFont="1" applyBorder="1" applyProtection="1">
      <alignment wrapText="1"/>
    </xf>
    <xf numFmtId="4" fontId="13" fillId="0" borderId="1" xfId="5" applyFont="1" applyBorder="1" applyAlignment="1" applyProtection="1">
      <alignment horizontal="center" shrinkToFit="1"/>
    </xf>
  </cellXfs>
  <cellStyles count="9">
    <cellStyle name="xl107" xfId="4"/>
    <cellStyle name="xl110" xfId="5"/>
    <cellStyle name="xl118" xfId="6"/>
    <cellStyle name="xl121" xfId="7"/>
    <cellStyle name="xl32" xfId="2"/>
    <cellStyle name="xl45" xfId="1"/>
    <cellStyle name="xl70" xfId="3"/>
    <cellStyle name="xl71" xf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0"/>
  <sheetViews>
    <sheetView tabSelected="1" view="pageBreakPreview" topLeftCell="A37" zoomScaleSheetLayoutView="100" workbookViewId="0">
      <selection activeCell="I51" sqref="I51"/>
    </sheetView>
  </sheetViews>
  <sheetFormatPr defaultRowHeight="15"/>
  <cols>
    <col min="1" max="1" width="20.85546875" style="3" customWidth="1"/>
    <col min="2" max="2" width="32" style="3" customWidth="1"/>
    <col min="3" max="3" width="15.42578125" style="3" customWidth="1"/>
    <col min="4" max="4" width="15.7109375" style="3" customWidth="1"/>
    <col min="5" max="5" width="17.42578125" style="3" customWidth="1"/>
    <col min="6" max="6" width="9.140625" style="3" hidden="1" customWidth="1"/>
    <col min="7" max="16384" width="9.140625" style="3"/>
  </cols>
  <sheetData>
    <row r="1" spans="1:6" ht="15.75">
      <c r="A1" s="24" t="s">
        <v>0</v>
      </c>
      <c r="B1" s="25"/>
      <c r="C1" s="25"/>
      <c r="D1" s="25"/>
      <c r="E1" s="25"/>
    </row>
    <row r="2" spans="1:6">
      <c r="A2" s="26" t="s">
        <v>1</v>
      </c>
      <c r="B2" s="25"/>
      <c r="C2" s="25"/>
      <c r="D2" s="25"/>
      <c r="E2" s="25"/>
    </row>
    <row r="3" spans="1:6">
      <c r="A3" s="26" t="s">
        <v>79</v>
      </c>
      <c r="B3" s="25"/>
      <c r="C3" s="25"/>
      <c r="D3" s="25"/>
      <c r="E3" s="25"/>
    </row>
    <row r="4" spans="1:6" ht="18.75">
      <c r="A4" s="1"/>
    </row>
    <row r="5" spans="1:6" ht="74.25" customHeight="1">
      <c r="A5" s="29" t="s">
        <v>2</v>
      </c>
      <c r="B5" s="29" t="s">
        <v>3</v>
      </c>
      <c r="C5" s="29" t="s">
        <v>80</v>
      </c>
      <c r="D5" s="29" t="s">
        <v>81</v>
      </c>
      <c r="E5" s="29" t="s">
        <v>82</v>
      </c>
      <c r="F5" s="17"/>
    </row>
    <row r="6" spans="1:6">
      <c r="A6" s="29"/>
      <c r="B6" s="29"/>
      <c r="C6" s="29"/>
      <c r="D6" s="29"/>
      <c r="E6" s="29"/>
      <c r="F6" s="17"/>
    </row>
    <row r="7" spans="1:6" ht="17.25" customHeight="1">
      <c r="A7" s="5"/>
      <c r="B7" s="12" t="s">
        <v>4</v>
      </c>
      <c r="C7" s="45"/>
      <c r="D7" s="45"/>
      <c r="E7" s="45"/>
      <c r="F7" s="2"/>
    </row>
    <row r="8" spans="1:6" ht="28.5" customHeight="1">
      <c r="A8" s="7" t="s">
        <v>5</v>
      </c>
      <c r="B8" s="18" t="s">
        <v>6</v>
      </c>
      <c r="C8" s="45">
        <f>C9+C12+C16+C20+C24+C29+C28+C27+C26+C19+C18+C11</f>
        <v>56821288.640000001</v>
      </c>
      <c r="D8" s="45">
        <f>D9+D12+D16+D20+D24+D29+D28+D27+D26+D19+D18+D11</f>
        <v>38093919.030000001</v>
      </c>
      <c r="E8" s="45">
        <f>E9+E12+E16+E20+E24+E29+E28+E27+E26+E19+E18+E11</f>
        <v>52650898.549999997</v>
      </c>
      <c r="F8" s="2"/>
    </row>
    <row r="9" spans="1:6" ht="21" customHeight="1">
      <c r="A9" s="7" t="s">
        <v>7</v>
      </c>
      <c r="B9" s="18" t="s">
        <v>8</v>
      </c>
      <c r="C9" s="45">
        <f>C10</f>
        <v>40933500</v>
      </c>
      <c r="D9" s="45">
        <f t="shared" ref="D9:F9" si="0">D10</f>
        <v>25653268.829999998</v>
      </c>
      <c r="E9" s="45">
        <f t="shared" si="0"/>
        <v>36417000</v>
      </c>
      <c r="F9" s="20">
        <f t="shared" si="0"/>
        <v>0</v>
      </c>
    </row>
    <row r="10" spans="1:6" ht="19.5" customHeight="1">
      <c r="A10" s="7" t="s">
        <v>9</v>
      </c>
      <c r="B10" s="18" t="s">
        <v>10</v>
      </c>
      <c r="C10" s="45">
        <v>40933500</v>
      </c>
      <c r="D10" s="45">
        <v>25653268.829999998</v>
      </c>
      <c r="E10" s="45">
        <v>36417000</v>
      </c>
      <c r="F10" s="17"/>
    </row>
    <row r="11" spans="1:6" ht="46.5" customHeight="1">
      <c r="A11" s="11" t="s">
        <v>69</v>
      </c>
      <c r="B11" s="18" t="s">
        <v>70</v>
      </c>
      <c r="C11" s="45">
        <v>6329154.6399999997</v>
      </c>
      <c r="D11" s="45">
        <v>4674952.6100000003</v>
      </c>
      <c r="E11" s="45">
        <v>6329154.6399999997</v>
      </c>
      <c r="F11" s="17"/>
    </row>
    <row r="12" spans="1:6" ht="21" customHeight="1">
      <c r="A12" s="7" t="s">
        <v>11</v>
      </c>
      <c r="B12" s="18" t="s">
        <v>12</v>
      </c>
      <c r="C12" s="45">
        <f>C13+C14+C15</f>
        <v>2007600</v>
      </c>
      <c r="D12" s="45">
        <f t="shared" ref="D12:E12" si="1">D13+D14+D15</f>
        <v>1651834.39</v>
      </c>
      <c r="E12" s="45">
        <f t="shared" si="1"/>
        <v>1861900</v>
      </c>
      <c r="F12" s="2"/>
    </row>
    <row r="13" spans="1:6" ht="29.25" customHeight="1">
      <c r="A13" s="7" t="s">
        <v>13</v>
      </c>
      <c r="B13" s="18" t="s">
        <v>14</v>
      </c>
      <c r="C13" s="45">
        <v>1500000</v>
      </c>
      <c r="D13" s="45">
        <v>1365232.91</v>
      </c>
      <c r="E13" s="45">
        <v>1500000</v>
      </c>
      <c r="F13" s="2"/>
    </row>
    <row r="14" spans="1:6" ht="21" customHeight="1">
      <c r="A14" s="7" t="s">
        <v>15</v>
      </c>
      <c r="B14" s="18" t="s">
        <v>16</v>
      </c>
      <c r="C14" s="45">
        <v>307600</v>
      </c>
      <c r="D14" s="45">
        <v>208617.59</v>
      </c>
      <c r="E14" s="45">
        <v>211900</v>
      </c>
      <c r="F14" s="2"/>
    </row>
    <row r="15" spans="1:6" ht="24" customHeight="1">
      <c r="A15" s="7" t="s">
        <v>76</v>
      </c>
      <c r="B15" s="18" t="s">
        <v>71</v>
      </c>
      <c r="C15" s="45">
        <v>200000</v>
      </c>
      <c r="D15" s="45">
        <v>77983.89</v>
      </c>
      <c r="E15" s="45">
        <v>150000</v>
      </c>
      <c r="F15" s="2"/>
    </row>
    <row r="16" spans="1:6" ht="38.25" customHeight="1">
      <c r="A16" s="7" t="s">
        <v>17</v>
      </c>
      <c r="B16" s="18" t="s">
        <v>18</v>
      </c>
      <c r="C16" s="45">
        <f>C17</f>
        <v>300000</v>
      </c>
      <c r="D16" s="45">
        <f t="shared" ref="D16:E16" si="2">D17</f>
        <v>385520</v>
      </c>
      <c r="E16" s="45">
        <f t="shared" si="2"/>
        <v>385520</v>
      </c>
      <c r="F16" s="2"/>
    </row>
    <row r="17" spans="1:6" ht="18" customHeight="1">
      <c r="A17" s="7" t="s">
        <v>19</v>
      </c>
      <c r="B17" s="18" t="s">
        <v>20</v>
      </c>
      <c r="C17" s="45">
        <v>300000</v>
      </c>
      <c r="D17" s="45">
        <v>385520</v>
      </c>
      <c r="E17" s="45">
        <v>385520</v>
      </c>
      <c r="F17" s="2"/>
    </row>
    <row r="18" spans="1:6" ht="20.25" customHeight="1">
      <c r="A18" s="7" t="s">
        <v>21</v>
      </c>
      <c r="B18" s="18" t="s">
        <v>22</v>
      </c>
      <c r="C18" s="45"/>
      <c r="D18" s="45">
        <v>18404.259999999998</v>
      </c>
      <c r="E18" s="45"/>
      <c r="F18" s="2"/>
    </row>
    <row r="19" spans="1:6" ht="34.5" customHeight="1">
      <c r="A19" s="15" t="s">
        <v>23</v>
      </c>
      <c r="B19" s="14" t="s">
        <v>24</v>
      </c>
      <c r="C19" s="45"/>
      <c r="D19" s="45"/>
      <c r="E19" s="45"/>
      <c r="F19" s="2"/>
    </row>
    <row r="20" spans="1:6" ht="51.75" customHeight="1">
      <c r="A20" s="7" t="s">
        <v>25</v>
      </c>
      <c r="B20" s="8" t="s">
        <v>26</v>
      </c>
      <c r="C20" s="45">
        <f>C21+C22+C23</f>
        <v>2951984</v>
      </c>
      <c r="D20" s="45">
        <f>D21+D22+D23</f>
        <v>3066502.03</v>
      </c>
      <c r="E20" s="45">
        <f>E21+E22+E23</f>
        <v>3278200</v>
      </c>
      <c r="F20" s="2"/>
    </row>
    <row r="21" spans="1:6" ht="25.5" customHeight="1">
      <c r="A21" s="15" t="s">
        <v>27</v>
      </c>
      <c r="B21" s="14" t="s">
        <v>28</v>
      </c>
      <c r="C21" s="45"/>
      <c r="D21" s="45">
        <v>52246.92</v>
      </c>
      <c r="E21" s="45">
        <v>69800</v>
      </c>
      <c r="F21" s="2"/>
    </row>
    <row r="22" spans="1:6" ht="70.5" customHeight="1">
      <c r="A22" s="7" t="s">
        <v>29</v>
      </c>
      <c r="B22" s="8" t="s">
        <v>30</v>
      </c>
      <c r="C22" s="45">
        <v>2883800</v>
      </c>
      <c r="D22" s="45">
        <v>2873846.73</v>
      </c>
      <c r="E22" s="45">
        <v>3026400</v>
      </c>
      <c r="F22" s="17"/>
    </row>
    <row r="23" spans="1:6" ht="85.5" customHeight="1">
      <c r="A23" s="7" t="s">
        <v>31</v>
      </c>
      <c r="B23" s="8" t="s">
        <v>32</v>
      </c>
      <c r="C23" s="45">
        <v>68184</v>
      </c>
      <c r="D23" s="45">
        <v>140408.38</v>
      </c>
      <c r="E23" s="45">
        <v>182000</v>
      </c>
      <c r="F23" s="2"/>
    </row>
    <row r="24" spans="1:6" ht="27.75" customHeight="1">
      <c r="A24" s="7" t="s">
        <v>33</v>
      </c>
      <c r="B24" s="8" t="s">
        <v>34</v>
      </c>
      <c r="C24" s="45">
        <f>C25</f>
        <v>133600</v>
      </c>
      <c r="D24" s="45">
        <f t="shared" ref="D24:E24" si="3">D25</f>
        <v>205123.91</v>
      </c>
      <c r="E24" s="45">
        <f t="shared" si="3"/>
        <v>205123.91</v>
      </c>
      <c r="F24" s="2"/>
    </row>
    <row r="25" spans="1:6" ht="28.5" customHeight="1">
      <c r="A25" s="7" t="s">
        <v>35</v>
      </c>
      <c r="B25" s="8" t="s">
        <v>36</v>
      </c>
      <c r="C25" s="45">
        <v>133600</v>
      </c>
      <c r="D25" s="45">
        <v>205123.91</v>
      </c>
      <c r="E25" s="45">
        <v>205123.91</v>
      </c>
      <c r="F25" s="2"/>
    </row>
    <row r="26" spans="1:6" ht="39" customHeight="1">
      <c r="A26" s="7" t="s">
        <v>37</v>
      </c>
      <c r="B26" s="8" t="s">
        <v>38</v>
      </c>
      <c r="C26" s="45">
        <v>2422250</v>
      </c>
      <c r="D26" s="45">
        <v>1353325.04</v>
      </c>
      <c r="E26" s="45">
        <v>1804400</v>
      </c>
      <c r="F26" s="2"/>
    </row>
    <row r="27" spans="1:6" ht="38.25" customHeight="1">
      <c r="A27" s="7" t="s">
        <v>39</v>
      </c>
      <c r="B27" s="8" t="s">
        <v>40</v>
      </c>
      <c r="C27" s="45">
        <v>1305600</v>
      </c>
      <c r="D27" s="45">
        <v>641582.54</v>
      </c>
      <c r="E27" s="45">
        <v>1869600</v>
      </c>
      <c r="F27" s="2"/>
    </row>
    <row r="28" spans="1:6" ht="24" customHeight="1">
      <c r="A28" s="7" t="s">
        <v>41</v>
      </c>
      <c r="B28" s="8" t="s">
        <v>42</v>
      </c>
      <c r="C28" s="45">
        <v>51600</v>
      </c>
      <c r="D28" s="45">
        <v>185240.17</v>
      </c>
      <c r="E28" s="45">
        <v>216000</v>
      </c>
      <c r="F28" s="2"/>
    </row>
    <row r="29" spans="1:6" ht="18.75">
      <c r="A29" s="7" t="s">
        <v>43</v>
      </c>
      <c r="B29" s="8" t="s">
        <v>44</v>
      </c>
      <c r="C29" s="45">
        <v>386000</v>
      </c>
      <c r="D29" s="45">
        <v>258165.25</v>
      </c>
      <c r="E29" s="45">
        <v>284000</v>
      </c>
      <c r="F29" s="2"/>
    </row>
    <row r="30" spans="1:6" ht="21" customHeight="1">
      <c r="A30" s="7" t="s">
        <v>45</v>
      </c>
      <c r="B30" s="8" t="s">
        <v>46</v>
      </c>
      <c r="C30" s="45">
        <f>C31+C32+C33+C34+C36+C37</f>
        <v>169577377.75</v>
      </c>
      <c r="D30" s="45">
        <f t="shared" ref="D30:E30" si="4">D31+D32+D33+D34+D36+D37</f>
        <v>125059272.93000001</v>
      </c>
      <c r="E30" s="45">
        <f t="shared" si="4"/>
        <v>169225481.41</v>
      </c>
      <c r="F30" s="17"/>
    </row>
    <row r="31" spans="1:6" ht="25.5" customHeight="1">
      <c r="A31" s="7" t="s">
        <v>83</v>
      </c>
      <c r="B31" s="8" t="s">
        <v>77</v>
      </c>
      <c r="C31" s="45">
        <v>82390620</v>
      </c>
      <c r="D31" s="45">
        <v>61769406</v>
      </c>
      <c r="E31" s="45">
        <v>82390620</v>
      </c>
      <c r="F31" s="2"/>
    </row>
    <row r="32" spans="1:6" ht="37.5" customHeight="1">
      <c r="A32" s="7" t="s">
        <v>84</v>
      </c>
      <c r="B32" s="8" t="s">
        <v>73</v>
      </c>
      <c r="C32" s="45">
        <v>20675583.91</v>
      </c>
      <c r="D32" s="45">
        <v>14268579.24</v>
      </c>
      <c r="E32" s="45">
        <v>20675583.91</v>
      </c>
      <c r="F32" s="2"/>
    </row>
    <row r="33" spans="1:6" ht="36.75" customHeight="1">
      <c r="A33" s="7" t="s">
        <v>85</v>
      </c>
      <c r="B33" s="8" t="s">
        <v>47</v>
      </c>
      <c r="C33" s="45">
        <v>66501173.840000004</v>
      </c>
      <c r="D33" s="45">
        <v>49011677.350000001</v>
      </c>
      <c r="E33" s="45">
        <v>66149667.159999996</v>
      </c>
      <c r="F33" s="2"/>
    </row>
    <row r="34" spans="1:6" ht="21.75" customHeight="1">
      <c r="A34" s="32" t="s">
        <v>86</v>
      </c>
      <c r="B34" s="33" t="s">
        <v>72</v>
      </c>
      <c r="C34" s="46">
        <v>10000</v>
      </c>
      <c r="D34" s="46">
        <v>10000</v>
      </c>
      <c r="E34" s="46">
        <v>10000</v>
      </c>
      <c r="F34" s="31"/>
    </row>
    <row r="35" spans="1:6" ht="15" hidden="1" customHeight="1">
      <c r="A35" s="32"/>
      <c r="B35" s="34"/>
      <c r="C35" s="46"/>
      <c r="D35" s="46"/>
      <c r="E35" s="46"/>
      <c r="F35" s="31"/>
    </row>
    <row r="36" spans="1:6" ht="47.25" customHeight="1">
      <c r="A36" s="15" t="s">
        <v>48</v>
      </c>
      <c r="B36" s="16" t="s">
        <v>74</v>
      </c>
      <c r="C36" s="45"/>
      <c r="D36" s="45"/>
      <c r="E36" s="45"/>
      <c r="F36" s="2"/>
    </row>
    <row r="37" spans="1:6" ht="33.75">
      <c r="A37" s="15" t="s">
        <v>49</v>
      </c>
      <c r="B37" s="16" t="s">
        <v>75</v>
      </c>
      <c r="C37" s="45"/>
      <c r="D37" s="45">
        <v>-389.66</v>
      </c>
      <c r="E37" s="45">
        <v>-389.66</v>
      </c>
      <c r="F37" s="17"/>
    </row>
    <row r="38" spans="1:6">
      <c r="A38" s="4"/>
      <c r="B38" s="9" t="s">
        <v>50</v>
      </c>
      <c r="C38" s="47">
        <f>C8+C30</f>
        <v>226398666.38999999</v>
      </c>
      <c r="D38" s="47">
        <f>D8+D30</f>
        <v>163153191.96000001</v>
      </c>
      <c r="E38" s="47">
        <f>E8+E30</f>
        <v>221876379.95999998</v>
      </c>
      <c r="F38" s="19">
        <f>F8+F30</f>
        <v>0</v>
      </c>
    </row>
    <row r="39" spans="1:6" ht="13.5" customHeight="1">
      <c r="A39" s="4"/>
      <c r="B39" s="6" t="s">
        <v>51</v>
      </c>
      <c r="C39" s="45"/>
      <c r="D39" s="45"/>
      <c r="E39" s="45"/>
      <c r="F39" s="2"/>
    </row>
    <row r="40" spans="1:6">
      <c r="A40" s="13" t="s">
        <v>62</v>
      </c>
      <c r="B40" s="14" t="s">
        <v>52</v>
      </c>
      <c r="C40" s="45">
        <v>31680366.469999999</v>
      </c>
      <c r="D40" s="45">
        <v>17165971.120000001</v>
      </c>
      <c r="E40" s="45">
        <v>25412582.469999999</v>
      </c>
      <c r="F40" s="17"/>
    </row>
    <row r="41" spans="1:6" ht="27.75" customHeight="1">
      <c r="A41" s="27" t="s">
        <v>63</v>
      </c>
      <c r="B41" s="28" t="s">
        <v>53</v>
      </c>
      <c r="C41" s="45">
        <v>6442740</v>
      </c>
      <c r="D41" s="46">
        <v>4127598.93</v>
      </c>
      <c r="E41" s="46">
        <v>6442740</v>
      </c>
      <c r="F41" s="30"/>
    </row>
    <row r="42" spans="1:6" ht="15" hidden="1" customHeight="1">
      <c r="A42" s="27"/>
      <c r="B42" s="28"/>
      <c r="C42" s="45"/>
      <c r="D42" s="46"/>
      <c r="E42" s="46"/>
      <c r="F42" s="30"/>
    </row>
    <row r="43" spans="1:6" ht="18.75">
      <c r="A43" s="13" t="s">
        <v>64</v>
      </c>
      <c r="B43" s="14" t="s">
        <v>54</v>
      </c>
      <c r="C43" s="45">
        <v>12238383.52</v>
      </c>
      <c r="D43" s="45">
        <v>8117284.6900000004</v>
      </c>
      <c r="E43" s="45">
        <v>12238383.52</v>
      </c>
      <c r="F43" s="2"/>
    </row>
    <row r="44" spans="1:6" ht="18.75">
      <c r="A44" s="13" t="s">
        <v>65</v>
      </c>
      <c r="B44" s="14" t="s">
        <v>55</v>
      </c>
      <c r="C44" s="45">
        <v>23007391</v>
      </c>
      <c r="D44" s="45">
        <v>17278602.859999999</v>
      </c>
      <c r="E44" s="45">
        <v>23007391</v>
      </c>
      <c r="F44" s="2"/>
    </row>
    <row r="45" spans="1:6" ht="18.75">
      <c r="A45" s="13" t="s">
        <v>66</v>
      </c>
      <c r="B45" s="14" t="s">
        <v>56</v>
      </c>
      <c r="C45" s="45">
        <v>138977605.90000001</v>
      </c>
      <c r="D45" s="45">
        <v>99018214.540000007</v>
      </c>
      <c r="E45" s="45">
        <v>138977605.90000001</v>
      </c>
      <c r="F45" s="2"/>
    </row>
    <row r="46" spans="1:6" ht="18.75" customHeight="1">
      <c r="A46" s="27" t="s">
        <v>67</v>
      </c>
      <c r="B46" s="28" t="s">
        <v>57</v>
      </c>
      <c r="C46" s="45">
        <v>20050872.09</v>
      </c>
      <c r="D46" s="46">
        <v>15365810.609999999</v>
      </c>
      <c r="E46" s="46">
        <v>20050872.09</v>
      </c>
      <c r="F46" s="30"/>
    </row>
    <row r="47" spans="1:6" ht="15" hidden="1" customHeight="1">
      <c r="A47" s="27"/>
      <c r="B47" s="28"/>
      <c r="C47" s="45"/>
      <c r="D47" s="46"/>
      <c r="E47" s="46"/>
      <c r="F47" s="30"/>
    </row>
    <row r="48" spans="1:6" ht="18.75">
      <c r="A48" s="13" t="s">
        <v>68</v>
      </c>
      <c r="B48" s="14" t="s">
        <v>58</v>
      </c>
      <c r="C48" s="45">
        <v>200000</v>
      </c>
      <c r="D48" s="45"/>
      <c r="E48" s="45"/>
      <c r="F48" s="2"/>
    </row>
    <row r="49" spans="1:6" ht="18.75">
      <c r="A49" s="13">
        <v>1000</v>
      </c>
      <c r="B49" s="14" t="s">
        <v>59</v>
      </c>
      <c r="C49" s="45">
        <v>3911504.3</v>
      </c>
      <c r="D49" s="45">
        <v>3220688</v>
      </c>
      <c r="E49" s="45">
        <v>3559997.62</v>
      </c>
      <c r="F49" s="2"/>
    </row>
    <row r="50" spans="1:6" ht="18.75">
      <c r="A50" s="13">
        <v>1100</v>
      </c>
      <c r="B50" s="14" t="s">
        <v>60</v>
      </c>
      <c r="C50" s="45">
        <v>356600</v>
      </c>
      <c r="D50" s="45">
        <v>261710</v>
      </c>
      <c r="E50" s="45">
        <v>356600</v>
      </c>
      <c r="F50" s="2"/>
    </row>
    <row r="51" spans="1:6" ht="18.75">
      <c r="A51" s="10"/>
      <c r="B51" s="9" t="s">
        <v>61</v>
      </c>
      <c r="C51" s="47">
        <f>C40+C41+C43+C44+C45+C46+C48+C49+C50</f>
        <v>236865463.28</v>
      </c>
      <c r="D51" s="47">
        <f t="shared" ref="D51:E51" si="5">D40+D41+D43+D44+D45+D46+D48+D49+D50</f>
        <v>164555880.75</v>
      </c>
      <c r="E51" s="47">
        <f t="shared" si="5"/>
        <v>230046172.59999999</v>
      </c>
      <c r="F51" s="2"/>
    </row>
    <row r="52" spans="1:6" ht="15.75">
      <c r="A52" s="21"/>
      <c r="B52" s="22" t="s">
        <v>78</v>
      </c>
      <c r="C52" s="44">
        <f>C51-C38</f>
        <v>10466796.890000015</v>
      </c>
      <c r="D52" s="44">
        <f t="shared" ref="D52:E52" si="6">D51-D38</f>
        <v>1402688.7899999917</v>
      </c>
      <c r="E52" s="44">
        <f t="shared" si="6"/>
        <v>8169792.6400000155</v>
      </c>
    </row>
    <row r="53" spans="1:6" ht="22.5">
      <c r="A53" s="21"/>
      <c r="B53" s="48" t="s">
        <v>101</v>
      </c>
      <c r="C53" s="44">
        <v>10466796.890000001</v>
      </c>
      <c r="D53" s="44">
        <v>1402688.79</v>
      </c>
      <c r="E53" s="44">
        <f>E58+E54</f>
        <v>8169792.6400000155</v>
      </c>
    </row>
    <row r="54" spans="1:6" ht="23.25">
      <c r="A54" s="38" t="s">
        <v>88</v>
      </c>
      <c r="B54" s="43" t="s">
        <v>87</v>
      </c>
      <c r="C54" s="40"/>
      <c r="D54" s="37">
        <v>9544000</v>
      </c>
      <c r="E54" s="23">
        <f>E55+E56</f>
        <v>9556000</v>
      </c>
    </row>
    <row r="55" spans="1:6" ht="39" customHeight="1">
      <c r="A55" s="38" t="s">
        <v>94</v>
      </c>
      <c r="B55" s="43" t="s">
        <v>93</v>
      </c>
      <c r="C55" s="40"/>
      <c r="D55" s="37">
        <v>9500000</v>
      </c>
      <c r="E55" s="23">
        <v>9500000</v>
      </c>
    </row>
    <row r="56" spans="1:6" ht="61.5" customHeight="1">
      <c r="A56" s="38" t="s">
        <v>90</v>
      </c>
      <c r="B56" s="43" t="s">
        <v>89</v>
      </c>
      <c r="C56" s="41">
        <v>360000</v>
      </c>
      <c r="D56" s="37">
        <v>44000</v>
      </c>
      <c r="E56" s="23">
        <v>56000</v>
      </c>
    </row>
    <row r="57" spans="1:6" ht="57">
      <c r="A57" s="39" t="s">
        <v>92</v>
      </c>
      <c r="B57" s="50" t="s">
        <v>91</v>
      </c>
      <c r="C57" s="42">
        <v>-360000</v>
      </c>
      <c r="D57" s="35"/>
      <c r="E57" s="35"/>
    </row>
    <row r="58" spans="1:6">
      <c r="A58" s="38" t="s">
        <v>96</v>
      </c>
      <c r="B58" s="51" t="s">
        <v>95</v>
      </c>
      <c r="C58" s="52">
        <f>C59+C60</f>
        <v>10466796.890000015</v>
      </c>
      <c r="D58" s="41">
        <f>D59+D60</f>
        <v>-8141311.2100000083</v>
      </c>
      <c r="E58" s="37">
        <f>E59+E60</f>
        <v>-1386207.3599999845</v>
      </c>
    </row>
    <row r="59" spans="1:6" ht="23.25">
      <c r="A59" s="38" t="s">
        <v>98</v>
      </c>
      <c r="B59" s="43" t="s">
        <v>97</v>
      </c>
      <c r="C59" s="52">
        <v>-226758666.38999999</v>
      </c>
      <c r="D59" s="41">
        <v>-172697191.96000001</v>
      </c>
      <c r="E59" s="36">
        <f>-(E38+E54)</f>
        <v>-231432379.95999998</v>
      </c>
    </row>
    <row r="60" spans="1:6" ht="23.25">
      <c r="A60" s="49" t="s">
        <v>100</v>
      </c>
      <c r="B60" s="43" t="s">
        <v>99</v>
      </c>
      <c r="C60" s="52">
        <v>237225463.28</v>
      </c>
      <c r="D60" s="41">
        <v>164555880.75</v>
      </c>
      <c r="E60" s="23">
        <v>230046172.59999999</v>
      </c>
    </row>
  </sheetData>
  <mergeCells count="24">
    <mergeCell ref="F46:F47"/>
    <mergeCell ref="F34:F35"/>
    <mergeCell ref="A41:A42"/>
    <mergeCell ref="B41:B42"/>
    <mergeCell ref="D41:D42"/>
    <mergeCell ref="E41:E42"/>
    <mergeCell ref="F41:F42"/>
    <mergeCell ref="A34:A35"/>
    <mergeCell ref="B34:B35"/>
    <mergeCell ref="C34:C35"/>
    <mergeCell ref="D34:D35"/>
    <mergeCell ref="E34:E35"/>
    <mergeCell ref="A1:E1"/>
    <mergeCell ref="A2:E2"/>
    <mergeCell ref="A3:E3"/>
    <mergeCell ref="A46:A47"/>
    <mergeCell ref="B46:B47"/>
    <mergeCell ref="D46:D47"/>
    <mergeCell ref="E46:E47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8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2019-10-30T07:57:08Z</dcterms:modified>
</cp:coreProperties>
</file>