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7" activeTab="14"/>
  </bookViews>
  <sheets>
    <sheet name="Приложение 1" sheetId="40" r:id="rId1"/>
    <sheet name="Приложение 2" sheetId="32" r:id="rId2"/>
    <sheet name="Приложение 3" sheetId="36" r:id="rId3"/>
    <sheet name="Приложение 4" sheetId="41" r:id="rId4"/>
    <sheet name="Приложение 5" sheetId="34" r:id="rId5"/>
    <sheet name="Приложение 6" sheetId="42" r:id="rId6"/>
    <sheet name="Приложение 7" sheetId="9" r:id="rId7"/>
    <sheet name="Приложение 8" sheetId="37" r:id="rId8"/>
    <sheet name="Приложение 9" sheetId="28" r:id="rId9"/>
    <sheet name="Приложение 10" sheetId="38" r:id="rId10"/>
    <sheet name="Приложение 11" sheetId="29" r:id="rId11"/>
    <sheet name="Приложение 12" sheetId="39" r:id="rId12"/>
    <sheet name="Приложение 13" sheetId="43" r:id="rId13"/>
    <sheet name="Приложение 14" sheetId="44" r:id="rId14"/>
    <sheet name="Приложение 15" sheetId="45" r:id="rId15"/>
  </sheets>
  <definedNames>
    <definedName name="_xlnm.Print_Area" localSheetId="10">'Приложение 11'!$A$1:$F$175</definedName>
    <definedName name="_xlnm.Print_Area" localSheetId="6">'Приложение 7'!$A$1:$D$265</definedName>
  </definedNames>
  <calcPr calcId="124519"/>
</workbook>
</file>

<file path=xl/calcChain.xml><?xml version="1.0" encoding="utf-8"?>
<calcChain xmlns="http://schemas.openxmlformats.org/spreadsheetml/2006/main">
  <c r="F14" i="29"/>
  <c r="G86" i="39"/>
  <c r="H86"/>
  <c r="F86"/>
  <c r="F102" i="29"/>
  <c r="D181" i="9"/>
  <c r="D188"/>
  <c r="F65" i="29"/>
  <c r="D226" i="9"/>
  <c r="E174" i="37"/>
  <c r="D174"/>
  <c r="D91" i="9"/>
  <c r="D77"/>
  <c r="D128"/>
  <c r="G15" i="39"/>
  <c r="H15"/>
  <c r="F15"/>
  <c r="D240" i="9"/>
  <c r="C78" i="32"/>
  <c r="C97"/>
  <c r="C96" s="1"/>
  <c r="H19" i="45" l="1"/>
  <c r="G19"/>
  <c r="F19"/>
  <c r="E19"/>
  <c r="D19"/>
  <c r="C19"/>
  <c r="B19"/>
  <c r="F161" i="29" l="1"/>
  <c r="C41" i="28"/>
  <c r="D212" i="9"/>
  <c r="D211" s="1"/>
  <c r="D210" s="1"/>
  <c r="D154" l="1"/>
  <c r="D150"/>
  <c r="D136"/>
  <c r="D145"/>
  <c r="D204"/>
  <c r="D26"/>
  <c r="E139" i="37" l="1"/>
  <c r="D139"/>
  <c r="D169" i="9"/>
  <c r="C47" i="28"/>
  <c r="E135" i="37" l="1"/>
  <c r="D135"/>
  <c r="D165" i="9"/>
  <c r="G132" i="39"/>
  <c r="H132"/>
  <c r="F132"/>
  <c r="G60"/>
  <c r="H60"/>
  <c r="F60"/>
  <c r="G57"/>
  <c r="H57"/>
  <c r="F57"/>
  <c r="F62" i="29"/>
  <c r="E87" i="37" l="1"/>
  <c r="E204"/>
  <c r="D204"/>
  <c r="E188"/>
  <c r="D188"/>
  <c r="E164"/>
  <c r="D164"/>
  <c r="E161"/>
  <c r="D161"/>
  <c r="E127"/>
  <c r="D127"/>
  <c r="E120"/>
  <c r="D120"/>
  <c r="E116"/>
  <c r="D116"/>
  <c r="E108"/>
  <c r="D108"/>
  <c r="E105"/>
  <c r="D105"/>
  <c r="E102"/>
  <c r="D102"/>
  <c r="E96"/>
  <c r="D96"/>
  <c r="E82"/>
  <c r="D82"/>
  <c r="E74"/>
  <c r="D74"/>
  <c r="E67"/>
  <c r="D67"/>
  <c r="E62"/>
  <c r="D62"/>
  <c r="E43"/>
  <c r="D43"/>
  <c r="E18"/>
  <c r="D18"/>
  <c r="D208" i="9"/>
  <c r="D177"/>
  <c r="D157"/>
  <c r="D125"/>
  <c r="D121"/>
  <c r="D109"/>
  <c r="D99"/>
  <c r="D97"/>
  <c r="D86"/>
  <c r="D70"/>
  <c r="D63"/>
  <c r="D44"/>
  <c r="D38"/>
  <c r="D16"/>
  <c r="E210" i="37"/>
  <c r="E209" s="1"/>
  <c r="D210"/>
  <c r="D209" s="1"/>
  <c r="D263" i="9" l="1"/>
  <c r="D262" s="1"/>
  <c r="E36" i="37"/>
  <c r="D36"/>
  <c r="D174" i="9"/>
  <c r="D173" s="1"/>
  <c r="E144" i="37"/>
  <c r="E143" s="1"/>
  <c r="D144"/>
  <c r="D143" s="1"/>
  <c r="E92"/>
  <c r="E86" s="1"/>
  <c r="D92"/>
  <c r="D102" i="9"/>
  <c r="E123" i="37"/>
  <c r="D123"/>
  <c r="D127" i="9"/>
  <c r="D46" i="38" l="1"/>
  <c r="D42"/>
  <c r="D39"/>
  <c r="D33"/>
  <c r="D29"/>
  <c r="D25"/>
  <c r="D48" s="1"/>
  <c r="D21"/>
  <c r="D12"/>
  <c r="G140" i="39"/>
  <c r="C46" i="38"/>
  <c r="C42"/>
  <c r="C39"/>
  <c r="C33"/>
  <c r="C29"/>
  <c r="C25"/>
  <c r="C48" s="1"/>
  <c r="C21"/>
  <c r="C12"/>
  <c r="D203" i="37"/>
  <c r="D171"/>
  <c r="D170" s="1"/>
  <c r="D168"/>
  <c r="D167" s="1"/>
  <c r="D166" s="1"/>
  <c r="D163"/>
  <c r="D160"/>
  <c r="D157"/>
  <c r="D156" s="1"/>
  <c r="D155" s="1"/>
  <c r="D152"/>
  <c r="D151" s="1"/>
  <c r="D150" s="1"/>
  <c r="D147"/>
  <c r="D146" s="1"/>
  <c r="D142" s="1"/>
  <c r="D138"/>
  <c r="D134"/>
  <c r="D131"/>
  <c r="D130" s="1"/>
  <c r="D129" s="1"/>
  <c r="D126"/>
  <c r="D122"/>
  <c r="D119"/>
  <c r="D115"/>
  <c r="D112"/>
  <c r="D111" s="1"/>
  <c r="D107"/>
  <c r="D104"/>
  <c r="D101"/>
  <c r="D95"/>
  <c r="D87"/>
  <c r="D86" s="1"/>
  <c r="D81"/>
  <c r="D77"/>
  <c r="D76" s="1"/>
  <c r="D73"/>
  <c r="D66"/>
  <c r="D61"/>
  <c r="D57"/>
  <c r="D54"/>
  <c r="D35"/>
  <c r="D32"/>
  <c r="D31" s="1"/>
  <c r="D26"/>
  <c r="D25" s="1"/>
  <c r="D22"/>
  <c r="E203"/>
  <c r="E171"/>
  <c r="E170" s="1"/>
  <c r="E168"/>
  <c r="E167" s="1"/>
  <c r="E166" s="1"/>
  <c r="E163"/>
  <c r="E160"/>
  <c r="E157"/>
  <c r="E156" s="1"/>
  <c r="E155" s="1"/>
  <c r="E152"/>
  <c r="E151" s="1"/>
  <c r="E150" s="1"/>
  <c r="E147"/>
  <c r="E146" s="1"/>
  <c r="E142" s="1"/>
  <c r="E138"/>
  <c r="E134"/>
  <c r="E131"/>
  <c r="E130" s="1"/>
  <c r="E129" s="1"/>
  <c r="E126"/>
  <c r="E122"/>
  <c r="E119"/>
  <c r="E115"/>
  <c r="E112"/>
  <c r="E111" s="1"/>
  <c r="E107"/>
  <c r="E104"/>
  <c r="E101"/>
  <c r="E95"/>
  <c r="E81"/>
  <c r="E77"/>
  <c r="E76" s="1"/>
  <c r="E73"/>
  <c r="E66"/>
  <c r="E61"/>
  <c r="E57"/>
  <c r="E54"/>
  <c r="E32"/>
  <c r="E31" s="1"/>
  <c r="E26"/>
  <c r="E25" s="1"/>
  <c r="E22"/>
  <c r="D41" i="36"/>
  <c r="C41"/>
  <c r="D67"/>
  <c r="C67"/>
  <c r="D80"/>
  <c r="C80"/>
  <c r="D83"/>
  <c r="C83"/>
  <c r="C90" i="32"/>
  <c r="H140" i="39" l="1"/>
  <c r="E100" i="37"/>
  <c r="D100"/>
  <c r="D85"/>
  <c r="D159"/>
  <c r="D53"/>
  <c r="E17"/>
  <c r="D17"/>
  <c r="F140" i="39"/>
  <c r="E133" i="37"/>
  <c r="E35"/>
  <c r="E53"/>
  <c r="D133"/>
  <c r="E85"/>
  <c r="E159"/>
  <c r="D16"/>
  <c r="C15" i="36"/>
  <c r="C14" s="1"/>
  <c r="D15"/>
  <c r="D14" s="1"/>
  <c r="C21"/>
  <c r="C20" s="1"/>
  <c r="D21"/>
  <c r="D20" s="1"/>
  <c r="C31"/>
  <c r="D31"/>
  <c r="C34"/>
  <c r="D34"/>
  <c r="C36"/>
  <c r="D36"/>
  <c r="C39"/>
  <c r="C38" s="1"/>
  <c r="D39"/>
  <c r="D38" s="1"/>
  <c r="C43"/>
  <c r="D43"/>
  <c r="C46"/>
  <c r="D46"/>
  <c r="C49"/>
  <c r="C48" s="1"/>
  <c r="D49"/>
  <c r="D48" s="1"/>
  <c r="C56"/>
  <c r="C55" s="1"/>
  <c r="C54" s="1"/>
  <c r="D56"/>
  <c r="D55" s="1"/>
  <c r="D54" s="1"/>
  <c r="C61"/>
  <c r="C60" s="1"/>
  <c r="D61"/>
  <c r="D60" s="1"/>
  <c r="C64"/>
  <c r="C63" s="1"/>
  <c r="D64"/>
  <c r="D63" s="1"/>
  <c r="C68"/>
  <c r="D68"/>
  <c r="C70"/>
  <c r="D70"/>
  <c r="C72"/>
  <c r="D72"/>
  <c r="C76"/>
  <c r="C75" s="1"/>
  <c r="D76"/>
  <c r="D75" s="1"/>
  <c r="C81"/>
  <c r="D81"/>
  <c r="C84"/>
  <c r="D84"/>
  <c r="C89"/>
  <c r="C86" s="1"/>
  <c r="C79" s="1"/>
  <c r="C78" s="1"/>
  <c r="D89"/>
  <c r="D86" s="1"/>
  <c r="D79" s="1"/>
  <c r="D78" s="1"/>
  <c r="C91"/>
  <c r="D91"/>
  <c r="D212" i="37" l="1"/>
  <c r="E16"/>
  <c r="E212" s="1"/>
  <c r="C42" i="36"/>
  <c r="C30"/>
  <c r="D42"/>
  <c r="D30"/>
  <c r="C59"/>
  <c r="D59"/>
  <c r="C55" i="32"/>
  <c r="G102" i="29"/>
  <c r="G65"/>
  <c r="G14"/>
  <c r="C13" i="36" l="1"/>
  <c r="C93" s="1"/>
  <c r="D13"/>
  <c r="D93" l="1"/>
  <c r="E25" i="34"/>
  <c r="E24" s="1"/>
  <c r="E23" s="1"/>
  <c r="D25"/>
  <c r="D24" s="1"/>
  <c r="D23" s="1"/>
  <c r="C25"/>
  <c r="C24" s="1"/>
  <c r="C23" s="1"/>
  <c r="E20"/>
  <c r="E19" s="1"/>
  <c r="E18" s="1"/>
  <c r="D20"/>
  <c r="D19" s="1"/>
  <c r="D18" s="1"/>
  <c r="C20"/>
  <c r="C19" s="1"/>
  <c r="C18" s="1"/>
  <c r="E16" l="1"/>
  <c r="E14" s="1"/>
  <c r="D16"/>
  <c r="D14" s="1"/>
  <c r="C16"/>
  <c r="C14" s="1"/>
  <c r="C85" i="32"/>
  <c r="D62" i="9" l="1"/>
  <c r="D223"/>
  <c r="D222" s="1"/>
  <c r="C94" i="32"/>
  <c r="C92"/>
  <c r="C89" s="1"/>
  <c r="C87"/>
  <c r="C83"/>
  <c r="C80"/>
  <c r="C79" s="1"/>
  <c r="C75"/>
  <c r="C74" s="1"/>
  <c r="C71"/>
  <c r="C69"/>
  <c r="C67"/>
  <c r="C63"/>
  <c r="C62" s="1"/>
  <c r="C60"/>
  <c r="C59" s="1"/>
  <c r="C54"/>
  <c r="C53" s="1"/>
  <c r="C48"/>
  <c r="C47" s="1"/>
  <c r="C45"/>
  <c r="C42"/>
  <c r="C38"/>
  <c r="C37" s="1"/>
  <c r="C35"/>
  <c r="C33"/>
  <c r="C30"/>
  <c r="C20"/>
  <c r="C19" s="1"/>
  <c r="C14"/>
  <c r="C13" s="1"/>
  <c r="C66" l="1"/>
  <c r="C82"/>
  <c r="C77" s="1"/>
  <c r="C58"/>
  <c r="C41"/>
  <c r="C40" s="1"/>
  <c r="C29"/>
  <c r="D69" i="9"/>
  <c r="D149"/>
  <c r="D141"/>
  <c r="C20" i="28"/>
  <c r="D132" i="9"/>
  <c r="C12" i="32" l="1"/>
  <c r="D105" i="9"/>
  <c r="D85"/>
  <c r="C99" i="32" l="1"/>
  <c r="G161" i="29" l="1"/>
  <c r="C28" i="28"/>
  <c r="D156" i="9"/>
  <c r="D207"/>
  <c r="D108"/>
  <c r="D37" l="1"/>
  <c r="D258" l="1"/>
  <c r="D257" s="1"/>
  <c r="D203" l="1"/>
  <c r="D202" s="1"/>
  <c r="C32" i="28" l="1"/>
  <c r="D144" i="9" l="1"/>
  <c r="D176" l="1"/>
  <c r="D172" s="1"/>
  <c r="G175" i="29"/>
  <c r="C24" i="28" l="1"/>
  <c r="C43"/>
  <c r="C11"/>
  <c r="C49" s="1"/>
  <c r="C38"/>
  <c r="D220" i="9" l="1"/>
  <c r="D219" s="1"/>
  <c r="D218" s="1"/>
  <c r="D76" l="1"/>
  <c r="D135" l="1"/>
  <c r="D153"/>
  <c r="D140"/>
  <c r="D131"/>
  <c r="D200"/>
  <c r="D199" s="1"/>
  <c r="D198" s="1"/>
  <c r="F175" i="29" l="1"/>
  <c r="D124" i="9" l="1"/>
  <c r="D123" s="1"/>
  <c r="D25" l="1"/>
  <c r="D195" l="1"/>
  <c r="D194" s="1"/>
  <c r="D193" s="1"/>
  <c r="D187"/>
  <c r="D186" s="1"/>
  <c r="D265" s="1"/>
  <c r="D180"/>
  <c r="D179" s="1"/>
  <c r="D168"/>
  <c r="D164"/>
  <c r="D161"/>
  <c r="D160" s="1"/>
  <c r="D159" s="1"/>
  <c r="D120"/>
  <c r="D119" s="1"/>
  <c r="D117"/>
  <c r="D116" s="1"/>
  <c r="D115" s="1"/>
  <c r="D81"/>
  <c r="D80" s="1"/>
  <c r="D58"/>
  <c r="D55"/>
  <c r="D34"/>
  <c r="D33" s="1"/>
  <c r="D22"/>
  <c r="D163" l="1"/>
  <c r="D54"/>
  <c r="D90"/>
  <c r="D89" s="1"/>
  <c r="D15"/>
  <c r="D14" l="1"/>
</calcChain>
</file>

<file path=xl/sharedStrings.xml><?xml version="1.0" encoding="utf-8"?>
<sst xmlns="http://schemas.openxmlformats.org/spreadsheetml/2006/main" count="2635" uniqueCount="952">
  <si>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</si>
  <si>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</si>
  <si>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</si>
  <si>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</si>
  <si>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</si>
  <si>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</si>
  <si>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</si>
  <si>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</si>
  <si>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</si>
  <si>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</si>
  <si>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</si>
  <si>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</si>
  <si>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</si>
  <si>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</si>
  <si>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</si>
  <si>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</si>
  <si>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</si>
  <si>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</si>
  <si>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</si>
  <si>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</si>
  <si>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</si>
  <si>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</si>
  <si>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</si>
  <si>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</si>
  <si>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</si>
  <si>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</si>
  <si>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</si>
  <si>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</si>
  <si>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</si>
  <si>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</si>
  <si>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</si>
  <si>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</si>
  <si>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</si>
  <si>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</si>
  <si>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</si>
  <si>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</si>
  <si>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</si>
  <si>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</si>
  <si>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</si>
  <si>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</si>
  <si>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</si>
  <si>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</si>
  <si>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</si>
  <si>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</si>
  <si>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</si>
  <si>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</si>
  <si>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</si>
  <si>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</si>
  <si>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</si>
  <si>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</si>
  <si>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</si>
  <si>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</si>
  <si>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</si>
  <si>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</si>
  <si>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</si>
  <si>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</si>
  <si>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</si>
  <si>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</si>
  <si>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</si>
  <si>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</si>
  <si>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</si>
  <si>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</si>
  <si>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</si>
  <si>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</si>
  <si>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</si>
  <si>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</si>
  <si>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</si>
  <si>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</si>
  <si>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</si>
  <si>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</si>
  <si>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</si>
  <si>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</si>
  <si>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</si>
  <si>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</si>
  <si>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</si>
  <si>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</si>
  <si>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</si>
  <si>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</si>
  <si>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</si>
  <si>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</si>
  <si>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</si>
  <si>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</si>
  <si>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</si>
  <si>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</si>
  <si>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</si>
  <si>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</si>
  <si>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</si>
  <si>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</si>
  <si>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</si>
  <si>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</si>
  <si>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</si>
  <si>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</si>
  <si>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</si>
  <si>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</si>
  <si>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</si>
  <si>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</si>
  <si>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</si>
  <si>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</si>
  <si>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</si>
  <si>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</si>
  <si>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</si>
  <si>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</si>
  <si>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</si>
  <si>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</si>
  <si>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</si>
  <si>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</si>
  <si>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</si>
  <si>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</si>
  <si>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</si>
  <si>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</si>
  <si>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</si>
  <si>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</si>
  <si>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</si>
  <si>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</si>
  <si>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</si>
  <si>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</si>
  <si>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</si>
  <si>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</si>
  <si>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</si>
  <si>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</si>
  <si>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</si>
  <si>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</si>
  <si>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</si>
  <si>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</si>
  <si>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</si>
  <si>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</si>
  <si>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</si>
  <si>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</si>
  <si>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</si>
  <si>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</si>
  <si>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</si>
  <si>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</si>
  <si>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</si>
  <si>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</si>
  <si>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</si>
  <si>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</si>
  <si>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</si>
  <si>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</si>
  <si>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</si>
  <si>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</si>
  <si>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</si>
  <si>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</si>
  <si>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</si>
  <si>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</si>
  <si>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</si>
  <si>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</si>
  <si>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</si>
  <si>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</si>
  <si>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</si>
  <si>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</si>
  <si>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</si>
  <si>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</si>
  <si>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</si>
  <si>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</si>
  <si>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</si>
  <si>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</si>
  <si>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</si>
  <si>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</si>
  <si>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</si>
  <si>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</si>
  <si>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</si>
  <si>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</si>
  <si>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</si>
  <si>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</si>
  <si>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</si>
  <si>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</si>
  <si>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</si>
  <si>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</si>
  <si>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</si>
  <si>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</si>
  <si>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</si>
  <si>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</si>
  <si>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</si>
  <si>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</si>
  <si>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</si>
  <si>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</si>
  <si>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</si>
  <si>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</si>
  <si>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</si>
  <si>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</si>
  <si>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</si>
  <si>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</si>
  <si>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</si>
  <si>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</si>
  <si>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</si>
  <si>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</si>
  <si>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</si>
  <si>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</si>
  <si>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</si>
  <si>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</si>
  <si>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</si>
  <si>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</si>
  <si>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</si>
  <si>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</si>
  <si>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</si>
  <si>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</si>
  <si>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</si>
  <si>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</si>
  <si>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</si>
  <si>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</si>
  <si>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</si>
  <si>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</si>
  <si>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</si>
  <si>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</si>
  <si>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</si>
  <si>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</si>
  <si>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</si>
  <si>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</si>
  <si>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</si>
  <si>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</si>
  <si>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</si>
  <si>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</si>
  <si>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</si>
  <si>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</si>
  <si>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</si>
  <si>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</si>
  <si>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</si>
  <si>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</si>
  <si>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</si>
  <si>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</si>
  <si>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</si>
  <si>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</si>
  <si>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</si>
  <si>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</si>
  <si>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</si>
  <si>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</si>
  <si>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</si>
  <si>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</si>
  <si>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</si>
  <si>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</si>
  <si>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</si>
  <si>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</si>
  <si>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</si>
  <si>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</si>
  <si>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</si>
  <si>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</si>
  <si>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</si>
  <si>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</si>
  <si>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</si>
  <si>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</si>
  <si>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</si>
  <si>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</si>
  <si>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</si>
  <si>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</si>
  <si>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</si>
  <si>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</si>
  <si>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</si>
  <si>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</si>
  <si>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</si>
  <si>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</si>
  <si>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</si>
  <si>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</si>
  <si>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</si>
  <si>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</si>
  <si>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</si>
  <si>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</si>
  <si>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</si>
  <si>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</si>
  <si>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</si>
  <si>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</si>
  <si>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</si>
  <si>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</si>
  <si>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</si>
  <si>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</si>
  <si>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</si>
  <si>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</si>
  <si>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</si>
  <si>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</si>
  <si>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</si>
  <si>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</si>
  <si>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</si>
  <si>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</si>
  <si>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</si>
  <si>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</si>
  <si>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</si>
  <si>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</si>
  <si>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</si>
  <si>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</si>
  <si>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</si>
  <si>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</si>
  <si>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</si>
  <si>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</si>
  <si>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</si>
  <si>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</si>
  <si>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</si>
  <si>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</si>
  <si>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</si>
  <si>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</si>
  <si>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</si>
  <si>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</si>
  <si>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</si>
  <si>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</si>
  <si>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</si>
  <si>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</si>
  <si>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</si>
  <si>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</si>
  <si>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</si>
  <si>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</si>
  <si>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</si>
  <si>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</si>
  <si>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</si>
  <si>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</si>
  <si>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</si>
  <si>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</si>
  <si>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</si>
  <si>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</si>
  <si>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</si>
  <si>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</si>
  <si>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</si>
  <si>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</si>
  <si>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</si>
  <si>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</si>
  <si>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</si>
  <si>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</si>
  <si>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</si>
  <si>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</si>
  <si>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</si>
  <si>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</si>
  <si>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</si>
  <si>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</si>
  <si>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</si>
  <si>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</si>
  <si>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</si>
  <si>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</si>
  <si>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</si>
  <si>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</si>
  <si>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</si>
  <si>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</si>
  <si>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</si>
  <si>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</si>
  <si>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</si>
  <si>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</si>
  <si>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</si>
  <si>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</si>
  <si>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</si>
  <si>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</si>
  <si>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</si>
  <si>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</si>
  <si>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</si>
  <si>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</si>
  <si>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</si>
  <si>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</si>
  <si>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</si>
  <si>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</si>
  <si>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</si>
  <si>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</si>
  <si>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</si>
  <si>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</si>
  <si>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</si>
  <si>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</si>
  <si>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</si>
  <si>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</si>
  <si>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</si>
  <si>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</si>
  <si>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</si>
  <si>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</si>
  <si>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</si>
  <si>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</si>
  <si>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</si>
  <si>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 xml:space="preserve"> 040</t>
  </si>
  <si>
    <t>01101L0970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</si>
  <si>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</si>
  <si>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</si>
  <si>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</si>
  <si>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</si>
  <si>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</si>
  <si>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t>0140182180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</si>
  <si>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</si>
  <si>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</si>
  <si>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</si>
  <si>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</si>
  <si>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</si>
  <si>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</si>
  <si>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</si>
  <si>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</si>
  <si>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</si>
  <si>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</si>
  <si>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</si>
  <si>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</si>
  <si>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</si>
  <si>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</si>
  <si>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</si>
  <si>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</si>
  <si>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</si>
  <si>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</si>
  <si>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</si>
  <si>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</si>
  <si>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</si>
  <si>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</si>
  <si>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</si>
  <si>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</si>
  <si>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</si>
  <si>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</si>
  <si>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</si>
  <si>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</si>
  <si>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</si>
  <si>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</si>
  <si>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</si>
  <si>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</si>
  <si>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</si>
  <si>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</si>
  <si>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</si>
  <si>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</si>
  <si>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</si>
  <si>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</si>
  <si>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</si>
  <si>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</si>
  <si>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</si>
  <si>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</si>
  <si>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</si>
  <si>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</si>
  <si>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</si>
  <si>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</si>
  <si>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</si>
  <si>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</si>
  <si>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</si>
  <si>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</si>
  <si>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</si>
  <si>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</si>
  <si>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</si>
  <si>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</si>
  <si>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</si>
  <si>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</si>
  <si>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</si>
  <si>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</si>
  <si>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</si>
  <si>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</si>
  <si>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</si>
  <si>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</si>
  <si>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</si>
  <si>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</si>
  <si>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</si>
  <si>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</si>
  <si>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</si>
  <si>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</si>
  <si>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</si>
  <si>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</si>
  <si>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</si>
  <si>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</si>
  <si>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</si>
  <si>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</si>
  <si>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</si>
  <si>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</si>
  <si>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</si>
  <si>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</si>
  <si>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</si>
  <si>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</si>
  <si>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</si>
  <si>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</si>
  <si>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</si>
  <si>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</si>
  <si>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</si>
  <si>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</si>
  <si>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</si>
  <si>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</si>
  <si>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</si>
  <si>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</si>
  <si>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</si>
  <si>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</si>
  <si>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</si>
  <si>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</si>
  <si>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</si>
  <si>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</si>
  <si>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</si>
  <si>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</si>
  <si>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</si>
  <si>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</si>
  <si>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</si>
  <si>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</si>
  <si>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</si>
  <si>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</si>
  <si>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</si>
  <si>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</si>
  <si>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</si>
  <si>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</si>
  <si>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</si>
  <si>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</si>
  <si>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</si>
  <si>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</si>
  <si>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</si>
  <si>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</si>
  <si>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</si>
  <si>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</si>
  <si>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</si>
  <si>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</si>
  <si>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</si>
  <si>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</si>
  <si>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</si>
  <si>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</si>
  <si>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</si>
  <si>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</si>
  <si>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</si>
  <si>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</si>
  <si>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</si>
  <si>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</si>
  <si>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</si>
  <si>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</si>
  <si>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</si>
  <si>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</si>
  <si>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</si>
  <si>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</si>
  <si>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</si>
  <si>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</si>
  <si>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</si>
  <si>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</si>
  <si>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</si>
  <si>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</si>
  <si>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</si>
  <si>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</si>
  <si>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</si>
  <si>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</si>
  <si>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</si>
  <si>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</si>
  <si>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</si>
  <si>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</si>
  <si>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</si>
  <si>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</si>
  <si>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</si>
  <si>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</si>
  <si>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</si>
  <si>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</si>
  <si>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</si>
  <si>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</si>
  <si>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</si>
  <si>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</si>
  <si>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</si>
  <si>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</si>
  <si>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</si>
  <si>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</si>
  <si>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</si>
  <si>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</si>
  <si>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</si>
  <si>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</si>
  <si>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</si>
  <si>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</si>
  <si>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</si>
  <si>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</si>
  <si>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</si>
  <si>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</si>
  <si>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</si>
  <si>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</si>
  <si>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</si>
  <si>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</si>
  <si>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</si>
  <si>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</si>
  <si>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</si>
  <si>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</si>
  <si>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</si>
  <si>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</si>
  <si>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</si>
  <si>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</si>
  <si>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</si>
  <si>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</si>
  <si>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</si>
  <si>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</si>
  <si>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</si>
  <si>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</si>
  <si>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</si>
  <si>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</si>
  <si>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</si>
  <si>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</si>
  <si>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</si>
  <si>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</si>
  <si>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</si>
  <si>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</si>
  <si>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</si>
  <si>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</si>
  <si>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</si>
  <si>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</si>
  <si>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</si>
  <si>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</si>
  <si>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</si>
  <si>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</si>
  <si>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</si>
  <si>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</si>
  <si>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000 202 35120000000 151</t>
  </si>
  <si>
    <t>Плановый период</t>
  </si>
  <si>
    <t>2020 год</t>
  </si>
  <si>
    <t>000 202 35120000000151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</si>
  <si>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</si>
  <si>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</si>
  <si>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бюджета Тейковского муниципального района по кодам классификации доходов бюджетов на плановый период 2019 - 2020 годов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</si>
  <si>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</si>
  <si>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</si>
  <si>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</si>
  <si>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</si>
  <si>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</si>
  <si>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</si>
  <si>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</si>
  <si>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</si>
  <si>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</si>
  <si>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</si>
  <si>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</si>
  <si>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</si>
  <si>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</si>
  <si>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</si>
  <si>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</si>
  <si>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</si>
  <si>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</si>
  <si>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</si>
  <si>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</si>
  <si>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</si>
  <si>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</si>
  <si>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</si>
  <si>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</si>
  <si>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района на плановый период 2019 - 2020 годов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</si>
  <si>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</si>
  <si>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</si>
  <si>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</si>
  <si>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</si>
  <si>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</si>
  <si>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</si>
  <si>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</si>
  <si>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</si>
  <si>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</si>
  <si>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</si>
  <si>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</si>
  <si>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</si>
  <si>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</si>
  <si>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</si>
  <si>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</si>
  <si>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</si>
  <si>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</si>
  <si>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</si>
  <si>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</si>
  <si>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</si>
  <si>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</si>
  <si>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</si>
  <si>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</si>
  <si>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</si>
  <si>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</si>
  <si>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</si>
  <si>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</si>
  <si>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</si>
  <si>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</si>
  <si>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</si>
  <si>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</si>
  <si>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</si>
  <si>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0570120230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</si>
  <si>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</si>
  <si>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</si>
  <si>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</si>
  <si>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</si>
  <si>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</si>
  <si>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</si>
  <si>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</si>
  <si>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</si>
  <si>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05Б0120250</t>
  </si>
  <si>
    <t>05Б0120260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</si>
  <si>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</si>
  <si>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</si>
  <si>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</si>
  <si>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</si>
  <si>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</si>
  <si>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</si>
  <si>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</si>
  <si>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</si>
  <si>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</si>
  <si>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</si>
  <si>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</si>
  <si>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</si>
  <si>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</si>
  <si>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</si>
  <si>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</si>
  <si>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</si>
  <si>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</si>
  <si>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</si>
  <si>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</si>
  <si>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</si>
  <si>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</si>
  <si>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0930120400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</si>
  <si>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</si>
  <si>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</si>
  <si>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</si>
  <si>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</si>
  <si>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</si>
  <si>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</si>
  <si>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</si>
  <si>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</si>
  <si>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</si>
  <si>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</si>
  <si>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</si>
  <si>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</si>
  <si>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</si>
  <si>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</si>
  <si>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</si>
  <si>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</si>
  <si>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</si>
  <si>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</si>
  <si>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</si>
  <si>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</si>
  <si>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</si>
  <si>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</si>
  <si>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</si>
  <si>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</si>
  <si>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</si>
  <si>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</si>
  <si>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</si>
  <si>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</si>
  <si>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</si>
  <si>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</si>
  <si>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</si>
  <si>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</si>
  <si>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</si>
  <si>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</si>
  <si>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</si>
  <si>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</si>
  <si>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</si>
  <si>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</si>
  <si>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</si>
  <si>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</si>
  <si>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</si>
  <si>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</si>
  <si>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</si>
  <si>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</si>
  <si>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</si>
  <si>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</si>
  <si>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040 1 17 05050 05 0000 180</t>
  </si>
  <si>
    <t>Прочие неналоговые доходы бюджетов муниципальных районов</t>
  </si>
  <si>
    <t>040 2 02 15001 05 0000 151</t>
  </si>
  <si>
    <t xml:space="preserve">Дотации бюджетам муниципальных районов на выравнивание бюджетной обеспеченности </t>
  </si>
  <si>
    <t>040 2 02 20051 05 0000 151</t>
  </si>
  <si>
    <t xml:space="preserve">Субсидии бюджетам муниципальных районов на реализацию федеральных целевых программ </t>
  </si>
  <si>
    <t>040 2 02 25097 05 0000 151</t>
  </si>
  <si>
    <t>040 2 02 29999 05 0000 151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</si>
  <si>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</si>
  <si>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</si>
  <si>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040 2 02 39999 05 0000 151</t>
  </si>
  <si>
    <t xml:space="preserve">Прочие субвенции бюджетам муниципальных районов </t>
  </si>
  <si>
    <t>040 2 02 40014 05 0000 151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</si>
  <si>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</si>
  <si>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</si>
  <si>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</si>
  <si>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</si>
  <si>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</si>
  <si>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</si>
  <si>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</si>
  <si>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</si>
  <si>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</si>
  <si>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</si>
  <si>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</si>
  <si>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</si>
  <si>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</si>
  <si>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</si>
  <si>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</si>
  <si>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</si>
  <si>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</si>
  <si>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</si>
  <si>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182 1 16 03010 01 0000 140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</si>
  <si>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</si>
  <si>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</si>
  <si>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</si>
  <si>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</si>
  <si>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</si>
  <si>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</si>
  <si>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</si>
  <si>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</si>
  <si>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</si>
  <si>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</si>
  <si>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</si>
  <si>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</si>
  <si>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</si>
  <si>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</si>
  <si>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</si>
  <si>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</si>
  <si>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</si>
  <si>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</si>
  <si>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</si>
  <si>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161</t>
  </si>
  <si>
    <t xml:space="preserve">Управление Федеральной антимонопольной службы по Ивановской области </t>
  </si>
  <si>
    <t>161 1 16 33050 05 0000 140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</si>
  <si>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</si>
  <si>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>321</t>
  </si>
  <si>
    <t xml:space="preserve">Управление Федеральной службы государственной регистрации, кадастра и картографии по Ивановской области 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</si>
  <si>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</si>
  <si>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</si>
  <si>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</si>
  <si>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</si>
  <si>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</si>
  <si>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</si>
  <si>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</si>
  <si>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</si>
  <si>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</si>
  <si>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Приложение 6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</si>
  <si>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</si>
  <si>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</si>
  <si>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</si>
  <si>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</si>
  <si>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</si>
  <si>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</si>
  <si>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</si>
  <si>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</si>
  <si>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 xml:space="preserve"> дефицита бюджета  Тейковского муниципального района на 2018 год </t>
  </si>
  <si>
    <t>Приложение 13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</si>
  <si>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</si>
  <si>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</si>
  <si>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</si>
  <si>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</si>
  <si>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</si>
  <si>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</si>
  <si>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</si>
  <si>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>муниципального района на 2018 год и плановый период 2019 - 2020 г.г.</t>
  </si>
  <si>
    <t xml:space="preserve">                 Приложение 14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</si>
  <si>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</si>
  <si>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</si>
  <si>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</si>
  <si>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</si>
  <si>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</si>
  <si>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</si>
  <si>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</si>
  <si>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Сумма гарантирования                                                                                     (тыс. руб.) 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</si>
  <si>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</si>
  <si>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</si>
  <si>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</si>
  <si>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</si>
  <si>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 xml:space="preserve">Объем бюджетных ассигнований на исполнение гарантий по возможным гарантийным случаям по годам  (тыс. руб.)     </t>
  </si>
  <si>
    <t>За счет  источников  внутреннего  финансирования дефицита бюджета муниципального района</t>
  </si>
  <si>
    <t>МУНИЦИПАЛЬНЫХ ГАРАНТИЙ ТЕЙКОВСКОГО МУНИЦИПАЛЬНОГО РАЙОНА В ВАЛЮТЕ РОССИЙСКОЙ ФЕДЕРАЦИИ НА 2018 ГОД</t>
  </si>
  <si>
    <t>И ПЛАНОВЫЙ ПЕРИОД 2019 - 2020 ГОДОВ</t>
  </si>
  <si>
    <t>1.1. Перечень подлежащих предоставлению муниципальных гарантий Тейковского муниципального раойна в 2018 - 2020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</si>
  <si>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2018 году и плановом периоде 2019 - 2020 годов</t>
  </si>
  <si>
    <t>Приложение 12</t>
  </si>
  <si>
    <t>Приложение 10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</si>
  <si>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</si>
  <si>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2019 - 2020 годы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</si>
  <si>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2018 год и плановый период 2019 - 2020 г.г.</t>
  </si>
  <si>
    <t>Приложение 3</t>
  </si>
  <si>
    <t>на 2018 год и плановый период 2019 - 2020 г.г.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</si>
  <si>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</si>
  <si>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</si>
  <si>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</si>
  <si>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</si>
  <si>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</si>
  <si>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</si>
  <si>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</si>
  <si>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</si>
  <si>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</si>
  <si>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</si>
  <si>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</si>
  <si>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проектно - сметной документации и газификации населенных пунктов Тейковского муниципального района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</si>
  <si>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</si>
  <si>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бюджета Тейковского муниципального района на плановый период 2019 - 2020 годов по разделам и подразделам функциональной классификации расходов Российской Федерации</t>
  </si>
  <si>
    <t>Разработка проектно - 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</si>
  <si>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</si>
  <si>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</si>
  <si>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040 1 11 05314 10 0000 120</t>
  </si>
  <si>
    <t>040 1 11 05314 13 0000 120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</si>
  <si>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</si>
  <si>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</si>
  <si>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>040 2 02 15002 05 0000 151</t>
  </si>
  <si>
    <t xml:space="preserve">  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</si>
  <si>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 Субсидия бюджетам муниципальных районов на поддержку отрасли культуры</t>
  </si>
  <si>
    <t>040 2 02 20216 05 0000 151</t>
  </si>
  <si>
    <t>040 2 02 25519 05 0000 151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</si>
  <si>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</si>
  <si>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остатков субсидий на мероприятия подпрограммы "Обеспечение жильем молодых семей" федеральной целевой программы "Жилище" на           2015 - 2020 годы из бюджетов муниципальных районов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</si>
  <si>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</si>
  <si>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040 2 18 60010 05 0000 151</t>
  </si>
  <si>
    <t>040 2 19 25020 05 0000 151</t>
  </si>
  <si>
    <t>040 2 19 60010 05 0000 151</t>
  </si>
  <si>
    <t xml:space="preserve">041 </t>
  </si>
  <si>
    <t xml:space="preserve">Департамент природных ресурсов экологии Ивановской области 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</si>
  <si>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</si>
  <si>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041 1 16 25030 01 0000 140</t>
  </si>
  <si>
    <t>041 1 16 90050 05 0000 140</t>
  </si>
  <si>
    <t xml:space="preserve"> 040 2 02 30024 00 0000 151</t>
  </si>
  <si>
    <t>040 2 02 35120 05 0000 151</t>
  </si>
  <si>
    <t xml:space="preserve">Главное Управление МЧС России по Ивановской области 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</si>
  <si>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</si>
  <si>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177 1 16 43000 01 0000 140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</si>
  <si>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</si>
  <si>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</si>
  <si>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040 1 11 05013 05 0000 120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</si>
  <si>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</si>
  <si>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</si>
  <si>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040 1 14 06013 05 0000 430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</si>
  <si>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</si>
  <si>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</si>
  <si>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</si>
  <si>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</si>
  <si>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</si>
  <si>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</si>
  <si>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</si>
  <si>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</si>
  <si>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</si>
  <si>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</si>
  <si>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</si>
  <si>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</si>
  <si>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</si>
  <si>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</si>
  <si>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</si>
  <si>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</si>
  <si>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</si>
  <si>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</si>
  <si>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</si>
  <si>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</si>
  <si>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0900</t>
  </si>
  <si>
    <t>Здравоохранение</t>
  </si>
  <si>
    <t>0902</t>
  </si>
  <si>
    <t>Амбулаторная помощь</t>
  </si>
  <si>
    <t>к решению Совета Тейковского</t>
  </si>
  <si>
    <t>Приложение 15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</si>
  <si>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</si>
  <si>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</si>
  <si>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</si>
  <si>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</si>
  <si>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</si>
  <si>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</si>
  <si>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</si>
  <si>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</si>
  <si>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</si>
  <si>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</si>
  <si>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</si>
  <si>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</si>
  <si>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</si>
  <si>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</si>
  <si>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</si>
  <si>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</si>
  <si>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Тейковским муниципальным районом на 2018 год</t>
  </si>
  <si>
    <t>236,2</t>
  </si>
  <si>
    <t>0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</si>
  <si>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</si>
  <si>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</si>
  <si>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</si>
  <si>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</si>
  <si>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</si>
  <si>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</si>
  <si>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</si>
  <si>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</si>
  <si>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</si>
  <si>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</si>
  <si>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</si>
  <si>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</si>
  <si>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 xml:space="preserve">             от 12.12.2017 г. № 262-р</t>
  </si>
  <si>
    <t xml:space="preserve">от 12.12.2017 г. № 262-р          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</si>
  <si>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</si>
  <si>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</si>
  <si>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</si>
  <si>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</si>
  <si>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</si>
  <si>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</si>
  <si>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</si>
  <si>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</si>
  <si>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</si>
  <si>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</si>
  <si>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</si>
  <si>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</si>
  <si>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</si>
  <si>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</si>
  <si>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</si>
  <si>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</si>
  <si>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(Иные бюджетные ассигнования)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</si>
</sst>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4" fillId="0" borderId="16">
      <alignment horizontal="left" wrapText="1" indent="2"/>
    </xf>
    <xf numFmtId="49" fontId="24" fillId="0" borderId="17">
      <alignment horizontal="center"/>
    </xf>
  </cellStyleXfs>
  <cellXfs count="4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9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2" applyNumberFormat="1" applyFont="1" applyBorder="1" applyAlignment="1" applyProtection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3" xfId="0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G7" sqref="G7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307" t="s">
        <v>679</v>
      </c>
      <c r="D1" s="307"/>
      <c r="E1" s="307"/>
    </row>
    <row r="2" spans="1:15" ht="15.75">
      <c r="C2" s="307" t="s">
        <v>0</v>
      </c>
      <c r="D2" s="307"/>
      <c r="E2" s="307"/>
    </row>
    <row r="3" spans="1:15" ht="15.75">
      <c r="D3" s="307" t="s">
        <v>1</v>
      </c>
      <c r="E3" s="307"/>
    </row>
    <row r="4" spans="1:15" ht="15.75">
      <c r="C4" s="307" t="s">
        <v>2</v>
      </c>
      <c r="D4" s="307"/>
      <c r="E4" s="307"/>
    </row>
    <row r="5" spans="1:15" ht="15.75">
      <c r="C5" s="307" t="s">
        <v>932</v>
      </c>
      <c r="D5" s="307"/>
      <c r="E5" s="307"/>
    </row>
    <row r="6" spans="1:15" ht="15.75">
      <c r="D6" s="1"/>
      <c r="E6" s="1"/>
    </row>
    <row r="7" spans="1:15" s="152" customFormat="1" ht="41.25" customHeight="1">
      <c r="A7" s="306" t="s">
        <v>680</v>
      </c>
      <c r="B7" s="306"/>
      <c r="C7" s="306"/>
      <c r="D7" s="306"/>
      <c r="E7" s="306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 ht="15.75" hidden="1" customHeight="1">
      <c r="A8" s="306"/>
      <c r="B8" s="306"/>
      <c r="C8" s="306"/>
      <c r="D8" s="306"/>
      <c r="E8" s="306"/>
    </row>
    <row r="9" spans="1:15" ht="16.5">
      <c r="C9" s="153" t="s">
        <v>827</v>
      </c>
      <c r="D9" s="136"/>
      <c r="E9" s="136"/>
    </row>
    <row r="10" spans="1:15" ht="15.75">
      <c r="D10" s="309" t="s">
        <v>681</v>
      </c>
      <c r="E10" s="309"/>
    </row>
    <row r="11" spans="1:15" ht="40.5" customHeight="1">
      <c r="A11" s="310" t="s">
        <v>682</v>
      </c>
      <c r="B11" s="311"/>
      <c r="C11" s="314" t="s">
        <v>683</v>
      </c>
      <c r="D11" s="316" t="s">
        <v>684</v>
      </c>
      <c r="E11" s="318" t="s">
        <v>685</v>
      </c>
    </row>
    <row r="12" spans="1:15" ht="45" customHeight="1">
      <c r="A12" s="312"/>
      <c r="B12" s="313"/>
      <c r="C12" s="315"/>
      <c r="D12" s="317"/>
      <c r="E12" s="318"/>
    </row>
    <row r="13" spans="1:15">
      <c r="A13" s="319">
        <v>1</v>
      </c>
      <c r="B13" s="320"/>
      <c r="C13" s="137">
        <v>2</v>
      </c>
      <c r="D13" s="137">
        <v>3</v>
      </c>
      <c r="E13" s="137">
        <v>4</v>
      </c>
    </row>
    <row r="14" spans="1:15" ht="27" customHeight="1">
      <c r="A14" s="308" t="s">
        <v>686</v>
      </c>
      <c r="B14" s="308"/>
      <c r="C14" s="6" t="s">
        <v>687</v>
      </c>
      <c r="D14" s="140">
        <v>100</v>
      </c>
      <c r="E14" s="140">
        <v>0</v>
      </c>
    </row>
    <row r="15" spans="1:15" ht="66" customHeight="1">
      <c r="A15" s="308" t="s">
        <v>688</v>
      </c>
      <c r="B15" s="308"/>
      <c r="C15" s="6" t="s">
        <v>689</v>
      </c>
      <c r="D15" s="140">
        <v>100</v>
      </c>
      <c r="E15" s="140">
        <v>0</v>
      </c>
    </row>
    <row r="16" spans="1:15" ht="29.25" customHeight="1">
      <c r="A16" s="308" t="s">
        <v>690</v>
      </c>
      <c r="B16" s="308"/>
      <c r="C16" s="6" t="s">
        <v>691</v>
      </c>
      <c r="D16" s="140">
        <v>100</v>
      </c>
      <c r="E16" s="140">
        <v>0</v>
      </c>
    </row>
    <row r="17" spans="1:5" ht="41.25" customHeight="1">
      <c r="A17" s="308" t="s">
        <v>692</v>
      </c>
      <c r="B17" s="308"/>
      <c r="C17" s="4" t="s">
        <v>474</v>
      </c>
      <c r="D17" s="140">
        <v>100</v>
      </c>
      <c r="E17" s="140">
        <v>0</v>
      </c>
    </row>
    <row r="18" spans="1:5" ht="27.75" customHeight="1">
      <c r="A18" s="308" t="s">
        <v>693</v>
      </c>
      <c r="B18" s="308"/>
      <c r="C18" s="4" t="s">
        <v>510</v>
      </c>
      <c r="D18" s="140">
        <v>100</v>
      </c>
      <c r="E18" s="140">
        <v>0</v>
      </c>
    </row>
    <row r="19" spans="1:5" ht="28.5" customHeight="1">
      <c r="A19" s="308" t="s">
        <v>694</v>
      </c>
      <c r="B19" s="308"/>
      <c r="C19" s="6" t="s">
        <v>695</v>
      </c>
      <c r="D19" s="140">
        <v>100</v>
      </c>
      <c r="E19" s="140">
        <v>0</v>
      </c>
    </row>
  </sheetData>
  <mergeCells count="18">
    <mergeCell ref="A19:B19"/>
    <mergeCell ref="D10:E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7:E8"/>
    <mergeCell ref="C1:E1"/>
    <mergeCell ref="C2:E2"/>
    <mergeCell ref="D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1"/>
  <sheetViews>
    <sheetView view="pageBreakPreview" zoomScaleSheetLayoutView="100" workbookViewId="0">
      <selection activeCell="D7" sqref="D7"/>
    </sheetView>
  </sheetViews>
  <sheetFormatPr defaultRowHeight="15"/>
  <cols>
    <col min="1" max="1" width="8.5703125" customWidth="1"/>
    <col min="2" max="2" width="59" customWidth="1"/>
    <col min="3" max="3" width="10.140625" customWidth="1"/>
  </cols>
  <sheetData>
    <row r="1" spans="1:4" ht="15.75">
      <c r="B1" s="309" t="s">
        <v>822</v>
      </c>
      <c r="C1" s="309"/>
      <c r="D1" s="309"/>
    </row>
    <row r="2" spans="1:4" ht="15.75">
      <c r="B2" s="309" t="s">
        <v>0</v>
      </c>
      <c r="C2" s="309"/>
      <c r="D2" s="309"/>
    </row>
    <row r="3" spans="1:4" ht="15.75">
      <c r="B3" s="309" t="s">
        <v>1</v>
      </c>
      <c r="C3" s="309"/>
      <c r="D3" s="309"/>
    </row>
    <row r="4" spans="1:4" ht="15.75">
      <c r="B4" s="309" t="s">
        <v>2</v>
      </c>
      <c r="C4" s="309"/>
      <c r="D4" s="309"/>
    </row>
    <row r="5" spans="1:4" ht="18.75">
      <c r="A5" s="2"/>
      <c r="B5" s="309" t="s">
        <v>932</v>
      </c>
      <c r="C5" s="309"/>
      <c r="D5" s="309"/>
    </row>
    <row r="6" spans="1:4" ht="9" customHeight="1">
      <c r="A6" s="2"/>
      <c r="B6" s="378"/>
      <c r="C6" s="378"/>
    </row>
    <row r="7" spans="1:4">
      <c r="A7" s="335" t="s">
        <v>25</v>
      </c>
      <c r="B7" s="379"/>
      <c r="C7" s="379"/>
    </row>
    <row r="8" spans="1:4" ht="31.5" customHeight="1">
      <c r="A8" s="335" t="s">
        <v>841</v>
      </c>
      <c r="B8" s="379"/>
      <c r="C8" s="379"/>
    </row>
    <row r="9" spans="1:4" ht="17.25" customHeight="1">
      <c r="A9" s="410" t="s">
        <v>4</v>
      </c>
      <c r="B9" s="410"/>
      <c r="C9" s="410"/>
      <c r="D9" s="410"/>
    </row>
    <row r="10" spans="1:4" ht="17.25" customHeight="1">
      <c r="A10" s="413"/>
      <c r="B10" s="367" t="s">
        <v>3</v>
      </c>
      <c r="C10" s="412" t="s">
        <v>576</v>
      </c>
      <c r="D10" s="412"/>
    </row>
    <row r="11" spans="1:4" ht="54" customHeight="1">
      <c r="A11" s="414"/>
      <c r="B11" s="368"/>
      <c r="C11" s="183" t="s">
        <v>550</v>
      </c>
      <c r="D11" s="183" t="s">
        <v>577</v>
      </c>
    </row>
    <row r="12" spans="1:4">
      <c r="A12" s="111" t="s">
        <v>46</v>
      </c>
      <c r="B12" s="112" t="s">
        <v>26</v>
      </c>
      <c r="C12" s="113">
        <f>SUM(C13:C20)</f>
        <v>28556.500000000004</v>
      </c>
      <c r="D12" s="113">
        <f>SUM(D13:D20)</f>
        <v>28556.500000000004</v>
      </c>
    </row>
    <row r="13" spans="1:4" s="10" customFormat="1" ht="27.75" customHeight="1">
      <c r="A13" s="117" t="s">
        <v>85</v>
      </c>
      <c r="B13" s="114" t="s">
        <v>86</v>
      </c>
      <c r="C13" s="115">
        <v>1313.5</v>
      </c>
      <c r="D13" s="115">
        <v>1313.5</v>
      </c>
    </row>
    <row r="14" spans="1:4" ht="29.25" customHeight="1">
      <c r="A14" s="409" t="s">
        <v>47</v>
      </c>
      <c r="B14" s="408" t="s">
        <v>334</v>
      </c>
      <c r="C14" s="411">
        <v>1053.5999999999999</v>
      </c>
      <c r="D14" s="411">
        <v>1053.5999999999999</v>
      </c>
    </row>
    <row r="15" spans="1:4" ht="15" hidden="1" customHeight="1">
      <c r="A15" s="409"/>
      <c r="B15" s="408"/>
      <c r="C15" s="411"/>
      <c r="D15" s="411"/>
    </row>
    <row r="16" spans="1:4" ht="41.25" customHeight="1">
      <c r="A16" s="43" t="s">
        <v>48</v>
      </c>
      <c r="B16" s="36" t="s">
        <v>335</v>
      </c>
      <c r="C16" s="106">
        <v>15105.4</v>
      </c>
      <c r="D16" s="106">
        <v>15105.4</v>
      </c>
    </row>
    <row r="17" spans="1:4">
      <c r="A17" s="117" t="s">
        <v>83</v>
      </c>
      <c r="B17" s="114" t="s">
        <v>84</v>
      </c>
      <c r="C17" s="115">
        <v>0.9</v>
      </c>
      <c r="D17" s="115">
        <v>0.9</v>
      </c>
    </row>
    <row r="18" spans="1:4" ht="29.25" customHeight="1">
      <c r="A18" s="117" t="s">
        <v>49</v>
      </c>
      <c r="B18" s="114" t="s">
        <v>27</v>
      </c>
      <c r="C18" s="115">
        <v>3657.7</v>
      </c>
      <c r="D18" s="115">
        <v>3657.7</v>
      </c>
    </row>
    <row r="19" spans="1:4">
      <c r="A19" s="117" t="s">
        <v>50</v>
      </c>
      <c r="B19" s="114" t="s">
        <v>28</v>
      </c>
      <c r="C19" s="115">
        <v>5300</v>
      </c>
      <c r="D19" s="115">
        <v>5300</v>
      </c>
    </row>
    <row r="20" spans="1:4">
      <c r="A20" s="117" t="s">
        <v>51</v>
      </c>
      <c r="B20" s="114" t="s">
        <v>29</v>
      </c>
      <c r="C20" s="115">
        <v>2125.4</v>
      </c>
      <c r="D20" s="115">
        <v>2125.4</v>
      </c>
    </row>
    <row r="21" spans="1:4" ht="16.5" customHeight="1">
      <c r="A21" s="405" t="s">
        <v>52</v>
      </c>
      <c r="B21" s="406" t="s">
        <v>30</v>
      </c>
      <c r="C21" s="407">
        <f>C23</f>
        <v>5808.2</v>
      </c>
      <c r="D21" s="407">
        <f>D23</f>
        <v>5258.4</v>
      </c>
    </row>
    <row r="22" spans="1:4" ht="15" hidden="1" customHeight="1">
      <c r="A22" s="405"/>
      <c r="B22" s="406"/>
      <c r="C22" s="407"/>
      <c r="D22" s="407"/>
    </row>
    <row r="23" spans="1:4" ht="26.25" customHeight="1">
      <c r="A23" s="117" t="s">
        <v>53</v>
      </c>
      <c r="B23" s="408" t="s">
        <v>31</v>
      </c>
      <c r="C23" s="411">
        <v>5808.2</v>
      </c>
      <c r="D23" s="411">
        <v>5258.4</v>
      </c>
    </row>
    <row r="24" spans="1:4" ht="15" hidden="1" customHeight="1">
      <c r="A24" s="117"/>
      <c r="B24" s="408"/>
      <c r="C24" s="411"/>
      <c r="D24" s="411"/>
    </row>
    <row r="25" spans="1:4" ht="14.25" customHeight="1">
      <c r="A25" s="111" t="s">
        <v>54</v>
      </c>
      <c r="B25" s="112" t="s">
        <v>32</v>
      </c>
      <c r="C25" s="113">
        <f>C26+C27+C28</f>
        <v>8754.0999999999985</v>
      </c>
      <c r="D25" s="113">
        <f>D26+D27+D28</f>
        <v>8099.0999999999995</v>
      </c>
    </row>
    <row r="26" spans="1:4">
      <c r="A26" s="117" t="s">
        <v>55</v>
      </c>
      <c r="B26" s="114" t="s">
        <v>33</v>
      </c>
      <c r="C26" s="115">
        <v>3</v>
      </c>
      <c r="D26" s="115">
        <v>3</v>
      </c>
    </row>
    <row r="27" spans="1:4">
      <c r="A27" s="117" t="s">
        <v>56</v>
      </c>
      <c r="B27" s="114" t="s">
        <v>34</v>
      </c>
      <c r="C27" s="194">
        <v>5749.9</v>
      </c>
      <c r="D27" s="194">
        <v>5985.4</v>
      </c>
    </row>
    <row r="28" spans="1:4">
      <c r="A28" s="117" t="s">
        <v>57</v>
      </c>
      <c r="B28" s="114" t="s">
        <v>35</v>
      </c>
      <c r="C28" s="115">
        <v>3001.2</v>
      </c>
      <c r="D28" s="115">
        <v>2110.6999999999998</v>
      </c>
    </row>
    <row r="29" spans="1:4">
      <c r="A29" s="111" t="s">
        <v>337</v>
      </c>
      <c r="B29" s="112" t="s">
        <v>336</v>
      </c>
      <c r="C29" s="113">
        <f>C30+C31+C32</f>
        <v>8546.1</v>
      </c>
      <c r="D29" s="113">
        <f>D30+D31+D32</f>
        <v>7971.6</v>
      </c>
    </row>
    <row r="30" spans="1:4">
      <c r="A30" s="117" t="s">
        <v>331</v>
      </c>
      <c r="B30" s="114" t="s">
        <v>338</v>
      </c>
      <c r="C30" s="115">
        <v>1023.1</v>
      </c>
      <c r="D30" s="115">
        <v>1023.1</v>
      </c>
    </row>
    <row r="31" spans="1:4">
      <c r="A31" s="117" t="s">
        <v>330</v>
      </c>
      <c r="B31" s="114" t="s">
        <v>339</v>
      </c>
      <c r="C31" s="115">
        <v>6074.5</v>
      </c>
      <c r="D31" s="115">
        <v>5500</v>
      </c>
    </row>
    <row r="32" spans="1:4">
      <c r="A32" s="117" t="s">
        <v>332</v>
      </c>
      <c r="B32" s="114" t="s">
        <v>340</v>
      </c>
      <c r="C32" s="115">
        <v>1448.5</v>
      </c>
      <c r="D32" s="115">
        <v>1448.5</v>
      </c>
    </row>
    <row r="33" spans="1:4">
      <c r="A33" s="111" t="s">
        <v>58</v>
      </c>
      <c r="B33" s="34" t="s">
        <v>78</v>
      </c>
      <c r="C33" s="113">
        <f>C34+C35+C37+C38+C36</f>
        <v>113527.4</v>
      </c>
      <c r="D33" s="113">
        <f>D34+D35+D37+D38+D36</f>
        <v>110799.49999999999</v>
      </c>
    </row>
    <row r="34" spans="1:4">
      <c r="A34" s="117" t="s">
        <v>59</v>
      </c>
      <c r="B34" s="39" t="s">
        <v>36</v>
      </c>
      <c r="C34" s="115">
        <v>16144.8</v>
      </c>
      <c r="D34" s="115">
        <v>16034.4</v>
      </c>
    </row>
    <row r="35" spans="1:4">
      <c r="A35" s="117" t="s">
        <v>60</v>
      </c>
      <c r="B35" s="39" t="s">
        <v>37</v>
      </c>
      <c r="C35" s="115">
        <v>81210.5</v>
      </c>
      <c r="D35" s="115">
        <v>79356.399999999994</v>
      </c>
    </row>
    <row r="36" spans="1:4">
      <c r="A36" s="117" t="s">
        <v>357</v>
      </c>
      <c r="B36" s="39" t="s">
        <v>358</v>
      </c>
      <c r="C36" s="115">
        <v>5425.5</v>
      </c>
      <c r="D36" s="115">
        <v>5425.5</v>
      </c>
    </row>
    <row r="37" spans="1:4">
      <c r="A37" s="117" t="s">
        <v>61</v>
      </c>
      <c r="B37" s="39" t="s">
        <v>302</v>
      </c>
      <c r="C37" s="115">
        <v>855.7</v>
      </c>
      <c r="D37" s="115">
        <v>855.7</v>
      </c>
    </row>
    <row r="38" spans="1:4">
      <c r="A38" s="117" t="s">
        <v>62</v>
      </c>
      <c r="B38" s="39" t="s">
        <v>38</v>
      </c>
      <c r="C38" s="115">
        <v>9890.9</v>
      </c>
      <c r="D38" s="115">
        <v>9127.5</v>
      </c>
    </row>
    <row r="39" spans="1:4">
      <c r="A39" s="111" t="s">
        <v>63</v>
      </c>
      <c r="B39" s="34" t="s">
        <v>238</v>
      </c>
      <c r="C39" s="113">
        <f>C40+C41</f>
        <v>8053.9</v>
      </c>
      <c r="D39" s="113">
        <f>D40+D41</f>
        <v>8053.9</v>
      </c>
    </row>
    <row r="40" spans="1:4">
      <c r="A40" s="117" t="s">
        <v>64</v>
      </c>
      <c r="B40" s="39" t="s">
        <v>39</v>
      </c>
      <c r="C40" s="115">
        <v>6654.7</v>
      </c>
      <c r="D40" s="115">
        <v>6654.7</v>
      </c>
    </row>
    <row r="41" spans="1:4">
      <c r="A41" s="117" t="s">
        <v>236</v>
      </c>
      <c r="B41" s="39" t="s">
        <v>237</v>
      </c>
      <c r="C41" s="115">
        <v>1399.2</v>
      </c>
      <c r="D41" s="115">
        <v>1399.2</v>
      </c>
    </row>
    <row r="42" spans="1:4">
      <c r="A42" s="111" t="s">
        <v>65</v>
      </c>
      <c r="B42" s="34" t="s">
        <v>40</v>
      </c>
      <c r="C42" s="113">
        <f>C43+C45+C44</f>
        <v>1916.0000000000002</v>
      </c>
      <c r="D42" s="113">
        <f>D43+D45+D44</f>
        <v>1808.6000000000001</v>
      </c>
    </row>
    <row r="43" spans="1:4">
      <c r="A43" s="117" t="s">
        <v>66</v>
      </c>
      <c r="B43" s="39" t="s">
        <v>41</v>
      </c>
      <c r="C43" s="115">
        <v>1316.4</v>
      </c>
      <c r="D43" s="115">
        <v>1316.4</v>
      </c>
    </row>
    <row r="44" spans="1:4">
      <c r="A44" s="117" t="s">
        <v>293</v>
      </c>
      <c r="B44" s="39" t="s">
        <v>294</v>
      </c>
      <c r="C44" s="115">
        <v>107.4</v>
      </c>
      <c r="D44" s="115"/>
    </row>
    <row r="45" spans="1:4">
      <c r="A45" s="117" t="s">
        <v>67</v>
      </c>
      <c r="B45" s="39" t="s">
        <v>42</v>
      </c>
      <c r="C45" s="115">
        <v>492.2</v>
      </c>
      <c r="D45" s="115">
        <v>492.2</v>
      </c>
    </row>
    <row r="46" spans="1:4">
      <c r="A46" s="111" t="s">
        <v>68</v>
      </c>
      <c r="B46" s="34" t="s">
        <v>43</v>
      </c>
      <c r="C46" s="113">
        <f>C47</f>
        <v>177.8</v>
      </c>
      <c r="D46" s="113">
        <f>D47</f>
        <v>177.8</v>
      </c>
    </row>
    <row r="47" spans="1:4">
      <c r="A47" s="117" t="s">
        <v>69</v>
      </c>
      <c r="B47" s="39" t="s">
        <v>44</v>
      </c>
      <c r="C47" s="115">
        <v>177.8</v>
      </c>
      <c r="D47" s="115">
        <v>177.8</v>
      </c>
    </row>
    <row r="48" spans="1:4" ht="21.75" customHeight="1">
      <c r="A48" s="111"/>
      <c r="B48" s="34" t="s">
        <v>45</v>
      </c>
      <c r="C48" s="113">
        <f>C12+C21+C25+C33+C39+C42+C46+C29</f>
        <v>175340</v>
      </c>
      <c r="D48" s="128">
        <f>D12+D21+D25+D33+D39+D42+D46+D29</f>
        <v>170725.4</v>
      </c>
    </row>
    <row r="50" spans="2:2">
      <c r="B50" s="116"/>
    </row>
    <row r="51" spans="2:2" ht="51.75" customHeight="1">
      <c r="B51" s="35"/>
    </row>
  </sheetData>
  <mergeCells count="23">
    <mergeCell ref="A7:C7"/>
    <mergeCell ref="B1:D1"/>
    <mergeCell ref="B2:D2"/>
    <mergeCell ref="B3:D3"/>
    <mergeCell ref="B4:D4"/>
    <mergeCell ref="B5:D5"/>
    <mergeCell ref="B6:C6"/>
    <mergeCell ref="A8:C8"/>
    <mergeCell ref="A9:D9"/>
    <mergeCell ref="A14:A15"/>
    <mergeCell ref="B14:B15"/>
    <mergeCell ref="C14:C15"/>
    <mergeCell ref="D14:D15"/>
    <mergeCell ref="C10:D10"/>
    <mergeCell ref="B10:B11"/>
    <mergeCell ref="A10:A11"/>
    <mergeCell ref="A21:A22"/>
    <mergeCell ref="B21:B22"/>
    <mergeCell ref="C21:C22"/>
    <mergeCell ref="D21:D22"/>
    <mergeCell ref="B23:B24"/>
    <mergeCell ref="C23:C24"/>
    <mergeCell ref="D23:D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77"/>
  <sheetViews>
    <sheetView view="pageBreakPreview" topLeftCell="A39" zoomScale="93" zoomScaleSheetLayoutView="93" workbookViewId="0">
      <selection activeCell="D14" sqref="D14"/>
    </sheetView>
  </sheetViews>
  <sheetFormatPr defaultRowHeight="15"/>
  <cols>
    <col min="1" max="1" width="114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28515625" customWidth="1"/>
    <col min="7" max="7" width="0.140625" hidden="1" customWidth="1"/>
  </cols>
  <sheetData>
    <row r="1" spans="1:7" ht="15.75" customHeight="1">
      <c r="D1" s="309" t="s">
        <v>303</v>
      </c>
      <c r="E1" s="309"/>
      <c r="F1" s="309"/>
      <c r="G1" s="309"/>
    </row>
    <row r="2" spans="1:7" ht="15.75" customHeight="1">
      <c r="D2" s="309" t="s">
        <v>0</v>
      </c>
      <c r="E2" s="309"/>
      <c r="F2" s="309"/>
      <c r="G2" s="309"/>
    </row>
    <row r="3" spans="1:7" ht="15.75" customHeight="1">
      <c r="D3" s="309" t="s">
        <v>1</v>
      </c>
      <c r="E3" s="309"/>
      <c r="F3" s="309"/>
      <c r="G3" s="309"/>
    </row>
    <row r="4" spans="1:7" ht="18.75" customHeight="1">
      <c r="A4" s="2"/>
      <c r="D4" s="309" t="s">
        <v>2</v>
      </c>
      <c r="E4" s="309"/>
      <c r="F4" s="309"/>
      <c r="G4" s="309"/>
    </row>
    <row r="5" spans="1:7" ht="18.75" customHeight="1">
      <c r="A5" s="2"/>
      <c r="C5" s="309" t="s">
        <v>932</v>
      </c>
      <c r="D5" s="309"/>
      <c r="E5" s="309"/>
      <c r="F5" s="309"/>
      <c r="G5" s="309"/>
    </row>
    <row r="6" spans="1:7" ht="18.75">
      <c r="A6" s="2"/>
    </row>
    <row r="7" spans="1:7">
      <c r="A7" s="335" t="s">
        <v>76</v>
      </c>
      <c r="B7" s="379"/>
      <c r="C7" s="379"/>
      <c r="D7" s="379"/>
      <c r="E7" s="379"/>
      <c r="F7" s="379"/>
    </row>
    <row r="8" spans="1:7">
      <c r="A8" s="335" t="s">
        <v>607</v>
      </c>
      <c r="B8" s="379"/>
      <c r="C8" s="379"/>
      <c r="D8" s="379"/>
      <c r="E8" s="379"/>
      <c r="F8" s="379"/>
    </row>
    <row r="9" spans="1:7" ht="15.75">
      <c r="A9" s="3"/>
    </row>
    <row r="10" spans="1:7" ht="23.25" customHeight="1">
      <c r="A10" s="1"/>
      <c r="E10" s="416" t="s">
        <v>4</v>
      </c>
      <c r="F10" s="416"/>
      <c r="G10" s="416"/>
    </row>
    <row r="11" spans="1:7" ht="63.75" customHeight="1">
      <c r="A11" s="418"/>
      <c r="B11" s="418" t="s">
        <v>81</v>
      </c>
      <c r="C11" s="418" t="s">
        <v>70</v>
      </c>
      <c r="D11" s="415" t="s">
        <v>11</v>
      </c>
      <c r="E11" s="415" t="s">
        <v>71</v>
      </c>
      <c r="F11" s="415" t="s">
        <v>588</v>
      </c>
      <c r="G11" s="417"/>
    </row>
    <row r="12" spans="1:7" ht="33" customHeight="1">
      <c r="A12" s="418"/>
      <c r="B12" s="418"/>
      <c r="C12" s="418"/>
      <c r="D12" s="415"/>
      <c r="E12" s="415"/>
      <c r="F12" s="415"/>
      <c r="G12" s="417"/>
    </row>
    <row r="13" spans="1:7" ht="33" customHeight="1">
      <c r="A13" s="418"/>
      <c r="B13" s="418"/>
      <c r="C13" s="418"/>
      <c r="D13" s="415"/>
      <c r="E13" s="415"/>
      <c r="F13" s="415"/>
      <c r="G13" s="417"/>
    </row>
    <row r="14" spans="1:7" ht="15.75">
      <c r="A14" s="7" t="s">
        <v>72</v>
      </c>
      <c r="B14" s="13" t="s">
        <v>74</v>
      </c>
      <c r="C14" s="8"/>
      <c r="D14" s="27"/>
      <c r="E14" s="27"/>
      <c r="F14" s="88">
        <f>F15+F16+F17+F18+F19+F20+F22+F23+F26+F27+F28+F29+F30+F31+F32+F33+F34+F35+F36+F37+F38+F39+F40+F41+F42+F43+F44+F45+F46+F49+F50+F51+F53+F55+F56+F57+F59+F60+F61+F21+F47+F24+F25+F58+F48+F54+F52</f>
        <v>29602.000000000004</v>
      </c>
      <c r="G14" s="88" t="e">
        <f>G15+G16+G17+#REF!+G18+G19+G20+#REF!+G22+G23+G26+G27+G28+G29+G30+G31+G32+G33+G34+G35+G36+G37+G38+G39+G40+#REF!+#REF!+G41+G42+G43+G44+G45+G46+#REF!+G49+G50+G51+G53+#REF!+G55+G56+G57+G59+G60+#REF!+G61</f>
        <v>#REF!</v>
      </c>
    </row>
    <row r="15" spans="1:7" ht="44.25" customHeight="1">
      <c r="A15" s="6" t="s">
        <v>206</v>
      </c>
      <c r="B15" s="82" t="s">
        <v>74</v>
      </c>
      <c r="C15" s="14" t="s">
        <v>85</v>
      </c>
      <c r="D15" s="84">
        <v>4190000250</v>
      </c>
      <c r="E15" s="118">
        <v>100</v>
      </c>
      <c r="F15" s="87">
        <v>1313.5</v>
      </c>
      <c r="G15" s="89"/>
    </row>
    <row r="16" spans="1:7" ht="42" customHeight="1">
      <c r="A16" s="86" t="s">
        <v>207</v>
      </c>
      <c r="B16" s="82" t="s">
        <v>74</v>
      </c>
      <c r="C16" s="82" t="s">
        <v>48</v>
      </c>
      <c r="D16" s="84">
        <v>4190000280</v>
      </c>
      <c r="E16" s="85">
        <v>100</v>
      </c>
      <c r="F16" s="87">
        <v>12279.7</v>
      </c>
      <c r="G16" s="89"/>
    </row>
    <row r="17" spans="1:7" ht="28.5" customHeight="1">
      <c r="A17" s="86" t="s">
        <v>267</v>
      </c>
      <c r="B17" s="82" t="s">
        <v>74</v>
      </c>
      <c r="C17" s="82" t="s">
        <v>48</v>
      </c>
      <c r="D17" s="84">
        <v>4190000280</v>
      </c>
      <c r="E17" s="85">
        <v>200</v>
      </c>
      <c r="F17" s="87">
        <v>2437.6</v>
      </c>
      <c r="G17" s="89"/>
    </row>
    <row r="18" spans="1:7" ht="33" customHeight="1">
      <c r="A18" s="86" t="s">
        <v>20</v>
      </c>
      <c r="B18" s="82" t="s">
        <v>74</v>
      </c>
      <c r="C18" s="82" t="s">
        <v>48</v>
      </c>
      <c r="D18" s="84">
        <v>4190000280</v>
      </c>
      <c r="E18" s="85">
        <v>800</v>
      </c>
      <c r="F18" s="87">
        <v>25.4</v>
      </c>
      <c r="G18" s="89"/>
    </row>
    <row r="19" spans="1:7" ht="42.75" customHeight="1">
      <c r="A19" s="83" t="s">
        <v>202</v>
      </c>
      <c r="B19" s="82" t="s">
        <v>74</v>
      </c>
      <c r="C19" s="82" t="s">
        <v>48</v>
      </c>
      <c r="D19" s="84">
        <v>1110180360</v>
      </c>
      <c r="E19" s="85">
        <v>100</v>
      </c>
      <c r="F19" s="87">
        <v>327.3</v>
      </c>
      <c r="G19" s="89"/>
    </row>
    <row r="20" spans="1:7" ht="33.75" customHeight="1">
      <c r="A20" s="129" t="s">
        <v>262</v>
      </c>
      <c r="B20" s="82" t="s">
        <v>74</v>
      </c>
      <c r="C20" s="82" t="s">
        <v>48</v>
      </c>
      <c r="D20" s="84">
        <v>1110180360</v>
      </c>
      <c r="E20" s="85">
        <v>200</v>
      </c>
      <c r="F20" s="87">
        <v>48.3</v>
      </c>
      <c r="G20" s="89"/>
    </row>
    <row r="21" spans="1:7" ht="27.75" customHeight="1">
      <c r="A21" s="131" t="s">
        <v>620</v>
      </c>
      <c r="B21" s="121" t="s">
        <v>74</v>
      </c>
      <c r="C21" s="121" t="s">
        <v>83</v>
      </c>
      <c r="D21" s="122">
        <v>4490051200</v>
      </c>
      <c r="E21" s="18">
        <v>200</v>
      </c>
      <c r="F21" s="123">
        <v>13.4</v>
      </c>
      <c r="G21" s="124"/>
    </row>
    <row r="22" spans="1:7" ht="30.75" customHeight="1">
      <c r="A22" s="83" t="s">
        <v>386</v>
      </c>
      <c r="B22" s="82" t="s">
        <v>74</v>
      </c>
      <c r="C22" s="82" t="s">
        <v>51</v>
      </c>
      <c r="D22" s="134" t="s">
        <v>651</v>
      </c>
      <c r="E22" s="18">
        <v>200</v>
      </c>
      <c r="F22" s="87">
        <v>200</v>
      </c>
      <c r="G22" s="37"/>
    </row>
    <row r="23" spans="1:7" ht="30" customHeight="1">
      <c r="A23" s="145" t="s">
        <v>663</v>
      </c>
      <c r="B23" s="82" t="s">
        <v>74</v>
      </c>
      <c r="C23" s="82" t="s">
        <v>51</v>
      </c>
      <c r="D23" s="134" t="s">
        <v>657</v>
      </c>
      <c r="E23" s="85">
        <v>200</v>
      </c>
      <c r="F23" s="87">
        <v>430</v>
      </c>
      <c r="G23" s="89"/>
    </row>
    <row r="24" spans="1:7" ht="30" customHeight="1">
      <c r="A24" s="150" t="s">
        <v>665</v>
      </c>
      <c r="B24" s="134" t="s">
        <v>74</v>
      </c>
      <c r="C24" s="134" t="s">
        <v>51</v>
      </c>
      <c r="D24" s="134" t="s">
        <v>664</v>
      </c>
      <c r="E24" s="140">
        <v>200</v>
      </c>
      <c r="F24" s="147">
        <v>200</v>
      </c>
      <c r="G24" s="148"/>
    </row>
    <row r="25" spans="1:7" ht="30" customHeight="1">
      <c r="A25" s="179" t="s">
        <v>829</v>
      </c>
      <c r="B25" s="177" t="s">
        <v>74</v>
      </c>
      <c r="C25" s="177" t="s">
        <v>51</v>
      </c>
      <c r="D25" s="178" t="s">
        <v>830</v>
      </c>
      <c r="E25" s="176">
        <v>200</v>
      </c>
      <c r="F25" s="180">
        <v>40</v>
      </c>
      <c r="G25" s="180">
        <v>40</v>
      </c>
    </row>
    <row r="26" spans="1:7" ht="31.5" customHeight="1">
      <c r="A26" s="135" t="s">
        <v>260</v>
      </c>
      <c r="B26" s="82" t="s">
        <v>74</v>
      </c>
      <c r="C26" s="82" t="s">
        <v>51</v>
      </c>
      <c r="D26" s="134" t="s">
        <v>660</v>
      </c>
      <c r="E26" s="85">
        <v>200</v>
      </c>
      <c r="F26" s="87">
        <v>460</v>
      </c>
      <c r="G26" s="89"/>
    </row>
    <row r="27" spans="1:7" ht="28.5" customHeight="1">
      <c r="A27" s="83" t="s">
        <v>264</v>
      </c>
      <c r="B27" s="82" t="s">
        <v>74</v>
      </c>
      <c r="C27" s="82" t="s">
        <v>51</v>
      </c>
      <c r="D27" s="84">
        <v>1410100700</v>
      </c>
      <c r="E27" s="85">
        <v>200</v>
      </c>
      <c r="F27" s="87">
        <v>200</v>
      </c>
      <c r="G27" s="89"/>
    </row>
    <row r="28" spans="1:7" ht="30.75" customHeight="1">
      <c r="A28" s="83" t="s">
        <v>277</v>
      </c>
      <c r="B28" s="82" t="s">
        <v>74</v>
      </c>
      <c r="C28" s="82" t="s">
        <v>51</v>
      </c>
      <c r="D28" s="84">
        <v>1410100710</v>
      </c>
      <c r="E28" s="85">
        <v>200</v>
      </c>
      <c r="F28" s="87">
        <v>100</v>
      </c>
      <c r="G28" s="89"/>
    </row>
    <row r="29" spans="1:7" ht="28.5" customHeight="1">
      <c r="A29" s="86" t="s">
        <v>278</v>
      </c>
      <c r="B29" s="82" t="s">
        <v>74</v>
      </c>
      <c r="C29" s="82" t="s">
        <v>51</v>
      </c>
      <c r="D29" s="84">
        <v>4290020100</v>
      </c>
      <c r="E29" s="85">
        <v>200</v>
      </c>
      <c r="F29" s="87">
        <v>300</v>
      </c>
      <c r="G29" s="89"/>
    </row>
    <row r="30" spans="1:7" ht="27" customHeight="1">
      <c r="A30" s="86" t="s">
        <v>270</v>
      </c>
      <c r="B30" s="82" t="s">
        <v>74</v>
      </c>
      <c r="C30" s="82" t="s">
        <v>51</v>
      </c>
      <c r="D30" s="84">
        <v>4290020110</v>
      </c>
      <c r="E30" s="85">
        <v>200</v>
      </c>
      <c r="F30" s="87">
        <v>53.7</v>
      </c>
      <c r="G30" s="89"/>
    </row>
    <row r="31" spans="1:7" ht="18.75" customHeight="1">
      <c r="A31" s="86" t="s">
        <v>288</v>
      </c>
      <c r="B31" s="82" t="s">
        <v>74</v>
      </c>
      <c r="C31" s="82" t="s">
        <v>51</v>
      </c>
      <c r="D31" s="84">
        <v>4290020120</v>
      </c>
      <c r="E31" s="85">
        <v>800</v>
      </c>
      <c r="F31" s="87">
        <v>28.5</v>
      </c>
      <c r="G31" s="89"/>
    </row>
    <row r="32" spans="1:7" ht="30" customHeight="1">
      <c r="A32" s="86" t="s">
        <v>271</v>
      </c>
      <c r="B32" s="82" t="s">
        <v>74</v>
      </c>
      <c r="C32" s="82" t="s">
        <v>51</v>
      </c>
      <c r="D32" s="84">
        <v>4290020140</v>
      </c>
      <c r="E32" s="85">
        <v>200</v>
      </c>
      <c r="F32" s="87">
        <v>100</v>
      </c>
      <c r="G32" s="89"/>
    </row>
    <row r="33" spans="1:7" ht="42" customHeight="1">
      <c r="A33" s="6" t="s">
        <v>296</v>
      </c>
      <c r="B33" s="82" t="s">
        <v>74</v>
      </c>
      <c r="C33" s="82" t="s">
        <v>51</v>
      </c>
      <c r="D33" s="84">
        <v>4290007030</v>
      </c>
      <c r="E33" s="85">
        <v>300</v>
      </c>
      <c r="F33" s="87">
        <v>10</v>
      </c>
      <c r="G33" s="89"/>
    </row>
    <row r="34" spans="1:7" ht="29.25" customHeight="1">
      <c r="A34" s="86" t="s">
        <v>275</v>
      </c>
      <c r="B34" s="82" t="s">
        <v>74</v>
      </c>
      <c r="C34" s="82" t="s">
        <v>51</v>
      </c>
      <c r="D34" s="84">
        <v>4390080350</v>
      </c>
      <c r="E34" s="85">
        <v>200</v>
      </c>
      <c r="F34" s="87">
        <v>6.8</v>
      </c>
      <c r="G34" s="89"/>
    </row>
    <row r="35" spans="1:7" ht="28.5" customHeight="1">
      <c r="A35" s="86" t="s">
        <v>272</v>
      </c>
      <c r="B35" s="82" t="s">
        <v>74</v>
      </c>
      <c r="C35" s="82" t="s">
        <v>53</v>
      </c>
      <c r="D35" s="84">
        <v>4290020150</v>
      </c>
      <c r="E35" s="85">
        <v>200</v>
      </c>
      <c r="F35" s="205">
        <v>380</v>
      </c>
      <c r="G35" s="89"/>
    </row>
    <row r="36" spans="1:7" ht="54.75" customHeight="1">
      <c r="A36" s="130" t="s">
        <v>619</v>
      </c>
      <c r="B36" s="82" t="s">
        <v>74</v>
      </c>
      <c r="C36" s="82" t="s">
        <v>55</v>
      </c>
      <c r="D36" s="84">
        <v>4390080370</v>
      </c>
      <c r="E36" s="85">
        <v>200</v>
      </c>
      <c r="F36" s="87">
        <v>10.5</v>
      </c>
      <c r="G36" s="89"/>
    </row>
    <row r="37" spans="1:7" ht="57.75" customHeight="1">
      <c r="A37" s="62" t="s">
        <v>618</v>
      </c>
      <c r="B37" s="82" t="s">
        <v>74</v>
      </c>
      <c r="C37" s="82" t="s">
        <v>55</v>
      </c>
      <c r="D37" s="84">
        <v>4390082400</v>
      </c>
      <c r="E37" s="85">
        <v>200</v>
      </c>
      <c r="F37" s="87">
        <v>228.1</v>
      </c>
      <c r="G37" s="89"/>
    </row>
    <row r="38" spans="1:7" ht="55.5" customHeight="1">
      <c r="A38" s="28" t="s">
        <v>308</v>
      </c>
      <c r="B38" s="82" t="s">
        <v>74</v>
      </c>
      <c r="C38" s="82" t="s">
        <v>56</v>
      </c>
      <c r="D38" s="84">
        <v>1620120300</v>
      </c>
      <c r="E38" s="85">
        <v>200</v>
      </c>
      <c r="F38" s="87">
        <v>250</v>
      </c>
      <c r="G38" s="89"/>
    </row>
    <row r="39" spans="1:7" ht="42" customHeight="1">
      <c r="A39" s="28" t="s">
        <v>352</v>
      </c>
      <c r="B39" s="82" t="s">
        <v>74</v>
      </c>
      <c r="C39" s="82" t="s">
        <v>56</v>
      </c>
      <c r="D39" s="84">
        <v>1710120400</v>
      </c>
      <c r="E39" s="85">
        <v>200</v>
      </c>
      <c r="F39" s="205">
        <v>71.599999999999994</v>
      </c>
      <c r="G39" s="89"/>
    </row>
    <row r="40" spans="1:7" ht="43.5" customHeight="1">
      <c r="A40" s="28" t="s">
        <v>329</v>
      </c>
      <c r="B40" s="82" t="s">
        <v>74</v>
      </c>
      <c r="C40" s="82" t="s">
        <v>56</v>
      </c>
      <c r="D40" s="84">
        <v>1720120410</v>
      </c>
      <c r="E40" s="85">
        <v>200</v>
      </c>
      <c r="F40" s="205">
        <v>2543.9</v>
      </c>
      <c r="G40" s="89"/>
    </row>
    <row r="41" spans="1:7" ht="32.25" customHeight="1">
      <c r="A41" s="135" t="s">
        <v>652</v>
      </c>
      <c r="B41" s="82" t="s">
        <v>74</v>
      </c>
      <c r="C41" s="119" t="s">
        <v>57</v>
      </c>
      <c r="D41" s="41" t="s">
        <v>669</v>
      </c>
      <c r="E41" s="85">
        <v>200</v>
      </c>
      <c r="F41" s="87">
        <v>220</v>
      </c>
      <c r="G41" s="37">
        <v>3000</v>
      </c>
    </row>
    <row r="42" spans="1:7" ht="30.75" customHeight="1">
      <c r="A42" s="135" t="s">
        <v>387</v>
      </c>
      <c r="B42" s="82" t="s">
        <v>74</v>
      </c>
      <c r="C42" s="82" t="s">
        <v>57</v>
      </c>
      <c r="D42" s="302" t="s">
        <v>671</v>
      </c>
      <c r="E42" s="85">
        <v>200</v>
      </c>
      <c r="F42" s="87">
        <v>550</v>
      </c>
      <c r="G42" s="20" t="s">
        <v>356</v>
      </c>
    </row>
    <row r="43" spans="1:7" ht="42" customHeight="1">
      <c r="A43" s="6" t="s">
        <v>274</v>
      </c>
      <c r="B43" s="82" t="s">
        <v>74</v>
      </c>
      <c r="C43" s="82" t="s">
        <v>57</v>
      </c>
      <c r="D43" s="84">
        <v>4290020160</v>
      </c>
      <c r="E43" s="85">
        <v>200</v>
      </c>
      <c r="F43" s="87">
        <v>400</v>
      </c>
      <c r="G43" s="89"/>
    </row>
    <row r="44" spans="1:7" ht="30" customHeight="1">
      <c r="A44" s="86" t="s">
        <v>304</v>
      </c>
      <c r="B44" s="82" t="s">
        <v>74</v>
      </c>
      <c r="C44" s="82" t="s">
        <v>57</v>
      </c>
      <c r="D44" s="84">
        <v>4290020180</v>
      </c>
      <c r="E44" s="85">
        <v>200</v>
      </c>
      <c r="F44" s="87">
        <v>400</v>
      </c>
      <c r="G44" s="89"/>
    </row>
    <row r="45" spans="1:7" ht="30.75" customHeight="1">
      <c r="A45" s="125" t="s">
        <v>328</v>
      </c>
      <c r="B45" s="82" t="s">
        <v>74</v>
      </c>
      <c r="C45" s="82" t="s">
        <v>331</v>
      </c>
      <c r="D45" s="134" t="s">
        <v>633</v>
      </c>
      <c r="E45" s="85">
        <v>200</v>
      </c>
      <c r="F45" s="87">
        <v>879.9</v>
      </c>
      <c r="G45" s="89"/>
    </row>
    <row r="46" spans="1:7" ht="30" customHeight="1">
      <c r="A46" s="83" t="s">
        <v>327</v>
      </c>
      <c r="B46" s="82" t="s">
        <v>74</v>
      </c>
      <c r="C46" s="82" t="s">
        <v>331</v>
      </c>
      <c r="D46" s="134" t="s">
        <v>634</v>
      </c>
      <c r="E46" s="85">
        <v>200</v>
      </c>
      <c r="F46" s="205">
        <v>97</v>
      </c>
      <c r="G46" s="89"/>
    </row>
    <row r="47" spans="1:7" ht="54.75" customHeight="1">
      <c r="A47" s="208" t="s">
        <v>928</v>
      </c>
      <c r="B47" s="272" t="s">
        <v>74</v>
      </c>
      <c r="C47" s="272" t="s">
        <v>330</v>
      </c>
      <c r="D47" s="272" t="s">
        <v>627</v>
      </c>
      <c r="E47" s="209">
        <v>200</v>
      </c>
      <c r="F47" s="9">
        <v>200</v>
      </c>
      <c r="G47" s="126"/>
    </row>
    <row r="48" spans="1:7" ht="31.5" customHeight="1">
      <c r="A48" s="208" t="s">
        <v>929</v>
      </c>
      <c r="B48" s="272" t="s">
        <v>74</v>
      </c>
      <c r="C48" s="272" t="s">
        <v>330</v>
      </c>
      <c r="D48" s="272" t="s">
        <v>930</v>
      </c>
      <c r="E48" s="209">
        <v>200</v>
      </c>
      <c r="F48" s="9">
        <v>600</v>
      </c>
      <c r="G48" s="271"/>
    </row>
    <row r="49" spans="1:7" ht="34.5" customHeight="1">
      <c r="A49" s="208" t="s">
        <v>840</v>
      </c>
      <c r="B49" s="272" t="s">
        <v>74</v>
      </c>
      <c r="C49" s="272" t="s">
        <v>330</v>
      </c>
      <c r="D49" s="272" t="s">
        <v>630</v>
      </c>
      <c r="E49" s="273">
        <v>400</v>
      </c>
      <c r="F49" s="9">
        <v>508.4</v>
      </c>
      <c r="G49" s="89"/>
    </row>
    <row r="50" spans="1:7" ht="29.25" customHeight="1">
      <c r="A50" s="208" t="s">
        <v>326</v>
      </c>
      <c r="B50" s="272" t="s">
        <v>74</v>
      </c>
      <c r="C50" s="272" t="s">
        <v>330</v>
      </c>
      <c r="D50" s="272" t="s">
        <v>642</v>
      </c>
      <c r="E50" s="273">
        <v>200</v>
      </c>
      <c r="F50" s="9">
        <v>500</v>
      </c>
      <c r="G50" s="89"/>
    </row>
    <row r="51" spans="1:7" ht="27" customHeight="1">
      <c r="A51" s="217" t="s">
        <v>325</v>
      </c>
      <c r="B51" s="272" t="s">
        <v>74</v>
      </c>
      <c r="C51" s="272" t="s">
        <v>330</v>
      </c>
      <c r="D51" s="48">
        <v>4290020270</v>
      </c>
      <c r="E51" s="273">
        <v>200</v>
      </c>
      <c r="F51" s="9">
        <v>559.4</v>
      </c>
      <c r="G51" s="89"/>
    </row>
    <row r="52" spans="1:7" ht="27" customHeight="1">
      <c r="A52" s="208" t="s">
        <v>589</v>
      </c>
      <c r="B52" s="303" t="s">
        <v>74</v>
      </c>
      <c r="C52" s="303" t="s">
        <v>332</v>
      </c>
      <c r="D52" s="303" t="s">
        <v>637</v>
      </c>
      <c r="E52" s="304">
        <v>200</v>
      </c>
      <c r="F52" s="9">
        <v>230.8</v>
      </c>
      <c r="G52" s="305"/>
    </row>
    <row r="53" spans="1:7" ht="27" customHeight="1">
      <c r="A53" s="49" t="s">
        <v>392</v>
      </c>
      <c r="B53" s="272" t="s">
        <v>74</v>
      </c>
      <c r="C53" s="272" t="s">
        <v>332</v>
      </c>
      <c r="D53" s="283" t="s">
        <v>945</v>
      </c>
      <c r="E53" s="209">
        <v>200</v>
      </c>
      <c r="F53" s="9">
        <v>54.7</v>
      </c>
      <c r="G53" s="37">
        <v>360.6</v>
      </c>
    </row>
    <row r="54" spans="1:7" ht="27" customHeight="1">
      <c r="A54" s="251" t="s">
        <v>927</v>
      </c>
      <c r="B54" s="272" t="s">
        <v>74</v>
      </c>
      <c r="C54" s="272" t="s">
        <v>332</v>
      </c>
      <c r="D54" s="252">
        <v>4290021000</v>
      </c>
      <c r="E54" s="253">
        <v>200</v>
      </c>
      <c r="F54" s="9">
        <v>200</v>
      </c>
      <c r="G54" s="277"/>
    </row>
    <row r="55" spans="1:7" ht="21.75" customHeight="1">
      <c r="A55" s="201" t="s">
        <v>891</v>
      </c>
      <c r="B55" s="199" t="s">
        <v>74</v>
      </c>
      <c r="C55" s="5" t="s">
        <v>898</v>
      </c>
      <c r="D55" s="202">
        <v>1810120450</v>
      </c>
      <c r="E55" s="197">
        <v>300</v>
      </c>
      <c r="F55" s="205">
        <v>100</v>
      </c>
      <c r="G55" s="89"/>
    </row>
    <row r="56" spans="1:7" ht="20.25" customHeight="1">
      <c r="A56" s="201" t="s">
        <v>892</v>
      </c>
      <c r="B56" s="199" t="s">
        <v>74</v>
      </c>
      <c r="C56" s="5" t="s">
        <v>898</v>
      </c>
      <c r="D56" s="202">
        <v>1810120460</v>
      </c>
      <c r="E56" s="197">
        <v>300</v>
      </c>
      <c r="F56" s="205">
        <v>25</v>
      </c>
      <c r="G56" s="89"/>
    </row>
    <row r="57" spans="1:7" ht="30" customHeight="1">
      <c r="A57" s="201" t="s">
        <v>893</v>
      </c>
      <c r="B57" s="199" t="s">
        <v>74</v>
      </c>
      <c r="C57" s="5" t="s">
        <v>898</v>
      </c>
      <c r="D57" s="202">
        <v>1810120470</v>
      </c>
      <c r="E57" s="197">
        <v>300</v>
      </c>
      <c r="F57" s="205">
        <v>25</v>
      </c>
      <c r="G57" s="89"/>
    </row>
    <row r="58" spans="1:7" ht="30" customHeight="1">
      <c r="A58" s="201" t="s">
        <v>894</v>
      </c>
      <c r="B58" s="199" t="s">
        <v>74</v>
      </c>
      <c r="C58" s="5" t="s">
        <v>898</v>
      </c>
      <c r="D58" s="202">
        <v>1810120480</v>
      </c>
      <c r="E58" s="197">
        <v>300</v>
      </c>
      <c r="F58" s="205">
        <v>25</v>
      </c>
      <c r="G58" s="207"/>
    </row>
    <row r="59" spans="1:7" ht="24" customHeight="1">
      <c r="A59" s="201" t="s">
        <v>895</v>
      </c>
      <c r="B59" s="199" t="s">
        <v>74</v>
      </c>
      <c r="C59" s="5" t="s">
        <v>898</v>
      </c>
      <c r="D59" s="202">
        <v>1810120490</v>
      </c>
      <c r="E59" s="197">
        <v>300</v>
      </c>
      <c r="F59" s="205">
        <v>25</v>
      </c>
      <c r="G59" s="89"/>
    </row>
    <row r="60" spans="1:7" ht="18.75" customHeight="1">
      <c r="A60" s="6" t="s">
        <v>213</v>
      </c>
      <c r="B60" s="82" t="s">
        <v>74</v>
      </c>
      <c r="C60" s="82" t="s">
        <v>66</v>
      </c>
      <c r="D60" s="84">
        <v>4290007010</v>
      </c>
      <c r="E60" s="85">
        <v>300</v>
      </c>
      <c r="F60" s="87">
        <v>1373.5</v>
      </c>
      <c r="G60" s="89"/>
    </row>
    <row r="61" spans="1:7" ht="30" customHeight="1">
      <c r="A61" s="86" t="s">
        <v>295</v>
      </c>
      <c r="B61" s="82" t="s">
        <v>74</v>
      </c>
      <c r="C61" s="82" t="s">
        <v>293</v>
      </c>
      <c r="D61" s="282" t="s">
        <v>946</v>
      </c>
      <c r="E61" s="85">
        <v>300</v>
      </c>
      <c r="F61" s="87">
        <v>570</v>
      </c>
      <c r="G61" s="89"/>
    </row>
    <row r="62" spans="1:7" ht="15.75">
      <c r="A62" s="34" t="s">
        <v>73</v>
      </c>
      <c r="B62" s="13" t="s">
        <v>75</v>
      </c>
      <c r="C62" s="82"/>
      <c r="D62" s="84"/>
      <c r="E62" s="84"/>
      <c r="F62" s="127">
        <f>F63+F64</f>
        <v>1053.6000000000001</v>
      </c>
      <c r="G62" s="89"/>
    </row>
    <row r="63" spans="1:7" ht="41.25" customHeight="1">
      <c r="A63" s="86" t="s">
        <v>205</v>
      </c>
      <c r="B63" s="82" t="s">
        <v>75</v>
      </c>
      <c r="C63" s="82" t="s">
        <v>47</v>
      </c>
      <c r="D63" s="84">
        <v>4090000270</v>
      </c>
      <c r="E63" s="85">
        <v>100</v>
      </c>
      <c r="F63" s="9">
        <v>957.2</v>
      </c>
      <c r="G63" s="89"/>
    </row>
    <row r="64" spans="1:7" ht="31.5" customHeight="1">
      <c r="A64" s="86" t="s">
        <v>266</v>
      </c>
      <c r="B64" s="82" t="s">
        <v>75</v>
      </c>
      <c r="C64" s="82" t="s">
        <v>47</v>
      </c>
      <c r="D64" s="84">
        <v>4090000270</v>
      </c>
      <c r="E64" s="85">
        <v>200</v>
      </c>
      <c r="F64" s="9">
        <v>96.4</v>
      </c>
      <c r="G64" s="89"/>
    </row>
    <row r="65" spans="1:7" ht="21" customHeight="1">
      <c r="A65" s="34" t="s">
        <v>5</v>
      </c>
      <c r="B65" s="13" t="s">
        <v>6</v>
      </c>
      <c r="C65" s="82"/>
      <c r="D65" s="84"/>
      <c r="E65" s="84"/>
      <c r="F65" s="88">
        <f>F66+F67+F68+F69+F70+F71+F72+F73+F77+F84+F85+F86+F87+F88+F89+F90+F91+F93+F94+F95+F96+F97+F98+F100+F101+F80+F99+F75+F76+F78+F79+F81+F82+F83+F92</f>
        <v>29044.700000000008</v>
      </c>
      <c r="G65" s="88" t="e">
        <f>G66+G67+G68+G69+G70+#REF!+#REF!+G71+G72+#REF!+G73+#REF!+#REF!+G77+#REF!+#REF!+#REF!+G84+G85+G86+G87+G88+G89+G90+G91+G93+G94+G95+G96+G97+G98+#REF!+#REF!+#REF!+#REF!+G100+G101+G80+#REF!+#REF!+#REF!+#REF!+#REF!</f>
        <v>#REF!</v>
      </c>
    </row>
    <row r="66" spans="1:7" ht="42" customHeight="1">
      <c r="A66" s="86" t="s">
        <v>209</v>
      </c>
      <c r="B66" s="82" t="s">
        <v>6</v>
      </c>
      <c r="C66" s="82" t="s">
        <v>49</v>
      </c>
      <c r="D66" s="84">
        <v>4190000290</v>
      </c>
      <c r="E66" s="85">
        <v>100</v>
      </c>
      <c r="F66" s="87">
        <v>3450.3</v>
      </c>
      <c r="G66" s="87">
        <v>3167.6</v>
      </c>
    </row>
    <row r="67" spans="1:7" ht="27" customHeight="1">
      <c r="A67" s="86" t="s">
        <v>269</v>
      </c>
      <c r="B67" s="82" t="s">
        <v>6</v>
      </c>
      <c r="C67" s="82" t="s">
        <v>49</v>
      </c>
      <c r="D67" s="84">
        <v>4190000290</v>
      </c>
      <c r="E67" s="85">
        <v>200</v>
      </c>
      <c r="F67" s="87">
        <v>205.4</v>
      </c>
      <c r="G67" s="89"/>
    </row>
    <row r="68" spans="1:7" ht="21" customHeight="1">
      <c r="A68" s="86" t="s">
        <v>210</v>
      </c>
      <c r="B68" s="82" t="s">
        <v>6</v>
      </c>
      <c r="C68" s="82" t="s">
        <v>49</v>
      </c>
      <c r="D68" s="84">
        <v>4190000290</v>
      </c>
      <c r="E68" s="85">
        <v>800</v>
      </c>
      <c r="F68" s="87">
        <v>2</v>
      </c>
      <c r="G68" s="89"/>
    </row>
    <row r="69" spans="1:7" ht="15.75">
      <c r="A69" s="86" t="s">
        <v>211</v>
      </c>
      <c r="B69" s="82" t="s">
        <v>6</v>
      </c>
      <c r="C69" s="82" t="s">
        <v>50</v>
      </c>
      <c r="D69" s="84">
        <v>4290020090</v>
      </c>
      <c r="E69" s="85">
        <v>800</v>
      </c>
      <c r="F69" s="87">
        <v>515</v>
      </c>
      <c r="G69" s="89"/>
    </row>
    <row r="70" spans="1:7" ht="30" customHeight="1">
      <c r="A70" s="145" t="s">
        <v>663</v>
      </c>
      <c r="B70" s="82" t="s">
        <v>6</v>
      </c>
      <c r="C70" s="82" t="s">
        <v>51</v>
      </c>
      <c r="D70" s="134" t="s">
        <v>657</v>
      </c>
      <c r="E70" s="85">
        <v>200</v>
      </c>
      <c r="F70" s="87">
        <v>200</v>
      </c>
      <c r="G70" s="89"/>
    </row>
    <row r="71" spans="1:7" ht="42" customHeight="1">
      <c r="A71" s="86" t="s">
        <v>21</v>
      </c>
      <c r="B71" s="82" t="s">
        <v>6</v>
      </c>
      <c r="C71" s="82" t="s">
        <v>53</v>
      </c>
      <c r="D71" s="84">
        <v>4290000300</v>
      </c>
      <c r="E71" s="85">
        <v>100</v>
      </c>
      <c r="F71" s="87">
        <v>3017.1</v>
      </c>
      <c r="G71" s="89"/>
    </row>
    <row r="72" spans="1:7" ht="30.75" customHeight="1">
      <c r="A72" s="86" t="s">
        <v>273</v>
      </c>
      <c r="B72" s="234" t="s">
        <v>6</v>
      </c>
      <c r="C72" s="234" t="s">
        <v>53</v>
      </c>
      <c r="D72" s="48">
        <v>4290000300</v>
      </c>
      <c r="E72" s="235">
        <v>200</v>
      </c>
      <c r="F72" s="9">
        <v>1720.1</v>
      </c>
      <c r="G72" s="89"/>
    </row>
    <row r="73" spans="1:7" ht="30" customHeight="1">
      <c r="A73" s="86" t="s">
        <v>22</v>
      </c>
      <c r="B73" s="234" t="s">
        <v>6</v>
      </c>
      <c r="C73" s="234" t="s">
        <v>53</v>
      </c>
      <c r="D73" s="48">
        <v>4290000300</v>
      </c>
      <c r="E73" s="235">
        <v>800</v>
      </c>
      <c r="F73" s="9">
        <v>24.5</v>
      </c>
      <c r="G73" s="89"/>
    </row>
    <row r="74" spans="1:7" ht="1.5" hidden="1" customHeight="1">
      <c r="A74" s="45" t="s">
        <v>344</v>
      </c>
      <c r="B74" s="234" t="s">
        <v>6</v>
      </c>
      <c r="C74" s="234" t="s">
        <v>56</v>
      </c>
      <c r="D74" s="48">
        <v>2010108010</v>
      </c>
      <c r="E74" s="235">
        <v>500</v>
      </c>
      <c r="F74" s="9">
        <v>2303</v>
      </c>
      <c r="G74" s="89"/>
    </row>
    <row r="75" spans="1:7" ht="30.75" customHeight="1">
      <c r="A75" s="203" t="s">
        <v>349</v>
      </c>
      <c r="B75" s="234" t="s">
        <v>6</v>
      </c>
      <c r="C75" s="234" t="s">
        <v>53</v>
      </c>
      <c r="D75" s="48">
        <v>4290008100</v>
      </c>
      <c r="E75" s="235">
        <v>500</v>
      </c>
      <c r="F75" s="9">
        <v>916.3</v>
      </c>
      <c r="G75" s="207"/>
    </row>
    <row r="76" spans="1:7" ht="30.75" customHeight="1">
      <c r="A76" s="28" t="s">
        <v>344</v>
      </c>
      <c r="B76" s="234" t="s">
        <v>6</v>
      </c>
      <c r="C76" s="234" t="s">
        <v>56</v>
      </c>
      <c r="D76" s="48">
        <v>1710108010</v>
      </c>
      <c r="E76" s="235">
        <v>500</v>
      </c>
      <c r="F76" s="9">
        <v>2231.4</v>
      </c>
      <c r="G76" s="207"/>
    </row>
    <row r="77" spans="1:7" ht="19.5" customHeight="1">
      <c r="A77" s="49" t="s">
        <v>195</v>
      </c>
      <c r="B77" s="234" t="s">
        <v>6</v>
      </c>
      <c r="C77" s="234" t="s">
        <v>57</v>
      </c>
      <c r="D77" s="234" t="s">
        <v>653</v>
      </c>
      <c r="E77" s="235">
        <v>800</v>
      </c>
      <c r="F77" s="9">
        <v>400</v>
      </c>
      <c r="G77" s="89"/>
    </row>
    <row r="78" spans="1:7" ht="34.5" customHeight="1">
      <c r="A78" s="201" t="s">
        <v>878</v>
      </c>
      <c r="B78" s="234" t="s">
        <v>6</v>
      </c>
      <c r="C78" s="234" t="s">
        <v>331</v>
      </c>
      <c r="D78" s="234" t="s">
        <v>879</v>
      </c>
      <c r="E78" s="209">
        <v>500</v>
      </c>
      <c r="F78" s="9">
        <v>46.2</v>
      </c>
      <c r="G78" s="207"/>
    </row>
    <row r="79" spans="1:7" ht="28.5" customHeight="1">
      <c r="A79" s="200" t="s">
        <v>882</v>
      </c>
      <c r="B79" s="234" t="s">
        <v>6</v>
      </c>
      <c r="C79" s="283" t="s">
        <v>332</v>
      </c>
      <c r="D79" s="234" t="s">
        <v>883</v>
      </c>
      <c r="E79" s="209">
        <v>500</v>
      </c>
      <c r="F79" s="9">
        <v>657.1</v>
      </c>
      <c r="G79" s="207"/>
    </row>
    <row r="80" spans="1:7" ht="33.75" customHeight="1">
      <c r="A80" s="83" t="s">
        <v>320</v>
      </c>
      <c r="B80" s="234" t="s">
        <v>6</v>
      </c>
      <c r="C80" s="234" t="s">
        <v>330</v>
      </c>
      <c r="D80" s="234" t="s">
        <v>641</v>
      </c>
      <c r="E80" s="209">
        <v>800</v>
      </c>
      <c r="F80" s="9">
        <v>4131</v>
      </c>
      <c r="G80" s="89"/>
    </row>
    <row r="81" spans="1:7" ht="33.75" customHeight="1">
      <c r="A81" s="200" t="s">
        <v>880</v>
      </c>
      <c r="B81" s="234" t="s">
        <v>6</v>
      </c>
      <c r="C81" s="234" t="s">
        <v>330</v>
      </c>
      <c r="D81" s="234" t="s">
        <v>881</v>
      </c>
      <c r="E81" s="209">
        <v>500</v>
      </c>
      <c r="F81" s="9">
        <v>869</v>
      </c>
      <c r="G81" s="207"/>
    </row>
    <row r="82" spans="1:7" ht="33.75" customHeight="1">
      <c r="A82" s="200" t="s">
        <v>884</v>
      </c>
      <c r="B82" s="234" t="s">
        <v>6</v>
      </c>
      <c r="C82" s="234" t="s">
        <v>332</v>
      </c>
      <c r="D82" s="234" t="s">
        <v>887</v>
      </c>
      <c r="E82" s="209">
        <v>500</v>
      </c>
      <c r="F82" s="9">
        <v>305.89999999999998</v>
      </c>
      <c r="G82" s="207"/>
    </row>
    <row r="83" spans="1:7" ht="33.75" customHeight="1">
      <c r="A83" s="200" t="s">
        <v>885</v>
      </c>
      <c r="B83" s="234" t="s">
        <v>6</v>
      </c>
      <c r="C83" s="234" t="s">
        <v>332</v>
      </c>
      <c r="D83" s="234" t="s">
        <v>886</v>
      </c>
      <c r="E83" s="209">
        <v>500</v>
      </c>
      <c r="F83" s="9">
        <v>200</v>
      </c>
      <c r="G83" s="207"/>
    </row>
    <row r="84" spans="1:7" ht="40.5" customHeight="1">
      <c r="A84" s="86" t="s">
        <v>179</v>
      </c>
      <c r="B84" s="234" t="s">
        <v>6</v>
      </c>
      <c r="C84" s="234" t="s">
        <v>357</v>
      </c>
      <c r="D84" s="234" t="s">
        <v>181</v>
      </c>
      <c r="E84" s="235">
        <v>100</v>
      </c>
      <c r="F84" s="9">
        <v>1317.8</v>
      </c>
      <c r="G84" s="89"/>
    </row>
    <row r="85" spans="1:7" ht="29.25" customHeight="1">
      <c r="A85" s="86" t="s">
        <v>257</v>
      </c>
      <c r="B85" s="82" t="s">
        <v>6</v>
      </c>
      <c r="C85" s="82" t="s">
        <v>357</v>
      </c>
      <c r="D85" s="82" t="s">
        <v>181</v>
      </c>
      <c r="E85" s="85">
        <v>200</v>
      </c>
      <c r="F85" s="87">
        <v>235.1</v>
      </c>
      <c r="G85" s="89"/>
    </row>
    <row r="86" spans="1:7" ht="31.5" customHeight="1">
      <c r="A86" s="86" t="s">
        <v>180</v>
      </c>
      <c r="B86" s="82" t="s">
        <v>6</v>
      </c>
      <c r="C86" s="82" t="s">
        <v>357</v>
      </c>
      <c r="D86" s="82" t="s">
        <v>181</v>
      </c>
      <c r="E86" s="85">
        <v>800</v>
      </c>
      <c r="F86" s="87">
        <v>0.8</v>
      </c>
      <c r="G86" s="89"/>
    </row>
    <row r="87" spans="1:7" ht="15.75" hidden="1" customHeight="1">
      <c r="A87" s="86"/>
      <c r="B87" s="82"/>
      <c r="C87" s="82"/>
      <c r="D87" s="19"/>
      <c r="E87" s="85"/>
      <c r="F87" s="87"/>
      <c r="G87" s="89"/>
    </row>
    <row r="88" spans="1:7" ht="54" customHeight="1">
      <c r="A88" s="208" t="s">
        <v>364</v>
      </c>
      <c r="B88" s="46" t="s">
        <v>6</v>
      </c>
      <c r="C88" s="46" t="s">
        <v>357</v>
      </c>
      <c r="D88" s="210" t="s">
        <v>361</v>
      </c>
      <c r="E88" s="47">
        <v>100</v>
      </c>
      <c r="F88" s="9">
        <v>104.1</v>
      </c>
      <c r="G88" s="211"/>
    </row>
    <row r="89" spans="1:7" ht="54.75" customHeight="1">
      <c r="A89" s="208" t="s">
        <v>838</v>
      </c>
      <c r="B89" s="46" t="s">
        <v>6</v>
      </c>
      <c r="C89" s="46" t="s">
        <v>357</v>
      </c>
      <c r="D89" s="210" t="s">
        <v>343</v>
      </c>
      <c r="E89" s="47">
        <v>100</v>
      </c>
      <c r="F89" s="9">
        <v>104.1</v>
      </c>
      <c r="G89" s="211"/>
    </row>
    <row r="90" spans="1:7" ht="46.5" customHeight="1">
      <c r="A90" s="49" t="s">
        <v>162</v>
      </c>
      <c r="B90" s="46" t="s">
        <v>6</v>
      </c>
      <c r="C90" s="46" t="s">
        <v>64</v>
      </c>
      <c r="D90" s="46" t="s">
        <v>166</v>
      </c>
      <c r="E90" s="47">
        <v>100</v>
      </c>
      <c r="F90" s="9">
        <v>2427.6</v>
      </c>
      <c r="G90" s="211"/>
    </row>
    <row r="91" spans="1:7" ht="33.75" customHeight="1">
      <c r="A91" s="49" t="s">
        <v>254</v>
      </c>
      <c r="B91" s="46" t="s">
        <v>6</v>
      </c>
      <c r="C91" s="46" t="s">
        <v>64</v>
      </c>
      <c r="D91" s="46" t="s">
        <v>166</v>
      </c>
      <c r="E91" s="47">
        <v>200</v>
      </c>
      <c r="F91" s="9">
        <v>1966.7</v>
      </c>
      <c r="G91" s="211"/>
    </row>
    <row r="92" spans="1:7" ht="33.75" customHeight="1">
      <c r="A92" s="285" t="s">
        <v>947</v>
      </c>
      <c r="B92" s="282" t="s">
        <v>6</v>
      </c>
      <c r="C92" s="282" t="s">
        <v>64</v>
      </c>
      <c r="D92" s="282" t="s">
        <v>166</v>
      </c>
      <c r="E92" s="281">
        <v>300</v>
      </c>
      <c r="F92" s="286">
        <v>60</v>
      </c>
      <c r="G92" s="287"/>
    </row>
    <row r="93" spans="1:7" ht="31.5" customHeight="1">
      <c r="A93" s="49" t="s">
        <v>163</v>
      </c>
      <c r="B93" s="46" t="s">
        <v>6</v>
      </c>
      <c r="C93" s="46" t="s">
        <v>64</v>
      </c>
      <c r="D93" s="46" t="s">
        <v>166</v>
      </c>
      <c r="E93" s="47">
        <v>800</v>
      </c>
      <c r="F93" s="9">
        <v>20</v>
      </c>
      <c r="G93" s="211"/>
    </row>
    <row r="94" spans="1:7" ht="30" customHeight="1">
      <c r="A94" s="49" t="s">
        <v>255</v>
      </c>
      <c r="B94" s="46" t="s">
        <v>6</v>
      </c>
      <c r="C94" s="46" t="s">
        <v>64</v>
      </c>
      <c r="D94" s="46" t="s">
        <v>167</v>
      </c>
      <c r="E94" s="47">
        <v>200</v>
      </c>
      <c r="F94" s="9">
        <v>15</v>
      </c>
      <c r="G94" s="211"/>
    </row>
    <row r="95" spans="1:7" ht="32.25" customHeight="1">
      <c r="A95" s="49" t="s">
        <v>280</v>
      </c>
      <c r="B95" s="46" t="s">
        <v>6</v>
      </c>
      <c r="C95" s="46" t="s">
        <v>64</v>
      </c>
      <c r="D95" s="46" t="s">
        <v>170</v>
      </c>
      <c r="E95" s="47">
        <v>200</v>
      </c>
      <c r="F95" s="9">
        <v>60</v>
      </c>
      <c r="G95" s="211"/>
    </row>
    <row r="96" spans="1:7" ht="53.25" customHeight="1">
      <c r="A96" s="208" t="s">
        <v>173</v>
      </c>
      <c r="B96" s="46" t="s">
        <v>6</v>
      </c>
      <c r="C96" s="46" t="s">
        <v>64</v>
      </c>
      <c r="D96" s="212" t="s">
        <v>174</v>
      </c>
      <c r="E96" s="47">
        <v>100</v>
      </c>
      <c r="F96" s="9">
        <v>1733.9</v>
      </c>
      <c r="G96" s="213">
        <v>442.7</v>
      </c>
    </row>
    <row r="97" spans="1:7" ht="46.5" customHeight="1">
      <c r="A97" s="49" t="s">
        <v>614</v>
      </c>
      <c r="B97" s="46" t="s">
        <v>6</v>
      </c>
      <c r="C97" s="46" t="s">
        <v>64</v>
      </c>
      <c r="D97" s="46" t="s">
        <v>175</v>
      </c>
      <c r="E97" s="47">
        <v>100</v>
      </c>
      <c r="F97" s="9">
        <v>252.9</v>
      </c>
      <c r="G97" s="211"/>
    </row>
    <row r="98" spans="1:7" ht="45.75" customHeight="1">
      <c r="A98" s="49" t="s">
        <v>595</v>
      </c>
      <c r="B98" s="46" t="s">
        <v>6</v>
      </c>
      <c r="C98" s="46" t="s">
        <v>64</v>
      </c>
      <c r="D98" s="212" t="s">
        <v>675</v>
      </c>
      <c r="E98" s="47">
        <v>100</v>
      </c>
      <c r="F98" s="9">
        <v>1441.1</v>
      </c>
      <c r="G98" s="211"/>
    </row>
    <row r="99" spans="1:7" ht="31.5" customHeight="1">
      <c r="A99" s="49" t="s">
        <v>676</v>
      </c>
      <c r="B99" s="46" t="s">
        <v>6</v>
      </c>
      <c r="C99" s="46" t="s">
        <v>64</v>
      </c>
      <c r="D99" s="212" t="s">
        <v>675</v>
      </c>
      <c r="E99" s="47">
        <v>200</v>
      </c>
      <c r="F99" s="9">
        <v>408.5</v>
      </c>
      <c r="G99" s="211"/>
    </row>
    <row r="100" spans="1:7" ht="33.75" customHeight="1">
      <c r="A100" s="49" t="s">
        <v>616</v>
      </c>
      <c r="B100" s="46" t="s">
        <v>6</v>
      </c>
      <c r="C100" s="46" t="s">
        <v>64</v>
      </c>
      <c r="D100" s="212" t="s">
        <v>378</v>
      </c>
      <c r="E100" s="47">
        <v>200</v>
      </c>
      <c r="F100" s="9">
        <v>2.9</v>
      </c>
      <c r="G100" s="210" t="s">
        <v>370</v>
      </c>
    </row>
    <row r="101" spans="1:7" ht="30.75" customHeight="1">
      <c r="A101" s="49" t="s">
        <v>388</v>
      </c>
      <c r="B101" s="46" t="s">
        <v>6</v>
      </c>
      <c r="C101" s="46" t="s">
        <v>64</v>
      </c>
      <c r="D101" s="212" t="s">
        <v>379</v>
      </c>
      <c r="E101" s="47">
        <v>200</v>
      </c>
      <c r="F101" s="9">
        <v>2.9</v>
      </c>
      <c r="G101" s="210" t="s">
        <v>380</v>
      </c>
    </row>
    <row r="102" spans="1:7" ht="21" customHeight="1">
      <c r="A102" s="214" t="s">
        <v>82</v>
      </c>
      <c r="B102" s="215" t="s">
        <v>7</v>
      </c>
      <c r="C102" s="46"/>
      <c r="D102" s="46"/>
      <c r="E102" s="48"/>
      <c r="F102" s="216">
        <f>F103+F104+F105+F106+F107+F108+F109+F110+F111+F112+F113+F114+F115+F116+F117+F118+F119+F120+F121+F122+F123+F124+F125+F126+F127+F128+F129+F130+F131+F132+F133+F134+F135+F136+F137+F138+F139+F140+F141+F142+F143+F144+F145+F146+F147+F148+F149+F150+F151+F152+F153+F154+F155+F156+F157+F158+F159+F160</f>
        <v>125358.79999999999</v>
      </c>
      <c r="G102" s="216" t="e">
        <f>G103+G104+G105+G106+G107+G108+G109+G110+G111+G112+G113+#REF!+#REF!+G118+#REF!+G119+G120+G121+G122+G123+G124+G125+G126+G127+G133+G134+G135+G136+G137+#REF!+#REF!+#REF!+#REF!+#REF!+#REF!+G142+G143+G144+G145+G146+G147+G148+G149+G150+G151+#REF!+#REF!+G159+#REF!+G128+G129+G130+#REF!+G115+#REF!+I97+#REF!+G114+#REF!+#REF!+G156+G157+G152+G153+#REF!+G131+G132+#REF!+#REF!</f>
        <v>#REF!</v>
      </c>
    </row>
    <row r="103" spans="1:7" ht="33" customHeight="1">
      <c r="A103" s="49" t="s">
        <v>240</v>
      </c>
      <c r="B103" s="46" t="s">
        <v>7</v>
      </c>
      <c r="C103" s="46" t="s">
        <v>59</v>
      </c>
      <c r="D103" s="46" t="s">
        <v>101</v>
      </c>
      <c r="E103" s="47">
        <v>200</v>
      </c>
      <c r="F103" s="9">
        <v>804</v>
      </c>
      <c r="G103" s="211"/>
    </row>
    <row r="104" spans="1:7" ht="54" customHeight="1">
      <c r="A104" s="217" t="s">
        <v>608</v>
      </c>
      <c r="B104" s="46" t="s">
        <v>7</v>
      </c>
      <c r="C104" s="46" t="s">
        <v>59</v>
      </c>
      <c r="D104" s="46" t="s">
        <v>110</v>
      </c>
      <c r="E104" s="47">
        <v>200</v>
      </c>
      <c r="F104" s="9">
        <v>204</v>
      </c>
      <c r="G104" s="211"/>
    </row>
    <row r="105" spans="1:7" ht="42.75" customHeight="1">
      <c r="A105" s="49" t="s">
        <v>92</v>
      </c>
      <c r="B105" s="46" t="s">
        <v>7</v>
      </c>
      <c r="C105" s="46" t="s">
        <v>59</v>
      </c>
      <c r="D105" s="46" t="s">
        <v>116</v>
      </c>
      <c r="E105" s="47">
        <v>100</v>
      </c>
      <c r="F105" s="9">
        <v>1914</v>
      </c>
      <c r="G105" s="211"/>
    </row>
    <row r="106" spans="1:7" ht="30.75" customHeight="1">
      <c r="A106" s="49" t="s">
        <v>244</v>
      </c>
      <c r="B106" s="46" t="s">
        <v>7</v>
      </c>
      <c r="C106" s="46" t="s">
        <v>59</v>
      </c>
      <c r="D106" s="46" t="s">
        <v>116</v>
      </c>
      <c r="E106" s="47">
        <v>200</v>
      </c>
      <c r="F106" s="9">
        <v>3347.1</v>
      </c>
      <c r="G106" s="211"/>
    </row>
    <row r="107" spans="1:7" ht="31.5" customHeight="1">
      <c r="A107" s="49" t="s">
        <v>93</v>
      </c>
      <c r="B107" s="46" t="s">
        <v>7</v>
      </c>
      <c r="C107" s="46" t="s">
        <v>59</v>
      </c>
      <c r="D107" s="46" t="s">
        <v>116</v>
      </c>
      <c r="E107" s="47">
        <v>800</v>
      </c>
      <c r="F107" s="9">
        <v>29</v>
      </c>
      <c r="G107" s="211"/>
    </row>
    <row r="108" spans="1:7" ht="32.25" customHeight="1">
      <c r="A108" s="49" t="s">
        <v>245</v>
      </c>
      <c r="B108" s="46" t="s">
        <v>7</v>
      </c>
      <c r="C108" s="46" t="s">
        <v>59</v>
      </c>
      <c r="D108" s="46" t="s">
        <v>214</v>
      </c>
      <c r="E108" s="47">
        <v>200</v>
      </c>
      <c r="F108" s="9">
        <v>1212.7</v>
      </c>
      <c r="G108" s="211"/>
    </row>
    <row r="109" spans="1:7" ht="15.75">
      <c r="A109" s="49" t="s">
        <v>246</v>
      </c>
      <c r="B109" s="46" t="s">
        <v>7</v>
      </c>
      <c r="C109" s="46" t="s">
        <v>59</v>
      </c>
      <c r="D109" s="46" t="s">
        <v>223</v>
      </c>
      <c r="E109" s="47">
        <v>200</v>
      </c>
      <c r="F109" s="9">
        <v>1008.7</v>
      </c>
      <c r="G109" s="211"/>
    </row>
    <row r="110" spans="1:7" ht="81.75" customHeight="1">
      <c r="A110" s="49" t="s">
        <v>612</v>
      </c>
      <c r="B110" s="46" t="s">
        <v>7</v>
      </c>
      <c r="C110" s="46" t="s">
        <v>59</v>
      </c>
      <c r="D110" s="46" t="s">
        <v>126</v>
      </c>
      <c r="E110" s="47">
        <v>100</v>
      </c>
      <c r="F110" s="9">
        <v>7133.6</v>
      </c>
      <c r="G110" s="211"/>
    </row>
    <row r="111" spans="1:7" ht="68.25" customHeight="1">
      <c r="A111" s="49" t="s">
        <v>611</v>
      </c>
      <c r="B111" s="46" t="s">
        <v>7</v>
      </c>
      <c r="C111" s="46" t="s">
        <v>59</v>
      </c>
      <c r="D111" s="46" t="s">
        <v>126</v>
      </c>
      <c r="E111" s="47">
        <v>200</v>
      </c>
      <c r="F111" s="9">
        <v>23.8</v>
      </c>
      <c r="G111" s="211"/>
    </row>
    <row r="112" spans="1:7" ht="33" customHeight="1">
      <c r="A112" s="49" t="s">
        <v>239</v>
      </c>
      <c r="B112" s="46" t="s">
        <v>7</v>
      </c>
      <c r="C112" s="46" t="s">
        <v>60</v>
      </c>
      <c r="D112" s="46" t="s">
        <v>100</v>
      </c>
      <c r="E112" s="47">
        <v>200</v>
      </c>
      <c r="F112" s="9">
        <v>3364.7</v>
      </c>
      <c r="G112" s="211"/>
    </row>
    <row r="113" spans="1:7" ht="27.75" customHeight="1">
      <c r="A113" s="49" t="s">
        <v>90</v>
      </c>
      <c r="B113" s="46" t="s">
        <v>7</v>
      </c>
      <c r="C113" s="46" t="s">
        <v>60</v>
      </c>
      <c r="D113" s="46" t="s">
        <v>100</v>
      </c>
      <c r="E113" s="47">
        <v>600</v>
      </c>
      <c r="F113" s="9">
        <v>3635</v>
      </c>
      <c r="G113" s="211"/>
    </row>
    <row r="114" spans="1:7" ht="31.5" customHeight="1">
      <c r="A114" s="49" t="s">
        <v>936</v>
      </c>
      <c r="B114" s="46" t="s">
        <v>7</v>
      </c>
      <c r="C114" s="46" t="s">
        <v>60</v>
      </c>
      <c r="D114" s="46" t="s">
        <v>365</v>
      </c>
      <c r="E114" s="209">
        <v>600</v>
      </c>
      <c r="F114" s="9">
        <v>1914</v>
      </c>
      <c r="G114" s="218">
        <v>1507.4</v>
      </c>
    </row>
    <row r="115" spans="1:7" ht="33" customHeight="1">
      <c r="A115" s="49" t="s">
        <v>935</v>
      </c>
      <c r="B115" s="46" t="s">
        <v>7</v>
      </c>
      <c r="C115" s="46" t="s">
        <v>60</v>
      </c>
      <c r="D115" s="46" t="s">
        <v>360</v>
      </c>
      <c r="E115" s="209">
        <v>600</v>
      </c>
      <c r="F115" s="9">
        <v>250</v>
      </c>
      <c r="G115" s="218">
        <v>220</v>
      </c>
    </row>
    <row r="116" spans="1:7" ht="33" customHeight="1">
      <c r="A116" s="49" t="s">
        <v>876</v>
      </c>
      <c r="B116" s="46" t="s">
        <v>7</v>
      </c>
      <c r="C116" s="46" t="s">
        <v>60</v>
      </c>
      <c r="D116" s="46" t="s">
        <v>877</v>
      </c>
      <c r="E116" s="209">
        <v>200</v>
      </c>
      <c r="F116" s="9">
        <v>174.9</v>
      </c>
      <c r="G116" s="219"/>
    </row>
    <row r="117" spans="1:7" ht="33" customHeight="1">
      <c r="A117" s="49" t="s">
        <v>948</v>
      </c>
      <c r="B117" s="283" t="s">
        <v>7</v>
      </c>
      <c r="C117" s="283" t="s">
        <v>60</v>
      </c>
      <c r="D117" s="283" t="s">
        <v>877</v>
      </c>
      <c r="E117" s="209">
        <v>600</v>
      </c>
      <c r="F117" s="9">
        <v>461.7</v>
      </c>
      <c r="G117" s="219"/>
    </row>
    <row r="118" spans="1:7" ht="41.25" customHeight="1">
      <c r="A118" s="217" t="s">
        <v>242</v>
      </c>
      <c r="B118" s="46" t="s">
        <v>7</v>
      </c>
      <c r="C118" s="46" t="s">
        <v>60</v>
      </c>
      <c r="D118" s="46" t="s">
        <v>109</v>
      </c>
      <c r="E118" s="47">
        <v>200</v>
      </c>
      <c r="F118" s="9">
        <v>34.700000000000003</v>
      </c>
      <c r="G118" s="211"/>
    </row>
    <row r="119" spans="1:7" ht="40.5" customHeight="1">
      <c r="A119" s="49" t="s">
        <v>94</v>
      </c>
      <c r="B119" s="46" t="s">
        <v>7</v>
      </c>
      <c r="C119" s="46" t="s">
        <v>60</v>
      </c>
      <c r="D119" s="46" t="s">
        <v>119</v>
      </c>
      <c r="E119" s="47">
        <v>100</v>
      </c>
      <c r="F119" s="9">
        <v>997.8</v>
      </c>
      <c r="G119" s="211"/>
    </row>
    <row r="120" spans="1:7" ht="29.25" customHeight="1">
      <c r="A120" s="220" t="s">
        <v>247</v>
      </c>
      <c r="B120" s="46" t="s">
        <v>7</v>
      </c>
      <c r="C120" s="46" t="s">
        <v>60</v>
      </c>
      <c r="D120" s="46" t="s">
        <v>119</v>
      </c>
      <c r="E120" s="47">
        <v>200</v>
      </c>
      <c r="F120" s="9">
        <v>10265.6</v>
      </c>
      <c r="G120" s="211"/>
    </row>
    <row r="121" spans="1:7" ht="29.25" customHeight="1">
      <c r="A121" s="220" t="s">
        <v>95</v>
      </c>
      <c r="B121" s="46" t="s">
        <v>7</v>
      </c>
      <c r="C121" s="46" t="s">
        <v>60</v>
      </c>
      <c r="D121" s="46" t="s">
        <v>119</v>
      </c>
      <c r="E121" s="47">
        <v>600</v>
      </c>
      <c r="F121" s="9">
        <v>18477.599999999999</v>
      </c>
      <c r="G121" s="211"/>
    </row>
    <row r="122" spans="1:7" ht="32.25" customHeight="1">
      <c r="A122" s="220" t="s">
        <v>96</v>
      </c>
      <c r="B122" s="46" t="s">
        <v>7</v>
      </c>
      <c r="C122" s="46" t="s">
        <v>60</v>
      </c>
      <c r="D122" s="46" t="s">
        <v>119</v>
      </c>
      <c r="E122" s="47">
        <v>800</v>
      </c>
      <c r="F122" s="9">
        <v>135.19999999999999</v>
      </c>
      <c r="G122" s="211"/>
    </row>
    <row r="123" spans="1:7" ht="33" customHeight="1">
      <c r="A123" s="49" t="s">
        <v>245</v>
      </c>
      <c r="B123" s="46" t="s">
        <v>7</v>
      </c>
      <c r="C123" s="46" t="s">
        <v>60</v>
      </c>
      <c r="D123" s="46" t="s">
        <v>121</v>
      </c>
      <c r="E123" s="47">
        <v>200</v>
      </c>
      <c r="F123" s="9">
        <v>659.7</v>
      </c>
      <c r="G123" s="211"/>
    </row>
    <row r="124" spans="1:7" ht="27" customHeight="1">
      <c r="A124" s="49" t="s">
        <v>246</v>
      </c>
      <c r="B124" s="46" t="s">
        <v>7</v>
      </c>
      <c r="C124" s="46" t="s">
        <v>60</v>
      </c>
      <c r="D124" s="46" t="s">
        <v>224</v>
      </c>
      <c r="E124" s="47">
        <v>200</v>
      </c>
      <c r="F124" s="9">
        <v>629.20000000000005</v>
      </c>
      <c r="G124" s="211"/>
    </row>
    <row r="125" spans="1:7" ht="81" customHeight="1">
      <c r="A125" s="49" t="s">
        <v>283</v>
      </c>
      <c r="B125" s="46" t="s">
        <v>7</v>
      </c>
      <c r="C125" s="46" t="s">
        <v>60</v>
      </c>
      <c r="D125" s="46" t="s">
        <v>131</v>
      </c>
      <c r="E125" s="47">
        <v>100</v>
      </c>
      <c r="F125" s="9">
        <v>14272.1</v>
      </c>
      <c r="G125" s="211"/>
    </row>
    <row r="126" spans="1:7" ht="70.5" customHeight="1">
      <c r="A126" s="49" t="s">
        <v>249</v>
      </c>
      <c r="B126" s="46" t="s">
        <v>7</v>
      </c>
      <c r="C126" s="46" t="s">
        <v>60</v>
      </c>
      <c r="D126" s="46" t="s">
        <v>131</v>
      </c>
      <c r="E126" s="47">
        <v>200</v>
      </c>
      <c r="F126" s="9">
        <v>156.9</v>
      </c>
      <c r="G126" s="211"/>
    </row>
    <row r="127" spans="1:7" ht="70.5" customHeight="1">
      <c r="A127" s="220" t="s">
        <v>284</v>
      </c>
      <c r="B127" s="46" t="s">
        <v>7</v>
      </c>
      <c r="C127" s="46" t="s">
        <v>60</v>
      </c>
      <c r="D127" s="46" t="s">
        <v>131</v>
      </c>
      <c r="E127" s="47">
        <v>600</v>
      </c>
      <c r="F127" s="9">
        <v>39192.6</v>
      </c>
      <c r="G127" s="221"/>
    </row>
    <row r="128" spans="1:7" ht="42" customHeight="1">
      <c r="A128" s="49" t="s">
        <v>135</v>
      </c>
      <c r="B128" s="46" t="s">
        <v>7</v>
      </c>
      <c r="C128" s="46" t="s">
        <v>357</v>
      </c>
      <c r="D128" s="46" t="s">
        <v>136</v>
      </c>
      <c r="E128" s="47">
        <v>100</v>
      </c>
      <c r="F128" s="9">
        <v>3107.8</v>
      </c>
      <c r="G128" s="221"/>
    </row>
    <row r="129" spans="1:7" ht="32.25" customHeight="1">
      <c r="A129" s="49" t="s">
        <v>250</v>
      </c>
      <c r="B129" s="46" t="s">
        <v>7</v>
      </c>
      <c r="C129" s="46" t="s">
        <v>357</v>
      </c>
      <c r="D129" s="46" t="s">
        <v>136</v>
      </c>
      <c r="E129" s="47">
        <v>200</v>
      </c>
      <c r="F129" s="9">
        <v>685.2</v>
      </c>
      <c r="G129" s="211"/>
    </row>
    <row r="130" spans="1:7" ht="24.75" customHeight="1">
      <c r="A130" s="49" t="s">
        <v>137</v>
      </c>
      <c r="B130" s="46" t="s">
        <v>7</v>
      </c>
      <c r="C130" s="46" t="s">
        <v>357</v>
      </c>
      <c r="D130" s="46" t="s">
        <v>136</v>
      </c>
      <c r="E130" s="47">
        <v>800</v>
      </c>
      <c r="F130" s="9">
        <v>88.3</v>
      </c>
      <c r="G130" s="211"/>
    </row>
    <row r="131" spans="1:7" ht="51.75" customHeight="1">
      <c r="A131" s="222" t="s">
        <v>836</v>
      </c>
      <c r="B131" s="46" t="s">
        <v>7</v>
      </c>
      <c r="C131" s="46" t="s">
        <v>357</v>
      </c>
      <c r="D131" s="46" t="s">
        <v>837</v>
      </c>
      <c r="E131" s="47">
        <v>100</v>
      </c>
      <c r="F131" s="9">
        <v>14.3</v>
      </c>
      <c r="G131" s="223"/>
    </row>
    <row r="132" spans="1:7" ht="54" customHeight="1">
      <c r="A132" s="49" t="s">
        <v>835</v>
      </c>
      <c r="B132" s="46" t="s">
        <v>7</v>
      </c>
      <c r="C132" s="46" t="s">
        <v>357</v>
      </c>
      <c r="D132" s="46" t="s">
        <v>613</v>
      </c>
      <c r="E132" s="47">
        <v>100</v>
      </c>
      <c r="F132" s="9">
        <v>6.1</v>
      </c>
      <c r="G132" s="223"/>
    </row>
    <row r="133" spans="1:7" ht="28.5" customHeight="1">
      <c r="A133" s="224" t="s">
        <v>251</v>
      </c>
      <c r="B133" s="46" t="s">
        <v>7</v>
      </c>
      <c r="C133" s="46" t="s">
        <v>61</v>
      </c>
      <c r="D133" s="46" t="s">
        <v>143</v>
      </c>
      <c r="E133" s="47">
        <v>200</v>
      </c>
      <c r="F133" s="9">
        <v>69.3</v>
      </c>
      <c r="G133" s="211"/>
    </row>
    <row r="134" spans="1:7" ht="28.5" customHeight="1">
      <c r="A134" s="224" t="s">
        <v>142</v>
      </c>
      <c r="B134" s="46" t="s">
        <v>7</v>
      </c>
      <c r="C134" s="46" t="s">
        <v>61</v>
      </c>
      <c r="D134" s="46" t="s">
        <v>143</v>
      </c>
      <c r="E134" s="47">
        <v>600</v>
      </c>
      <c r="F134" s="9">
        <v>184.8</v>
      </c>
      <c r="G134" s="211"/>
    </row>
    <row r="135" spans="1:7" ht="32.25" customHeight="1">
      <c r="A135" s="49" t="s">
        <v>252</v>
      </c>
      <c r="B135" s="46" t="s">
        <v>7</v>
      </c>
      <c r="C135" s="46" t="s">
        <v>61</v>
      </c>
      <c r="D135" s="46" t="s">
        <v>144</v>
      </c>
      <c r="E135" s="47">
        <v>200</v>
      </c>
      <c r="F135" s="9">
        <v>23.1</v>
      </c>
      <c r="G135" s="211"/>
    </row>
    <row r="136" spans="1:7" ht="30" customHeight="1">
      <c r="A136" s="224" t="s">
        <v>285</v>
      </c>
      <c r="B136" s="46" t="s">
        <v>7</v>
      </c>
      <c r="C136" s="46" t="s">
        <v>61</v>
      </c>
      <c r="D136" s="46" t="s">
        <v>287</v>
      </c>
      <c r="E136" s="47">
        <v>200</v>
      </c>
      <c r="F136" s="9">
        <v>124.7</v>
      </c>
      <c r="G136" s="211"/>
    </row>
    <row r="137" spans="1:7" ht="28.5" customHeight="1">
      <c r="A137" s="224" t="s">
        <v>286</v>
      </c>
      <c r="B137" s="46" t="s">
        <v>7</v>
      </c>
      <c r="C137" s="46" t="s">
        <v>61</v>
      </c>
      <c r="D137" s="46" t="s">
        <v>287</v>
      </c>
      <c r="E137" s="47">
        <v>600</v>
      </c>
      <c r="F137" s="9">
        <v>265.7</v>
      </c>
      <c r="G137" s="211"/>
    </row>
    <row r="138" spans="1:7" ht="28.5" customHeight="1">
      <c r="A138" s="208" t="s">
        <v>282</v>
      </c>
      <c r="B138" s="46" t="s">
        <v>7</v>
      </c>
      <c r="C138" s="46" t="s">
        <v>61</v>
      </c>
      <c r="D138" s="46" t="s">
        <v>149</v>
      </c>
      <c r="E138" s="47">
        <v>200</v>
      </c>
      <c r="F138" s="9">
        <v>5</v>
      </c>
      <c r="G138" s="211"/>
    </row>
    <row r="139" spans="1:7" ht="28.5" customHeight="1">
      <c r="A139" s="49" t="s">
        <v>938</v>
      </c>
      <c r="B139" s="283" t="s">
        <v>7</v>
      </c>
      <c r="C139" s="284">
        <v>707</v>
      </c>
      <c r="D139" s="283" t="s">
        <v>149</v>
      </c>
      <c r="E139" s="284">
        <v>600</v>
      </c>
      <c r="F139" s="9">
        <v>25</v>
      </c>
      <c r="G139" s="211"/>
    </row>
    <row r="140" spans="1:7" ht="28.5" customHeight="1">
      <c r="A140" s="208" t="s">
        <v>263</v>
      </c>
      <c r="B140" s="46" t="s">
        <v>7</v>
      </c>
      <c r="C140" s="225" t="s">
        <v>61</v>
      </c>
      <c r="D140" s="48">
        <v>1210100510</v>
      </c>
      <c r="E140" s="47">
        <v>200</v>
      </c>
      <c r="F140" s="9">
        <v>10</v>
      </c>
      <c r="G140" s="211"/>
    </row>
    <row r="141" spans="1:7" ht="28.5" customHeight="1">
      <c r="A141" s="208" t="s">
        <v>949</v>
      </c>
      <c r="B141" s="283" t="s">
        <v>7</v>
      </c>
      <c r="C141" s="225" t="s">
        <v>61</v>
      </c>
      <c r="D141" s="48">
        <v>1210100510</v>
      </c>
      <c r="E141" s="284">
        <v>600</v>
      </c>
      <c r="F141" s="9">
        <v>40</v>
      </c>
      <c r="G141" s="211"/>
    </row>
    <row r="142" spans="1:7" ht="20.25" customHeight="1">
      <c r="A142" s="49" t="s">
        <v>281</v>
      </c>
      <c r="B142" s="46" t="s">
        <v>7</v>
      </c>
      <c r="C142" s="46" t="s">
        <v>62</v>
      </c>
      <c r="D142" s="46" t="s">
        <v>104</v>
      </c>
      <c r="E142" s="47">
        <v>200</v>
      </c>
      <c r="F142" s="9">
        <v>45.1</v>
      </c>
      <c r="G142" s="211"/>
    </row>
    <row r="143" spans="1:7" ht="15.75">
      <c r="A143" s="49" t="s">
        <v>225</v>
      </c>
      <c r="B143" s="46" t="s">
        <v>7</v>
      </c>
      <c r="C143" s="46" t="s">
        <v>62</v>
      </c>
      <c r="D143" s="46" t="s">
        <v>104</v>
      </c>
      <c r="E143" s="47">
        <v>300</v>
      </c>
      <c r="F143" s="9">
        <v>50</v>
      </c>
      <c r="G143" s="211"/>
    </row>
    <row r="144" spans="1:7" ht="31.5" customHeight="1">
      <c r="A144" s="49" t="s">
        <v>243</v>
      </c>
      <c r="B144" s="46" t="s">
        <v>7</v>
      </c>
      <c r="C144" s="46" t="s">
        <v>62</v>
      </c>
      <c r="D144" s="46" t="s">
        <v>222</v>
      </c>
      <c r="E144" s="47">
        <v>200</v>
      </c>
      <c r="F144" s="9">
        <v>346.4</v>
      </c>
      <c r="G144" s="211"/>
    </row>
    <row r="145" spans="1:7" ht="31.5" customHeight="1">
      <c r="A145" s="49" t="s">
        <v>219</v>
      </c>
      <c r="B145" s="46" t="s">
        <v>7</v>
      </c>
      <c r="C145" s="46" t="s">
        <v>62</v>
      </c>
      <c r="D145" s="46" t="s">
        <v>222</v>
      </c>
      <c r="E145" s="47">
        <v>600</v>
      </c>
      <c r="F145" s="9">
        <v>40</v>
      </c>
      <c r="G145" s="211"/>
    </row>
    <row r="146" spans="1:7" ht="33.75" customHeight="1">
      <c r="A146" s="49" t="s">
        <v>97</v>
      </c>
      <c r="B146" s="46" t="s">
        <v>7</v>
      </c>
      <c r="C146" s="46" t="s">
        <v>62</v>
      </c>
      <c r="D146" s="46" t="s">
        <v>120</v>
      </c>
      <c r="E146" s="47">
        <v>100</v>
      </c>
      <c r="F146" s="9">
        <v>6638.8</v>
      </c>
      <c r="G146" s="211"/>
    </row>
    <row r="147" spans="1:7" ht="18.75" customHeight="1">
      <c r="A147" s="220" t="s">
        <v>248</v>
      </c>
      <c r="B147" s="46" t="s">
        <v>7</v>
      </c>
      <c r="C147" s="46" t="s">
        <v>62</v>
      </c>
      <c r="D147" s="46" t="s">
        <v>120</v>
      </c>
      <c r="E147" s="47">
        <v>200</v>
      </c>
      <c r="F147" s="9">
        <v>1067.9000000000001</v>
      </c>
      <c r="G147" s="211"/>
    </row>
    <row r="148" spans="1:7" ht="18.75" customHeight="1">
      <c r="A148" s="220" t="s">
        <v>98</v>
      </c>
      <c r="B148" s="46" t="s">
        <v>7</v>
      </c>
      <c r="C148" s="46" t="s">
        <v>62</v>
      </c>
      <c r="D148" s="46" t="s">
        <v>120</v>
      </c>
      <c r="E148" s="47">
        <v>800</v>
      </c>
      <c r="F148" s="9">
        <v>1.9</v>
      </c>
      <c r="G148" s="211"/>
    </row>
    <row r="149" spans="1:7" ht="30" customHeight="1">
      <c r="A149" s="49" t="s">
        <v>152</v>
      </c>
      <c r="B149" s="46" t="s">
        <v>7</v>
      </c>
      <c r="C149" s="46" t="s">
        <v>62</v>
      </c>
      <c r="D149" s="46" t="s">
        <v>156</v>
      </c>
      <c r="E149" s="47">
        <v>300</v>
      </c>
      <c r="F149" s="9">
        <v>16</v>
      </c>
      <c r="G149" s="211"/>
    </row>
    <row r="150" spans="1:7" ht="23.25" customHeight="1">
      <c r="A150" s="49" t="s">
        <v>153</v>
      </c>
      <c r="B150" s="46" t="s">
        <v>7</v>
      </c>
      <c r="C150" s="46" t="s">
        <v>62</v>
      </c>
      <c r="D150" s="46" t="s">
        <v>157</v>
      </c>
      <c r="E150" s="47">
        <v>300</v>
      </c>
      <c r="F150" s="9">
        <v>108</v>
      </c>
      <c r="G150" s="211"/>
    </row>
    <row r="151" spans="1:7" ht="23.25" customHeight="1">
      <c r="A151" s="49" t="s">
        <v>154</v>
      </c>
      <c r="B151" s="46" t="s">
        <v>7</v>
      </c>
      <c r="C151" s="46" t="s">
        <v>62</v>
      </c>
      <c r="D151" s="46" t="s">
        <v>158</v>
      </c>
      <c r="E151" s="47">
        <v>300</v>
      </c>
      <c r="F151" s="9">
        <v>40.9</v>
      </c>
      <c r="G151" s="211"/>
    </row>
    <row r="152" spans="1:7" ht="30.75" customHeight="1">
      <c r="A152" s="49" t="s">
        <v>601</v>
      </c>
      <c r="B152" s="46" t="s">
        <v>7</v>
      </c>
      <c r="C152" s="46" t="s">
        <v>62</v>
      </c>
      <c r="D152" s="278" t="s">
        <v>931</v>
      </c>
      <c r="E152" s="47">
        <v>200</v>
      </c>
      <c r="F152" s="9">
        <v>108.1</v>
      </c>
      <c r="G152" s="218">
        <v>26</v>
      </c>
    </row>
    <row r="153" spans="1:7" ht="43.5" customHeight="1">
      <c r="A153" s="49" t="s">
        <v>389</v>
      </c>
      <c r="B153" s="46" t="s">
        <v>7</v>
      </c>
      <c r="C153" s="46" t="s">
        <v>62</v>
      </c>
      <c r="D153" s="46" t="s">
        <v>375</v>
      </c>
      <c r="E153" s="47">
        <v>300</v>
      </c>
      <c r="F153" s="9">
        <v>14</v>
      </c>
      <c r="G153" s="218">
        <v>4</v>
      </c>
    </row>
    <row r="154" spans="1:7" ht="30" customHeight="1">
      <c r="A154" s="49" t="s">
        <v>261</v>
      </c>
      <c r="B154" s="46" t="s">
        <v>7</v>
      </c>
      <c r="C154" s="46" t="s">
        <v>62</v>
      </c>
      <c r="D154" s="48">
        <v>1110100310</v>
      </c>
      <c r="E154" s="47">
        <v>200</v>
      </c>
      <c r="F154" s="9">
        <v>30</v>
      </c>
      <c r="G154" s="218"/>
    </row>
    <row r="155" spans="1:7" ht="30" customHeight="1">
      <c r="A155" s="49" t="s">
        <v>950</v>
      </c>
      <c r="B155" s="283" t="s">
        <v>7</v>
      </c>
      <c r="C155" s="283" t="s">
        <v>62</v>
      </c>
      <c r="D155" s="48">
        <v>1110100310</v>
      </c>
      <c r="E155" s="284">
        <v>600</v>
      </c>
      <c r="F155" s="9">
        <v>60</v>
      </c>
      <c r="G155" s="218"/>
    </row>
    <row r="156" spans="1:7" ht="39.75" customHeight="1">
      <c r="A156" s="49" t="s">
        <v>367</v>
      </c>
      <c r="B156" s="46" t="s">
        <v>7</v>
      </c>
      <c r="C156" s="46" t="s">
        <v>62</v>
      </c>
      <c r="D156" s="48">
        <v>4190000270</v>
      </c>
      <c r="E156" s="47">
        <v>100</v>
      </c>
      <c r="F156" s="9">
        <v>1213.8</v>
      </c>
      <c r="G156" s="213">
        <v>861.8</v>
      </c>
    </row>
    <row r="157" spans="1:7" ht="30" customHeight="1">
      <c r="A157" s="49" t="s">
        <v>368</v>
      </c>
      <c r="B157" s="46" t="s">
        <v>7</v>
      </c>
      <c r="C157" s="46" t="s">
        <v>62</v>
      </c>
      <c r="D157" s="48">
        <v>4190000270</v>
      </c>
      <c r="E157" s="47">
        <v>200</v>
      </c>
      <c r="F157" s="9">
        <v>100</v>
      </c>
      <c r="G157" s="213">
        <v>110</v>
      </c>
    </row>
    <row r="158" spans="1:7" ht="30" customHeight="1">
      <c r="A158" s="49" t="s">
        <v>944</v>
      </c>
      <c r="B158" s="288" t="s">
        <v>7</v>
      </c>
      <c r="C158" s="288" t="s">
        <v>62</v>
      </c>
      <c r="D158" s="48">
        <v>4190000270</v>
      </c>
      <c r="E158" s="289">
        <v>800</v>
      </c>
      <c r="F158" s="9">
        <v>10</v>
      </c>
      <c r="G158" s="223"/>
    </row>
    <row r="159" spans="1:7" ht="42.75" customHeight="1">
      <c r="A159" s="208" t="s">
        <v>609</v>
      </c>
      <c r="B159" s="288" t="s">
        <v>7</v>
      </c>
      <c r="C159" s="48">
        <v>1004</v>
      </c>
      <c r="D159" s="288" t="s">
        <v>111</v>
      </c>
      <c r="E159" s="289">
        <v>300</v>
      </c>
      <c r="F159" s="9">
        <v>492.2</v>
      </c>
      <c r="G159" s="211"/>
    </row>
    <row r="160" spans="1:7" ht="42.75" customHeight="1">
      <c r="A160" s="49" t="s">
        <v>258</v>
      </c>
      <c r="B160" s="46" t="s">
        <v>7</v>
      </c>
      <c r="C160" s="46" t="s">
        <v>69</v>
      </c>
      <c r="D160" s="46" t="s">
        <v>187</v>
      </c>
      <c r="E160" s="47">
        <v>200</v>
      </c>
      <c r="F160" s="9">
        <v>27.8</v>
      </c>
      <c r="G160" s="211"/>
    </row>
    <row r="161" spans="1:7" ht="24.75" customHeight="1">
      <c r="A161" s="226" t="s">
        <v>235</v>
      </c>
      <c r="B161" s="215" t="s">
        <v>234</v>
      </c>
      <c r="C161" s="227"/>
      <c r="D161" s="215"/>
      <c r="E161" s="228"/>
      <c r="F161" s="216">
        <f>F162+F163+F164+F165+F166+F168+F169+F173+F174+F167+F170+F171+F172</f>
        <v>2255.6999999999998</v>
      </c>
      <c r="G161" s="216" t="e">
        <f>G162+G163+G164+#REF!+G165+G166+G168+G169+G173+#REF!+G174+G167+#REF!</f>
        <v>#REF!</v>
      </c>
    </row>
    <row r="162" spans="1:7" ht="29.25" customHeight="1">
      <c r="A162" s="49" t="s">
        <v>259</v>
      </c>
      <c r="B162" s="46" t="s">
        <v>234</v>
      </c>
      <c r="C162" s="46" t="s">
        <v>51</v>
      </c>
      <c r="D162" s="46" t="s">
        <v>350</v>
      </c>
      <c r="E162" s="47">
        <v>200</v>
      </c>
      <c r="F162" s="9">
        <v>70</v>
      </c>
      <c r="G162" s="211"/>
    </row>
    <row r="163" spans="1:7" ht="32.25" customHeight="1">
      <c r="A163" s="208" t="s">
        <v>348</v>
      </c>
      <c r="B163" s="46" t="s">
        <v>234</v>
      </c>
      <c r="C163" s="225" t="s">
        <v>51</v>
      </c>
      <c r="D163" s="48">
        <v>1910100550</v>
      </c>
      <c r="E163" s="47">
        <v>200</v>
      </c>
      <c r="F163" s="9">
        <v>150</v>
      </c>
      <c r="G163" s="211"/>
    </row>
    <row r="164" spans="1:7" ht="33" customHeight="1">
      <c r="A164" s="49" t="s">
        <v>271</v>
      </c>
      <c r="B164" s="46" t="s">
        <v>234</v>
      </c>
      <c r="C164" s="46" t="s">
        <v>51</v>
      </c>
      <c r="D164" s="46" t="s">
        <v>333</v>
      </c>
      <c r="E164" s="47">
        <v>200</v>
      </c>
      <c r="F164" s="9">
        <v>136.5</v>
      </c>
      <c r="G164" s="211"/>
    </row>
    <row r="165" spans="1:7" ht="44.25" customHeight="1">
      <c r="A165" s="49" t="s">
        <v>230</v>
      </c>
      <c r="B165" s="46" t="s">
        <v>234</v>
      </c>
      <c r="C165" s="46" t="s">
        <v>236</v>
      </c>
      <c r="D165" s="46" t="s">
        <v>216</v>
      </c>
      <c r="E165" s="225" t="s">
        <v>8</v>
      </c>
      <c r="F165" s="9">
        <v>1240.2</v>
      </c>
      <c r="G165" s="211"/>
    </row>
    <row r="166" spans="1:7" ht="30.75" customHeight="1">
      <c r="A166" s="49" t="s">
        <v>268</v>
      </c>
      <c r="B166" s="46" t="s">
        <v>234</v>
      </c>
      <c r="C166" s="46" t="s">
        <v>236</v>
      </c>
      <c r="D166" s="46" t="s">
        <v>216</v>
      </c>
      <c r="E166" s="225" t="s">
        <v>80</v>
      </c>
      <c r="F166" s="9">
        <v>156</v>
      </c>
      <c r="G166" s="211"/>
    </row>
    <row r="167" spans="1:7" ht="23.25" customHeight="1">
      <c r="A167" s="49" t="s">
        <v>363</v>
      </c>
      <c r="B167" s="46" t="s">
        <v>234</v>
      </c>
      <c r="C167" s="46" t="s">
        <v>236</v>
      </c>
      <c r="D167" s="46" t="s">
        <v>216</v>
      </c>
      <c r="E167" s="225" t="s">
        <v>362</v>
      </c>
      <c r="F167" s="9">
        <v>3</v>
      </c>
      <c r="G167" s="211"/>
    </row>
    <row r="168" spans="1:7" ht="30.75" customHeight="1">
      <c r="A168" s="208" t="s">
        <v>282</v>
      </c>
      <c r="B168" s="46" t="s">
        <v>234</v>
      </c>
      <c r="C168" s="46" t="s">
        <v>61</v>
      </c>
      <c r="D168" s="46" t="s">
        <v>149</v>
      </c>
      <c r="E168" s="47">
        <v>200</v>
      </c>
      <c r="F168" s="9">
        <v>80</v>
      </c>
      <c r="G168" s="211"/>
    </row>
    <row r="169" spans="1:7" ht="33" customHeight="1">
      <c r="A169" s="208" t="s">
        <v>674</v>
      </c>
      <c r="B169" s="212" t="s">
        <v>234</v>
      </c>
      <c r="C169" s="225" t="s">
        <v>61</v>
      </c>
      <c r="D169" s="229">
        <v>1210100500</v>
      </c>
      <c r="E169" s="47">
        <v>200</v>
      </c>
      <c r="F169" s="9">
        <v>20</v>
      </c>
      <c r="G169" s="211"/>
    </row>
    <row r="170" spans="1:7" ht="33" customHeight="1">
      <c r="A170" s="208" t="s">
        <v>263</v>
      </c>
      <c r="B170" s="46" t="s">
        <v>234</v>
      </c>
      <c r="C170" s="225" t="s">
        <v>61</v>
      </c>
      <c r="D170" s="48">
        <v>1210100510</v>
      </c>
      <c r="E170" s="47">
        <v>200</v>
      </c>
      <c r="F170" s="9">
        <v>20</v>
      </c>
      <c r="G170" s="211"/>
    </row>
    <row r="171" spans="1:7" ht="33" customHeight="1">
      <c r="A171" s="208" t="s">
        <v>602</v>
      </c>
      <c r="B171" s="46" t="s">
        <v>234</v>
      </c>
      <c r="C171" s="225" t="s">
        <v>61</v>
      </c>
      <c r="D171" s="48">
        <v>1210100520</v>
      </c>
      <c r="E171" s="47">
        <v>200</v>
      </c>
      <c r="F171" s="9">
        <v>10</v>
      </c>
      <c r="G171" s="211"/>
    </row>
    <row r="172" spans="1:7" ht="33" customHeight="1">
      <c r="A172" s="49" t="s">
        <v>243</v>
      </c>
      <c r="B172" s="46" t="s">
        <v>234</v>
      </c>
      <c r="C172" s="46" t="s">
        <v>62</v>
      </c>
      <c r="D172" s="46" t="s">
        <v>222</v>
      </c>
      <c r="E172" s="47">
        <v>200</v>
      </c>
      <c r="F172" s="9">
        <v>90</v>
      </c>
      <c r="G172" s="211"/>
    </row>
    <row r="173" spans="1:7" ht="30" customHeight="1">
      <c r="A173" s="49" t="s">
        <v>261</v>
      </c>
      <c r="B173" s="46" t="s">
        <v>234</v>
      </c>
      <c r="C173" s="46" t="s">
        <v>62</v>
      </c>
      <c r="D173" s="48">
        <v>1110100310</v>
      </c>
      <c r="E173" s="47">
        <v>200</v>
      </c>
      <c r="F173" s="9">
        <v>60</v>
      </c>
      <c r="G173" s="211"/>
    </row>
    <row r="174" spans="1:7" ht="27.75" customHeight="1">
      <c r="A174" s="49" t="s">
        <v>258</v>
      </c>
      <c r="B174" s="46" t="s">
        <v>234</v>
      </c>
      <c r="C174" s="46" t="s">
        <v>69</v>
      </c>
      <c r="D174" s="46" t="s">
        <v>187</v>
      </c>
      <c r="E174" s="47">
        <v>200</v>
      </c>
      <c r="F174" s="9">
        <v>220</v>
      </c>
      <c r="G174" s="211"/>
    </row>
    <row r="175" spans="1:7" ht="23.25" customHeight="1">
      <c r="A175" s="230" t="s">
        <v>19</v>
      </c>
      <c r="B175" s="231"/>
      <c r="C175" s="231"/>
      <c r="D175" s="231"/>
      <c r="E175" s="231"/>
      <c r="F175" s="216">
        <f>F14+F65+F62+F102+F161</f>
        <v>187314.80000000002</v>
      </c>
      <c r="G175" s="216" t="e">
        <f>G14+G65+G62+G102+G161</f>
        <v>#REF!</v>
      </c>
    </row>
    <row r="176" spans="1:7" ht="15.75">
      <c r="A176" s="1"/>
    </row>
    <row r="177" spans="1:1" ht="15.75">
      <c r="A177" s="1"/>
    </row>
  </sheetData>
  <mergeCells count="15">
    <mergeCell ref="F11:F13"/>
    <mergeCell ref="A7:F7"/>
    <mergeCell ref="D1:G1"/>
    <mergeCell ref="D2:G2"/>
    <mergeCell ref="D3:G3"/>
    <mergeCell ref="D4:G4"/>
    <mergeCell ref="C5:G5"/>
    <mergeCell ref="E10:G10"/>
    <mergeCell ref="G11:G13"/>
    <mergeCell ref="A8:F8"/>
    <mergeCell ref="A11:A13"/>
    <mergeCell ref="B11:B13"/>
    <mergeCell ref="C11:C13"/>
    <mergeCell ref="D11:D13"/>
    <mergeCell ref="E11:E13"/>
  </mergeCells>
  <pageMargins left="0.9055118110236221" right="0.31496062992125984" top="0.35433070866141736" bottom="0.35433070866141736" header="0" footer="0"/>
  <pageSetup paperSize="9" scale="56" orientation="portrait" r:id="rId1"/>
  <rowBreaks count="3" manualBreakCount="3">
    <brk id="46" max="5" man="1"/>
    <brk id="93" max="5" man="1"/>
    <brk id="128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2"/>
  <sheetViews>
    <sheetView view="pageBreakPreview" topLeftCell="A60" zoomScaleSheetLayoutView="100" workbookViewId="0">
      <selection activeCell="D65" sqref="D65"/>
    </sheetView>
  </sheetViews>
  <sheetFormatPr defaultRowHeight="15"/>
  <cols>
    <col min="1" max="1" width="69.855468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8.42578125" customWidth="1"/>
    <col min="7" max="7" width="0.140625" hidden="1" customWidth="1"/>
    <col min="8" max="8" width="8.5703125" customWidth="1"/>
  </cols>
  <sheetData>
    <row r="1" spans="1:8" ht="15.75" customHeight="1">
      <c r="D1" s="309" t="s">
        <v>821</v>
      </c>
      <c r="E1" s="309"/>
      <c r="F1" s="309"/>
      <c r="G1" s="309"/>
      <c r="H1" s="309"/>
    </row>
    <row r="2" spans="1:8" ht="15.75" customHeight="1">
      <c r="D2" s="309" t="s">
        <v>0</v>
      </c>
      <c r="E2" s="309"/>
      <c r="F2" s="309"/>
      <c r="G2" s="309"/>
      <c r="H2" s="309"/>
    </row>
    <row r="3" spans="1:8" ht="15.75" customHeight="1">
      <c r="D3" s="309" t="s">
        <v>1</v>
      </c>
      <c r="E3" s="309"/>
      <c r="F3" s="309"/>
      <c r="G3" s="309"/>
      <c r="H3" s="309"/>
    </row>
    <row r="4" spans="1:8" ht="18.75" customHeight="1">
      <c r="A4" s="2"/>
      <c r="D4" s="309" t="s">
        <v>2</v>
      </c>
      <c r="E4" s="309"/>
      <c r="F4" s="309"/>
      <c r="G4" s="309"/>
      <c r="H4" s="309"/>
    </row>
    <row r="5" spans="1:8" ht="18.75" customHeight="1">
      <c r="A5" s="2"/>
      <c r="C5" s="309" t="s">
        <v>932</v>
      </c>
      <c r="D5" s="309"/>
      <c r="E5" s="309"/>
      <c r="F5" s="309"/>
      <c r="G5" s="309"/>
      <c r="H5" s="309"/>
    </row>
    <row r="6" spans="1:8" ht="18.75">
      <c r="A6" s="2"/>
    </row>
    <row r="7" spans="1:8">
      <c r="A7" s="335" t="s">
        <v>76</v>
      </c>
      <c r="B7" s="379"/>
      <c r="C7" s="379"/>
      <c r="D7" s="379"/>
      <c r="E7" s="379"/>
      <c r="F7" s="379"/>
    </row>
    <row r="8" spans="1:8">
      <c r="A8" s="335" t="s">
        <v>605</v>
      </c>
      <c r="B8" s="379"/>
      <c r="C8" s="379"/>
      <c r="D8" s="379"/>
      <c r="E8" s="379"/>
      <c r="F8" s="379"/>
    </row>
    <row r="9" spans="1:8" ht="15.75">
      <c r="A9" s="3"/>
    </row>
    <row r="10" spans="1:8" ht="23.25" customHeight="1">
      <c r="A10" s="1"/>
      <c r="E10" s="416" t="s">
        <v>4</v>
      </c>
      <c r="F10" s="416"/>
      <c r="G10" s="416"/>
      <c r="H10" s="416"/>
    </row>
    <row r="11" spans="1:8" ht="23.25" customHeight="1">
      <c r="A11" s="419"/>
      <c r="B11" s="433" t="s">
        <v>81</v>
      </c>
      <c r="C11" s="433" t="s">
        <v>70</v>
      </c>
      <c r="D11" s="430" t="s">
        <v>11</v>
      </c>
      <c r="E11" s="430" t="s">
        <v>71</v>
      </c>
      <c r="F11" s="427" t="s">
        <v>576</v>
      </c>
      <c r="G11" s="428"/>
      <c r="H11" s="429"/>
    </row>
    <row r="12" spans="1:8" ht="45" customHeight="1">
      <c r="A12" s="420"/>
      <c r="B12" s="434"/>
      <c r="C12" s="434"/>
      <c r="D12" s="431"/>
      <c r="E12" s="431"/>
      <c r="F12" s="422" t="s">
        <v>550</v>
      </c>
      <c r="G12" s="424" t="s">
        <v>577</v>
      </c>
      <c r="H12" s="425" t="s">
        <v>577</v>
      </c>
    </row>
    <row r="13" spans="1:8" ht="23.25" customHeight="1">
      <c r="A13" s="420"/>
      <c r="B13" s="434"/>
      <c r="C13" s="434"/>
      <c r="D13" s="431"/>
      <c r="E13" s="431"/>
      <c r="F13" s="423"/>
      <c r="G13" s="425"/>
      <c r="H13" s="425"/>
    </row>
    <row r="14" spans="1:8" ht="28.5" customHeight="1">
      <c r="A14" s="421"/>
      <c r="B14" s="435"/>
      <c r="C14" s="435"/>
      <c r="D14" s="432"/>
      <c r="E14" s="432"/>
      <c r="F14" s="384"/>
      <c r="G14" s="426"/>
      <c r="H14" s="426"/>
    </row>
    <row r="15" spans="1:8" ht="22.5" customHeight="1">
      <c r="A15" s="297" t="s">
        <v>72</v>
      </c>
      <c r="B15" s="215" t="s">
        <v>74</v>
      </c>
      <c r="C15" s="298"/>
      <c r="D15" s="231"/>
      <c r="E15" s="231"/>
      <c r="F15" s="216">
        <f>F16+F17+F18+F19+F20+F21+F23+F24+F27+F29+F30+F31+F32+F33+F34+F35+F36+F37+F38+F39+F40+F41+F43+F44+F45+F46+F47+F48+F49+F50+F51+F52+F53+F54+F55+F56+F22+F42+F25+F26+F28</f>
        <v>33115.5</v>
      </c>
      <c r="G15" s="216">
        <f t="shared" ref="G15:H15" si="0">G16+G17+G18+G19+G20+G21+G23+G24+G27+G29+G30+G31+G32+G33+G34+G35+G36+G37+G38+G39+G40+G41+G43+G44+G45+G46+G47+G48+G49+G50+G51+G52+G53+G54+G55+G56+G22+G42+G25+G26+G28</f>
        <v>2982.5</v>
      </c>
      <c r="H15" s="216">
        <f t="shared" si="0"/>
        <v>32028.600000000002</v>
      </c>
    </row>
    <row r="16" spans="1:8" ht="57.75" customHeight="1">
      <c r="A16" s="217" t="s">
        <v>206</v>
      </c>
      <c r="B16" s="292" t="s">
        <v>74</v>
      </c>
      <c r="C16" s="299" t="s">
        <v>85</v>
      </c>
      <c r="D16" s="48">
        <v>4190000250</v>
      </c>
      <c r="E16" s="48">
        <v>100</v>
      </c>
      <c r="F16" s="9">
        <v>1313.5</v>
      </c>
      <c r="G16" s="211"/>
      <c r="H16" s="9">
        <v>1313.5</v>
      </c>
    </row>
    <row r="17" spans="1:8" ht="54.75" customHeight="1">
      <c r="A17" s="49" t="s">
        <v>207</v>
      </c>
      <c r="B17" s="292" t="s">
        <v>74</v>
      </c>
      <c r="C17" s="292" t="s">
        <v>48</v>
      </c>
      <c r="D17" s="48">
        <v>4190000280</v>
      </c>
      <c r="E17" s="294">
        <v>100</v>
      </c>
      <c r="F17" s="9">
        <v>12279.7</v>
      </c>
      <c r="G17" s="211"/>
      <c r="H17" s="9">
        <v>12279.7</v>
      </c>
    </row>
    <row r="18" spans="1:8" ht="33" customHeight="1">
      <c r="A18" s="49" t="s">
        <v>267</v>
      </c>
      <c r="B18" s="292" t="s">
        <v>74</v>
      </c>
      <c r="C18" s="292" t="s">
        <v>48</v>
      </c>
      <c r="D18" s="48">
        <v>4190000280</v>
      </c>
      <c r="E18" s="294">
        <v>200</v>
      </c>
      <c r="F18" s="9">
        <v>2437.6</v>
      </c>
      <c r="G18" s="211"/>
      <c r="H18" s="9">
        <v>2437.6</v>
      </c>
    </row>
    <row r="19" spans="1:8" ht="41.25" customHeight="1">
      <c r="A19" s="49" t="s">
        <v>20</v>
      </c>
      <c r="B19" s="292" t="s">
        <v>74</v>
      </c>
      <c r="C19" s="292" t="s">
        <v>48</v>
      </c>
      <c r="D19" s="48">
        <v>4190000280</v>
      </c>
      <c r="E19" s="294">
        <v>800</v>
      </c>
      <c r="F19" s="9">
        <v>25.4</v>
      </c>
      <c r="G19" s="211"/>
      <c r="H19" s="9">
        <v>25.4</v>
      </c>
    </row>
    <row r="20" spans="1:8" ht="66" customHeight="1">
      <c r="A20" s="208" t="s">
        <v>202</v>
      </c>
      <c r="B20" s="292" t="s">
        <v>74</v>
      </c>
      <c r="C20" s="292" t="s">
        <v>48</v>
      </c>
      <c r="D20" s="48">
        <v>4390080360</v>
      </c>
      <c r="E20" s="294">
        <v>100</v>
      </c>
      <c r="F20" s="9">
        <v>327.3</v>
      </c>
      <c r="G20" s="211"/>
      <c r="H20" s="9">
        <v>327.3</v>
      </c>
    </row>
    <row r="21" spans="1:8" ht="43.5" customHeight="1">
      <c r="A21" s="208" t="s">
        <v>262</v>
      </c>
      <c r="B21" s="292" t="s">
        <v>74</v>
      </c>
      <c r="C21" s="292" t="s">
        <v>48</v>
      </c>
      <c r="D21" s="48">
        <v>4390080360</v>
      </c>
      <c r="E21" s="294">
        <v>200</v>
      </c>
      <c r="F21" s="9">
        <v>35.4</v>
      </c>
      <c r="G21" s="211"/>
      <c r="H21" s="9">
        <v>35.4</v>
      </c>
    </row>
    <row r="22" spans="1:8" ht="44.25" customHeight="1">
      <c r="A22" s="256" t="s">
        <v>620</v>
      </c>
      <c r="B22" s="292" t="s">
        <v>74</v>
      </c>
      <c r="C22" s="292" t="s">
        <v>83</v>
      </c>
      <c r="D22" s="48">
        <v>4490051200</v>
      </c>
      <c r="E22" s="209">
        <v>200</v>
      </c>
      <c r="F22" s="9">
        <v>0.9</v>
      </c>
      <c r="G22" s="211"/>
      <c r="H22" s="9">
        <v>0.9</v>
      </c>
    </row>
    <row r="23" spans="1:8" ht="45" customHeight="1">
      <c r="A23" s="208" t="s">
        <v>386</v>
      </c>
      <c r="B23" s="292" t="s">
        <v>74</v>
      </c>
      <c r="C23" s="292" t="s">
        <v>51</v>
      </c>
      <c r="D23" s="292" t="s">
        <v>651</v>
      </c>
      <c r="E23" s="209">
        <v>200</v>
      </c>
      <c r="F23" s="9">
        <v>100</v>
      </c>
      <c r="G23" s="218"/>
      <c r="H23" s="9">
        <v>100</v>
      </c>
    </row>
    <row r="24" spans="1:8" ht="54.75" customHeight="1">
      <c r="A24" s="49" t="s">
        <v>663</v>
      </c>
      <c r="B24" s="292" t="s">
        <v>74</v>
      </c>
      <c r="C24" s="292" t="s">
        <v>51</v>
      </c>
      <c r="D24" s="292" t="s">
        <v>657</v>
      </c>
      <c r="E24" s="294">
        <v>200</v>
      </c>
      <c r="F24" s="9">
        <v>430</v>
      </c>
      <c r="G24" s="211"/>
      <c r="H24" s="9">
        <v>430</v>
      </c>
    </row>
    <row r="25" spans="1:8" ht="54.75" customHeight="1">
      <c r="A25" s="245" t="s">
        <v>665</v>
      </c>
      <c r="B25" s="292" t="s">
        <v>74</v>
      </c>
      <c r="C25" s="292" t="s">
        <v>51</v>
      </c>
      <c r="D25" s="292" t="s">
        <v>664</v>
      </c>
      <c r="E25" s="294">
        <v>200</v>
      </c>
      <c r="F25" s="9">
        <v>200</v>
      </c>
      <c r="G25" s="211"/>
      <c r="H25" s="9">
        <v>200</v>
      </c>
    </row>
    <row r="26" spans="1:8" ht="46.5" customHeight="1">
      <c r="A26" s="49" t="s">
        <v>829</v>
      </c>
      <c r="B26" s="292" t="s">
        <v>74</v>
      </c>
      <c r="C26" s="292" t="s">
        <v>51</v>
      </c>
      <c r="D26" s="212" t="s">
        <v>830</v>
      </c>
      <c r="E26" s="294">
        <v>200</v>
      </c>
      <c r="F26" s="9">
        <v>40</v>
      </c>
      <c r="G26" s="211"/>
      <c r="H26" s="9">
        <v>40</v>
      </c>
    </row>
    <row r="27" spans="1:8" ht="40.5" customHeight="1">
      <c r="A27" s="208" t="s">
        <v>260</v>
      </c>
      <c r="B27" s="292" t="s">
        <v>74</v>
      </c>
      <c r="C27" s="292" t="s">
        <v>51</v>
      </c>
      <c r="D27" s="292" t="s">
        <v>660</v>
      </c>
      <c r="E27" s="294">
        <v>200</v>
      </c>
      <c r="F27" s="9">
        <v>460</v>
      </c>
      <c r="G27" s="211"/>
      <c r="H27" s="9">
        <v>460</v>
      </c>
    </row>
    <row r="28" spans="1:8" ht="30" customHeight="1">
      <c r="A28" s="208" t="s">
        <v>264</v>
      </c>
      <c r="B28" s="292" t="s">
        <v>74</v>
      </c>
      <c r="C28" s="292" t="s">
        <v>51</v>
      </c>
      <c r="D28" s="48">
        <v>1410100700</v>
      </c>
      <c r="E28" s="294">
        <v>200</v>
      </c>
      <c r="F28" s="9">
        <v>20</v>
      </c>
      <c r="G28" s="9">
        <v>20</v>
      </c>
      <c r="H28" s="9">
        <v>20</v>
      </c>
    </row>
    <row r="29" spans="1:8" ht="42" customHeight="1">
      <c r="A29" s="208" t="s">
        <v>277</v>
      </c>
      <c r="B29" s="292" t="s">
        <v>74</v>
      </c>
      <c r="C29" s="292" t="s">
        <v>51</v>
      </c>
      <c r="D29" s="48">
        <v>1410100710</v>
      </c>
      <c r="E29" s="294">
        <v>200</v>
      </c>
      <c r="F29" s="9">
        <v>30</v>
      </c>
      <c r="G29" s="211"/>
      <c r="H29" s="9">
        <v>30</v>
      </c>
    </row>
    <row r="30" spans="1:8" ht="40.5" customHeight="1">
      <c r="A30" s="49" t="s">
        <v>278</v>
      </c>
      <c r="B30" s="292" t="s">
        <v>74</v>
      </c>
      <c r="C30" s="292" t="s">
        <v>51</v>
      </c>
      <c r="D30" s="48">
        <v>4290020100</v>
      </c>
      <c r="E30" s="294">
        <v>200</v>
      </c>
      <c r="F30" s="9">
        <v>200</v>
      </c>
      <c r="G30" s="211"/>
      <c r="H30" s="9">
        <v>250</v>
      </c>
    </row>
    <row r="31" spans="1:8" ht="27" customHeight="1">
      <c r="A31" s="49" t="s">
        <v>270</v>
      </c>
      <c r="B31" s="292" t="s">
        <v>74</v>
      </c>
      <c r="C31" s="292" t="s">
        <v>51</v>
      </c>
      <c r="D31" s="48">
        <v>4290020110</v>
      </c>
      <c r="E31" s="294">
        <v>200</v>
      </c>
      <c r="F31" s="9">
        <v>53.6</v>
      </c>
      <c r="G31" s="211"/>
      <c r="H31" s="9">
        <v>53.6</v>
      </c>
    </row>
    <row r="32" spans="1:8" ht="30.75" customHeight="1">
      <c r="A32" s="49" t="s">
        <v>288</v>
      </c>
      <c r="B32" s="292" t="s">
        <v>74</v>
      </c>
      <c r="C32" s="292" t="s">
        <v>51</v>
      </c>
      <c r="D32" s="48">
        <v>4290020120</v>
      </c>
      <c r="E32" s="294">
        <v>800</v>
      </c>
      <c r="F32" s="9">
        <v>28.5</v>
      </c>
      <c r="G32" s="211"/>
      <c r="H32" s="9">
        <v>28.5</v>
      </c>
    </row>
    <row r="33" spans="1:8" ht="44.25" customHeight="1">
      <c r="A33" s="49" t="s">
        <v>271</v>
      </c>
      <c r="B33" s="292" t="s">
        <v>74</v>
      </c>
      <c r="C33" s="292" t="s">
        <v>51</v>
      </c>
      <c r="D33" s="48">
        <v>4290020140</v>
      </c>
      <c r="E33" s="294">
        <v>200</v>
      </c>
      <c r="F33" s="9">
        <v>306.5</v>
      </c>
      <c r="G33" s="211"/>
      <c r="H33" s="9">
        <v>306.5</v>
      </c>
    </row>
    <row r="34" spans="1:8" ht="41.25" customHeight="1">
      <c r="A34" s="49" t="s">
        <v>275</v>
      </c>
      <c r="B34" s="292" t="s">
        <v>74</v>
      </c>
      <c r="C34" s="292" t="s">
        <v>51</v>
      </c>
      <c r="D34" s="48">
        <v>4390080350</v>
      </c>
      <c r="E34" s="294">
        <v>200</v>
      </c>
      <c r="F34" s="9">
        <v>6.8</v>
      </c>
      <c r="G34" s="211"/>
      <c r="H34" s="9">
        <v>6.8</v>
      </c>
    </row>
    <row r="35" spans="1:8" ht="40.5" customHeight="1">
      <c r="A35" s="49" t="s">
        <v>272</v>
      </c>
      <c r="B35" s="292" t="s">
        <v>74</v>
      </c>
      <c r="C35" s="292" t="s">
        <v>53</v>
      </c>
      <c r="D35" s="48">
        <v>4290020150</v>
      </c>
      <c r="E35" s="294">
        <v>200</v>
      </c>
      <c r="F35" s="9">
        <v>1296.3</v>
      </c>
      <c r="G35" s="211"/>
      <c r="H35" s="9">
        <v>1296.3</v>
      </c>
    </row>
    <row r="36" spans="1:8" ht="78" customHeight="1">
      <c r="A36" s="49" t="s">
        <v>279</v>
      </c>
      <c r="B36" s="292" t="s">
        <v>74</v>
      </c>
      <c r="C36" s="292" t="s">
        <v>55</v>
      </c>
      <c r="D36" s="48">
        <v>4390080370</v>
      </c>
      <c r="E36" s="294">
        <v>200</v>
      </c>
      <c r="F36" s="9">
        <v>3</v>
      </c>
      <c r="G36" s="211"/>
      <c r="H36" s="9">
        <v>3</v>
      </c>
    </row>
    <row r="37" spans="1:8" ht="86.25" customHeight="1">
      <c r="A37" s="45" t="s">
        <v>308</v>
      </c>
      <c r="B37" s="292" t="s">
        <v>74</v>
      </c>
      <c r="C37" s="292" t="s">
        <v>56</v>
      </c>
      <c r="D37" s="48">
        <v>1620120300</v>
      </c>
      <c r="E37" s="294">
        <v>200</v>
      </c>
      <c r="F37" s="9">
        <v>250</v>
      </c>
      <c r="G37" s="211"/>
      <c r="H37" s="9">
        <v>250</v>
      </c>
    </row>
    <row r="38" spans="1:8" ht="54.75" customHeight="1">
      <c r="A38" s="45" t="s">
        <v>352</v>
      </c>
      <c r="B38" s="292" t="s">
        <v>74</v>
      </c>
      <c r="C38" s="292" t="s">
        <v>56</v>
      </c>
      <c r="D38" s="48">
        <v>1710120400</v>
      </c>
      <c r="E38" s="294">
        <v>200</v>
      </c>
      <c r="F38" s="9">
        <v>2303</v>
      </c>
      <c r="G38" s="211"/>
      <c r="H38" s="9">
        <v>2303</v>
      </c>
    </row>
    <row r="39" spans="1:8" ht="57.75" customHeight="1">
      <c r="A39" s="45" t="s">
        <v>329</v>
      </c>
      <c r="B39" s="292" t="s">
        <v>74</v>
      </c>
      <c r="C39" s="292" t="s">
        <v>56</v>
      </c>
      <c r="D39" s="48">
        <v>1720120410</v>
      </c>
      <c r="E39" s="294">
        <v>200</v>
      </c>
      <c r="F39" s="9">
        <v>3196.9</v>
      </c>
      <c r="G39" s="211"/>
      <c r="H39" s="9">
        <v>3432.4</v>
      </c>
    </row>
    <row r="40" spans="1:8" ht="30.75" customHeight="1">
      <c r="A40" s="208" t="s">
        <v>600</v>
      </c>
      <c r="B40" s="292" t="s">
        <v>74</v>
      </c>
      <c r="C40" s="292" t="s">
        <v>57</v>
      </c>
      <c r="D40" s="212" t="s">
        <v>669</v>
      </c>
      <c r="E40" s="294">
        <v>200</v>
      </c>
      <c r="F40" s="9">
        <v>1168</v>
      </c>
      <c r="G40" s="9">
        <v>938</v>
      </c>
      <c r="H40" s="9">
        <v>938</v>
      </c>
    </row>
    <row r="41" spans="1:8" ht="30" customHeight="1">
      <c r="A41" s="208" t="s">
        <v>387</v>
      </c>
      <c r="B41" s="292" t="s">
        <v>74</v>
      </c>
      <c r="C41" s="292" t="s">
        <v>57</v>
      </c>
      <c r="D41" s="212" t="s">
        <v>671</v>
      </c>
      <c r="E41" s="294">
        <v>200</v>
      </c>
      <c r="F41" s="9">
        <v>550</v>
      </c>
      <c r="G41" s="210" t="s">
        <v>356</v>
      </c>
      <c r="H41" s="9">
        <v>550</v>
      </c>
    </row>
    <row r="42" spans="1:8" ht="30" customHeight="1">
      <c r="A42" s="208" t="s">
        <v>391</v>
      </c>
      <c r="B42" s="292" t="s">
        <v>74</v>
      </c>
      <c r="C42" s="292" t="s">
        <v>57</v>
      </c>
      <c r="D42" s="212" t="s">
        <v>670</v>
      </c>
      <c r="E42" s="294">
        <v>200</v>
      </c>
      <c r="F42" s="9">
        <v>78.599999999999994</v>
      </c>
      <c r="G42" s="9">
        <v>26</v>
      </c>
      <c r="H42" s="9">
        <v>26</v>
      </c>
    </row>
    <row r="43" spans="1:8" ht="54.75" customHeight="1">
      <c r="A43" s="217" t="s">
        <v>274</v>
      </c>
      <c r="B43" s="292" t="s">
        <v>74</v>
      </c>
      <c r="C43" s="292" t="s">
        <v>57</v>
      </c>
      <c r="D43" s="48">
        <v>4290020160</v>
      </c>
      <c r="E43" s="294">
        <v>200</v>
      </c>
      <c r="F43" s="9">
        <v>604.6</v>
      </c>
      <c r="G43" s="211"/>
      <c r="H43" s="9">
        <v>196.7</v>
      </c>
    </row>
    <row r="44" spans="1:8" ht="30" customHeight="1">
      <c r="A44" s="49" t="s">
        <v>304</v>
      </c>
      <c r="B44" s="292" t="s">
        <v>74</v>
      </c>
      <c r="C44" s="292" t="s">
        <v>57</v>
      </c>
      <c r="D44" s="48">
        <v>4290020180</v>
      </c>
      <c r="E44" s="294">
        <v>200</v>
      </c>
      <c r="F44" s="9">
        <v>400</v>
      </c>
      <c r="G44" s="211"/>
      <c r="H44" s="9">
        <v>400</v>
      </c>
    </row>
    <row r="45" spans="1:8" ht="40.5" customHeight="1">
      <c r="A45" s="208" t="s">
        <v>328</v>
      </c>
      <c r="B45" s="292" t="s">
        <v>74</v>
      </c>
      <c r="C45" s="292" t="s">
        <v>331</v>
      </c>
      <c r="D45" s="292" t="s">
        <v>633</v>
      </c>
      <c r="E45" s="294">
        <v>200</v>
      </c>
      <c r="F45" s="9">
        <v>879.9</v>
      </c>
      <c r="G45" s="211"/>
      <c r="H45" s="9">
        <v>879.9</v>
      </c>
    </row>
    <row r="46" spans="1:8" ht="30.75" customHeight="1">
      <c r="A46" s="208" t="s">
        <v>327</v>
      </c>
      <c r="B46" s="292" t="s">
        <v>74</v>
      </c>
      <c r="C46" s="292" t="s">
        <v>331</v>
      </c>
      <c r="D46" s="292" t="s">
        <v>634</v>
      </c>
      <c r="E46" s="294">
        <v>200</v>
      </c>
      <c r="F46" s="9">
        <v>143.19999999999999</v>
      </c>
      <c r="G46" s="211"/>
      <c r="H46" s="9">
        <v>143.19999999999999</v>
      </c>
    </row>
    <row r="47" spans="1:8" ht="39" customHeight="1">
      <c r="A47" s="208" t="s">
        <v>842</v>
      </c>
      <c r="B47" s="292" t="s">
        <v>74</v>
      </c>
      <c r="C47" s="292" t="s">
        <v>330</v>
      </c>
      <c r="D47" s="292" t="s">
        <v>630</v>
      </c>
      <c r="E47" s="294">
        <v>400</v>
      </c>
      <c r="F47" s="9">
        <v>574.5</v>
      </c>
      <c r="G47" s="211"/>
      <c r="H47" s="9"/>
    </row>
    <row r="48" spans="1:8" ht="31.5" customHeight="1">
      <c r="A48" s="208" t="s">
        <v>326</v>
      </c>
      <c r="B48" s="292" t="s">
        <v>74</v>
      </c>
      <c r="C48" s="292" t="s">
        <v>330</v>
      </c>
      <c r="D48" s="292" t="s">
        <v>642</v>
      </c>
      <c r="E48" s="294">
        <v>200</v>
      </c>
      <c r="F48" s="9">
        <v>500</v>
      </c>
      <c r="G48" s="211"/>
      <c r="H48" s="9">
        <v>500</v>
      </c>
    </row>
    <row r="49" spans="1:8" ht="29.25" customHeight="1">
      <c r="A49" s="217" t="s">
        <v>325</v>
      </c>
      <c r="B49" s="292" t="s">
        <v>74</v>
      </c>
      <c r="C49" s="292" t="s">
        <v>330</v>
      </c>
      <c r="D49" s="48">
        <v>4290020270</v>
      </c>
      <c r="E49" s="294">
        <v>200</v>
      </c>
      <c r="F49" s="9"/>
      <c r="G49" s="211"/>
      <c r="H49" s="9"/>
    </row>
    <row r="50" spans="1:8" ht="27.75" customHeight="1">
      <c r="A50" s="49" t="s">
        <v>392</v>
      </c>
      <c r="B50" s="292" t="s">
        <v>74</v>
      </c>
      <c r="C50" s="292" t="s">
        <v>332</v>
      </c>
      <c r="D50" s="292" t="s">
        <v>945</v>
      </c>
      <c r="E50" s="209">
        <v>200</v>
      </c>
      <c r="F50" s="9">
        <v>360.6</v>
      </c>
      <c r="G50" s="218">
        <v>360.6</v>
      </c>
      <c r="H50" s="9">
        <v>360.6</v>
      </c>
    </row>
    <row r="51" spans="1:8" ht="35.25" customHeight="1">
      <c r="A51" s="208" t="s">
        <v>589</v>
      </c>
      <c r="B51" s="292" t="s">
        <v>74</v>
      </c>
      <c r="C51" s="292" t="s">
        <v>332</v>
      </c>
      <c r="D51" s="292" t="s">
        <v>637</v>
      </c>
      <c r="E51" s="294">
        <v>200</v>
      </c>
      <c r="F51" s="9">
        <v>529.1</v>
      </c>
      <c r="G51" s="9">
        <v>529.1</v>
      </c>
      <c r="H51" s="9">
        <v>529.1</v>
      </c>
    </row>
    <row r="52" spans="1:8" ht="29.25" customHeight="1">
      <c r="A52" s="208" t="s">
        <v>590</v>
      </c>
      <c r="B52" s="292" t="s">
        <v>74</v>
      </c>
      <c r="C52" s="225" t="s">
        <v>332</v>
      </c>
      <c r="D52" s="292" t="s">
        <v>638</v>
      </c>
      <c r="E52" s="294">
        <v>200</v>
      </c>
      <c r="F52" s="9">
        <v>358.8</v>
      </c>
      <c r="G52" s="9">
        <v>358.8</v>
      </c>
      <c r="H52" s="9">
        <v>358.8</v>
      </c>
    </row>
    <row r="53" spans="1:8" ht="33" customHeight="1">
      <c r="A53" s="208" t="s">
        <v>591</v>
      </c>
      <c r="B53" s="292" t="s">
        <v>74</v>
      </c>
      <c r="C53" s="225" t="s">
        <v>332</v>
      </c>
      <c r="D53" s="292" t="s">
        <v>647</v>
      </c>
      <c r="E53" s="294">
        <v>200</v>
      </c>
      <c r="F53" s="9">
        <v>150</v>
      </c>
      <c r="G53" s="9">
        <v>150</v>
      </c>
      <c r="H53" s="9">
        <v>150</v>
      </c>
    </row>
    <row r="54" spans="1:8" ht="38.25" customHeight="1">
      <c r="A54" s="208" t="s">
        <v>592</v>
      </c>
      <c r="B54" s="292" t="s">
        <v>74</v>
      </c>
      <c r="C54" s="225" t="s">
        <v>332</v>
      </c>
      <c r="D54" s="292" t="s">
        <v>648</v>
      </c>
      <c r="E54" s="294">
        <v>200</v>
      </c>
      <c r="F54" s="9">
        <v>50</v>
      </c>
      <c r="G54" s="9">
        <v>50</v>
      </c>
      <c r="H54" s="9">
        <v>50</v>
      </c>
    </row>
    <row r="55" spans="1:8" ht="29.25" customHeight="1">
      <c r="A55" s="217" t="s">
        <v>213</v>
      </c>
      <c r="B55" s="292" t="s">
        <v>74</v>
      </c>
      <c r="C55" s="292" t="s">
        <v>66</v>
      </c>
      <c r="D55" s="48">
        <v>4290007010</v>
      </c>
      <c r="E55" s="294">
        <v>300</v>
      </c>
      <c r="F55" s="9">
        <v>1316.4</v>
      </c>
      <c r="G55" s="211"/>
      <c r="H55" s="9">
        <v>1316.4</v>
      </c>
    </row>
    <row r="56" spans="1:8" ht="42" customHeight="1">
      <c r="A56" s="49" t="s">
        <v>295</v>
      </c>
      <c r="B56" s="292" t="s">
        <v>74</v>
      </c>
      <c r="C56" s="292" t="s">
        <v>293</v>
      </c>
      <c r="D56" s="292" t="s">
        <v>624</v>
      </c>
      <c r="E56" s="294">
        <v>300</v>
      </c>
      <c r="F56" s="9">
        <v>107.4</v>
      </c>
      <c r="G56" s="211"/>
      <c r="H56" s="9"/>
    </row>
    <row r="57" spans="1:8">
      <c r="A57" s="214" t="s">
        <v>73</v>
      </c>
      <c r="B57" s="215" t="s">
        <v>75</v>
      </c>
      <c r="C57" s="292"/>
      <c r="D57" s="48"/>
      <c r="E57" s="48"/>
      <c r="F57" s="300">
        <f>F58+F59</f>
        <v>1053.6000000000001</v>
      </c>
      <c r="G57" s="300">
        <f t="shared" ref="G57:H57" si="1">G58+G59</f>
        <v>1053.3</v>
      </c>
      <c r="H57" s="300">
        <f t="shared" si="1"/>
        <v>1053.6000000000001</v>
      </c>
    </row>
    <row r="58" spans="1:8" ht="54" customHeight="1">
      <c r="A58" s="49" t="s">
        <v>205</v>
      </c>
      <c r="B58" s="292" t="s">
        <v>75</v>
      </c>
      <c r="C58" s="292" t="s">
        <v>47</v>
      </c>
      <c r="D58" s="48">
        <v>4090000270</v>
      </c>
      <c r="E58" s="294">
        <v>100</v>
      </c>
      <c r="F58" s="9">
        <v>957.2</v>
      </c>
      <c r="G58" s="9">
        <v>957.2</v>
      </c>
      <c r="H58" s="9">
        <v>957.2</v>
      </c>
    </row>
    <row r="59" spans="1:8" ht="35.25" customHeight="1">
      <c r="A59" s="49" t="s">
        <v>266</v>
      </c>
      <c r="B59" s="292" t="s">
        <v>75</v>
      </c>
      <c r="C59" s="292" t="s">
        <v>47</v>
      </c>
      <c r="D59" s="48">
        <v>4090000270</v>
      </c>
      <c r="E59" s="294">
        <v>200</v>
      </c>
      <c r="F59" s="9">
        <v>96.4</v>
      </c>
      <c r="G59" s="9">
        <v>96.1</v>
      </c>
      <c r="H59" s="9">
        <v>96.4</v>
      </c>
    </row>
    <row r="60" spans="1:8" ht="22.5" customHeight="1">
      <c r="A60" s="214" t="s">
        <v>5</v>
      </c>
      <c r="B60" s="215" t="s">
        <v>6</v>
      </c>
      <c r="C60" s="292"/>
      <c r="D60" s="48"/>
      <c r="E60" s="48"/>
      <c r="F60" s="216">
        <f>F61+F62+F64+F65+F66+F67+F68+F69+F70+F71+F72+F74+F76+F77+F78+F79+F80+F81+F82+F83+F84+F85+F75+F63</f>
        <v>27022.1</v>
      </c>
      <c r="G60" s="216">
        <f>G61+G62+G64+G65+G66+G67+G68+G69+G70+G71+G72+G74+G76+G77+G78+G79+G80+G81+G82+G83+G84+G85+G75+G63</f>
        <v>3172</v>
      </c>
      <c r="H60" s="216">
        <f>H61+H62+H64+H65+H66+H67+H68+H69+H70+H71+H72+H74+H76+H77+H78+H79+H80+H81+H82+H83+H84+H85+H75+H63</f>
        <v>26272.299999999996</v>
      </c>
    </row>
    <row r="61" spans="1:8" ht="56.25" customHeight="1">
      <c r="A61" s="49" t="s">
        <v>209</v>
      </c>
      <c r="B61" s="292" t="s">
        <v>6</v>
      </c>
      <c r="C61" s="292" t="s">
        <v>49</v>
      </c>
      <c r="D61" s="48">
        <v>4190000290</v>
      </c>
      <c r="E61" s="294">
        <v>100</v>
      </c>
      <c r="F61" s="9">
        <v>3450.3</v>
      </c>
      <c r="G61" s="9">
        <v>3167.6</v>
      </c>
      <c r="H61" s="9">
        <v>3450.3</v>
      </c>
    </row>
    <row r="62" spans="1:8" ht="41.25" customHeight="1">
      <c r="A62" s="49" t="s">
        <v>269</v>
      </c>
      <c r="B62" s="292" t="s">
        <v>6</v>
      </c>
      <c r="C62" s="292" t="s">
        <v>49</v>
      </c>
      <c r="D62" s="48">
        <v>4190000290</v>
      </c>
      <c r="E62" s="294">
        <v>200</v>
      </c>
      <c r="F62" s="9">
        <v>205.4</v>
      </c>
      <c r="G62" s="211"/>
      <c r="H62" s="9">
        <v>205.4</v>
      </c>
    </row>
    <row r="63" spans="1:8" ht="34.5" customHeight="1">
      <c r="A63" s="49" t="s">
        <v>572</v>
      </c>
      <c r="B63" s="292" t="s">
        <v>6</v>
      </c>
      <c r="C63" s="292" t="s">
        <v>49</v>
      </c>
      <c r="D63" s="48">
        <v>4190000290</v>
      </c>
      <c r="E63" s="294">
        <v>300</v>
      </c>
      <c r="F63" s="9"/>
      <c r="G63" s="211"/>
      <c r="H63" s="9"/>
    </row>
    <row r="64" spans="1:8" ht="27.75" customHeight="1">
      <c r="A64" s="49" t="s">
        <v>210</v>
      </c>
      <c r="B64" s="292" t="s">
        <v>6</v>
      </c>
      <c r="C64" s="292" t="s">
        <v>49</v>
      </c>
      <c r="D64" s="48">
        <v>4190000290</v>
      </c>
      <c r="E64" s="294">
        <v>800</v>
      </c>
      <c r="F64" s="9">
        <v>2</v>
      </c>
      <c r="G64" s="211"/>
      <c r="H64" s="9">
        <v>2</v>
      </c>
    </row>
    <row r="65" spans="1:8" ht="27.75" customHeight="1">
      <c r="A65" s="49" t="s">
        <v>211</v>
      </c>
      <c r="B65" s="292" t="s">
        <v>6</v>
      </c>
      <c r="C65" s="292" t="s">
        <v>50</v>
      </c>
      <c r="D65" s="48">
        <v>4290020090</v>
      </c>
      <c r="E65" s="294">
        <v>800</v>
      </c>
      <c r="F65" s="9">
        <v>5300</v>
      </c>
      <c r="G65" s="211"/>
      <c r="H65" s="9">
        <v>5300</v>
      </c>
    </row>
    <row r="66" spans="1:8" ht="52.5" customHeight="1">
      <c r="A66" s="49" t="s">
        <v>663</v>
      </c>
      <c r="B66" s="292" t="s">
        <v>6</v>
      </c>
      <c r="C66" s="292" t="s">
        <v>51</v>
      </c>
      <c r="D66" s="292" t="s">
        <v>657</v>
      </c>
      <c r="E66" s="294">
        <v>200</v>
      </c>
      <c r="F66" s="9">
        <v>200</v>
      </c>
      <c r="G66" s="211"/>
      <c r="H66" s="9">
        <v>200</v>
      </c>
    </row>
    <row r="67" spans="1:8" ht="42.75" customHeight="1">
      <c r="A67" s="208" t="s">
        <v>277</v>
      </c>
      <c r="B67" s="292" t="s">
        <v>6</v>
      </c>
      <c r="C67" s="292" t="s">
        <v>51</v>
      </c>
      <c r="D67" s="48">
        <v>1710100710</v>
      </c>
      <c r="E67" s="294">
        <v>200</v>
      </c>
      <c r="F67" s="9"/>
      <c r="G67" s="211"/>
      <c r="H67" s="9"/>
    </row>
    <row r="68" spans="1:8" ht="52.5" customHeight="1">
      <c r="A68" s="49" t="s">
        <v>349</v>
      </c>
      <c r="B68" s="292" t="s">
        <v>6</v>
      </c>
      <c r="C68" s="292" t="s">
        <v>53</v>
      </c>
      <c r="D68" s="48">
        <v>4290008100</v>
      </c>
      <c r="E68" s="294">
        <v>500</v>
      </c>
      <c r="F68" s="9"/>
      <c r="G68" s="211"/>
      <c r="H68" s="9"/>
    </row>
    <row r="69" spans="1:8" ht="65.25" customHeight="1">
      <c r="A69" s="49" t="s">
        <v>21</v>
      </c>
      <c r="B69" s="292" t="s">
        <v>6</v>
      </c>
      <c r="C69" s="292" t="s">
        <v>53</v>
      </c>
      <c r="D69" s="48">
        <v>4290000300</v>
      </c>
      <c r="E69" s="294">
        <v>100</v>
      </c>
      <c r="F69" s="9">
        <v>3017.1</v>
      </c>
      <c r="G69" s="211"/>
      <c r="H69" s="9">
        <v>3017.1</v>
      </c>
    </row>
    <row r="70" spans="1:8" ht="40.5" customHeight="1">
      <c r="A70" s="49" t="s">
        <v>273</v>
      </c>
      <c r="B70" s="292" t="s">
        <v>6</v>
      </c>
      <c r="C70" s="292" t="s">
        <v>53</v>
      </c>
      <c r="D70" s="48">
        <v>4290000300</v>
      </c>
      <c r="E70" s="294">
        <v>200</v>
      </c>
      <c r="F70" s="9">
        <v>920.5</v>
      </c>
      <c r="G70" s="211"/>
      <c r="H70" s="9">
        <v>920.5</v>
      </c>
    </row>
    <row r="71" spans="1:8" ht="43.5" customHeight="1">
      <c r="A71" s="49" t="s">
        <v>22</v>
      </c>
      <c r="B71" s="301" t="s">
        <v>359</v>
      </c>
      <c r="C71" s="292" t="s">
        <v>53</v>
      </c>
      <c r="D71" s="48">
        <v>4290000300</v>
      </c>
      <c r="E71" s="294">
        <v>800</v>
      </c>
      <c r="F71" s="9">
        <v>24.5</v>
      </c>
      <c r="G71" s="211"/>
      <c r="H71" s="9">
        <v>24.5</v>
      </c>
    </row>
    <row r="72" spans="1:8" ht="41.25" customHeight="1">
      <c r="A72" s="49" t="s">
        <v>604</v>
      </c>
      <c r="B72" s="292" t="s">
        <v>6</v>
      </c>
      <c r="C72" s="292" t="s">
        <v>53</v>
      </c>
      <c r="D72" s="48">
        <v>4290000360</v>
      </c>
      <c r="E72" s="294">
        <v>200</v>
      </c>
      <c r="F72" s="9">
        <v>549.79999999999995</v>
      </c>
      <c r="G72" s="211"/>
      <c r="H72" s="9"/>
    </row>
    <row r="73" spans="1:8" ht="1.5" hidden="1" customHeight="1">
      <c r="A73" s="45" t="s">
        <v>344</v>
      </c>
      <c r="B73" s="292" t="s">
        <v>6</v>
      </c>
      <c r="C73" s="292" t="s">
        <v>56</v>
      </c>
      <c r="D73" s="48">
        <v>2010108010</v>
      </c>
      <c r="E73" s="294">
        <v>500</v>
      </c>
      <c r="F73" s="9">
        <v>2303</v>
      </c>
      <c r="G73" s="211"/>
      <c r="H73" s="9">
        <v>2303</v>
      </c>
    </row>
    <row r="74" spans="1:8" ht="27" customHeight="1">
      <c r="A74" s="49" t="s">
        <v>195</v>
      </c>
      <c r="B74" s="292" t="s">
        <v>6</v>
      </c>
      <c r="C74" s="292" t="s">
        <v>57</v>
      </c>
      <c r="D74" s="292" t="s">
        <v>653</v>
      </c>
      <c r="E74" s="294">
        <v>800</v>
      </c>
      <c r="F74" s="9">
        <v>200</v>
      </c>
      <c r="G74" s="211"/>
      <c r="H74" s="9"/>
    </row>
    <row r="75" spans="1:8" ht="41.25" customHeight="1">
      <c r="A75" s="208" t="s">
        <v>320</v>
      </c>
      <c r="B75" s="292" t="s">
        <v>6</v>
      </c>
      <c r="C75" s="292" t="s">
        <v>330</v>
      </c>
      <c r="D75" s="292" t="s">
        <v>641</v>
      </c>
      <c r="E75" s="294">
        <v>800</v>
      </c>
      <c r="F75" s="9">
        <v>5000</v>
      </c>
      <c r="G75" s="211"/>
      <c r="H75" s="9">
        <v>5000</v>
      </c>
    </row>
    <row r="76" spans="1:8" ht="66" customHeight="1">
      <c r="A76" s="49" t="s">
        <v>179</v>
      </c>
      <c r="B76" s="292" t="s">
        <v>6</v>
      </c>
      <c r="C76" s="292" t="s">
        <v>357</v>
      </c>
      <c r="D76" s="292" t="s">
        <v>181</v>
      </c>
      <c r="E76" s="294">
        <v>100</v>
      </c>
      <c r="F76" s="9">
        <v>1421.9</v>
      </c>
      <c r="G76" s="211"/>
      <c r="H76" s="9">
        <v>1421.9</v>
      </c>
    </row>
    <row r="77" spans="1:8" ht="43.5" customHeight="1">
      <c r="A77" s="49" t="s">
        <v>257</v>
      </c>
      <c r="B77" s="292" t="s">
        <v>6</v>
      </c>
      <c r="C77" s="292" t="s">
        <v>357</v>
      </c>
      <c r="D77" s="292" t="s">
        <v>181</v>
      </c>
      <c r="E77" s="294">
        <v>200</v>
      </c>
      <c r="F77" s="9">
        <v>75.099999999999994</v>
      </c>
      <c r="G77" s="211"/>
      <c r="H77" s="9">
        <v>75.099999999999994</v>
      </c>
    </row>
    <row r="78" spans="1:8" ht="45" customHeight="1">
      <c r="A78" s="49" t="s">
        <v>180</v>
      </c>
      <c r="B78" s="292" t="s">
        <v>6</v>
      </c>
      <c r="C78" s="292" t="s">
        <v>357</v>
      </c>
      <c r="D78" s="292" t="s">
        <v>181</v>
      </c>
      <c r="E78" s="294">
        <v>800</v>
      </c>
      <c r="F78" s="9">
        <v>0.8</v>
      </c>
      <c r="G78" s="211"/>
      <c r="H78" s="9">
        <v>0.8</v>
      </c>
    </row>
    <row r="79" spans="1:8" ht="15.75" hidden="1" customHeight="1">
      <c r="A79" s="49"/>
      <c r="B79" s="292"/>
      <c r="C79" s="292"/>
      <c r="D79" s="213"/>
      <c r="E79" s="294"/>
      <c r="F79" s="9"/>
      <c r="G79" s="211"/>
      <c r="H79" s="9"/>
    </row>
    <row r="80" spans="1:8" ht="65.25" customHeight="1">
      <c r="A80" s="49" t="s">
        <v>162</v>
      </c>
      <c r="B80" s="292" t="s">
        <v>6</v>
      </c>
      <c r="C80" s="292" t="s">
        <v>64</v>
      </c>
      <c r="D80" s="292" t="s">
        <v>166</v>
      </c>
      <c r="E80" s="294">
        <v>100</v>
      </c>
      <c r="F80" s="9">
        <v>2680.5</v>
      </c>
      <c r="G80" s="211"/>
      <c r="H80" s="9">
        <v>2680.5</v>
      </c>
    </row>
    <row r="81" spans="1:8" ht="41.25" customHeight="1">
      <c r="A81" s="49" t="s">
        <v>254</v>
      </c>
      <c r="B81" s="292" t="s">
        <v>6</v>
      </c>
      <c r="C81" s="292" t="s">
        <v>64</v>
      </c>
      <c r="D81" s="292" t="s">
        <v>166</v>
      </c>
      <c r="E81" s="294">
        <v>200</v>
      </c>
      <c r="F81" s="9">
        <v>2084.6</v>
      </c>
      <c r="G81" s="211"/>
      <c r="H81" s="9">
        <v>2084.6</v>
      </c>
    </row>
    <row r="82" spans="1:8" ht="28.5" customHeight="1">
      <c r="A82" s="49" t="s">
        <v>163</v>
      </c>
      <c r="B82" s="292" t="s">
        <v>6</v>
      </c>
      <c r="C82" s="292" t="s">
        <v>64</v>
      </c>
      <c r="D82" s="292" t="s">
        <v>166</v>
      </c>
      <c r="E82" s="294">
        <v>800</v>
      </c>
      <c r="F82" s="9">
        <v>25</v>
      </c>
      <c r="G82" s="211"/>
      <c r="H82" s="9">
        <v>25</v>
      </c>
    </row>
    <row r="83" spans="1:8" ht="29.25" customHeight="1">
      <c r="A83" s="49" t="s">
        <v>255</v>
      </c>
      <c r="B83" s="292" t="s">
        <v>6</v>
      </c>
      <c r="C83" s="292" t="s">
        <v>64</v>
      </c>
      <c r="D83" s="292" t="s">
        <v>167</v>
      </c>
      <c r="E83" s="294">
        <v>200</v>
      </c>
      <c r="F83" s="9">
        <v>15</v>
      </c>
      <c r="G83" s="211"/>
      <c r="H83" s="9">
        <v>15</v>
      </c>
    </row>
    <row r="84" spans="1:8" ht="68.25" customHeight="1">
      <c r="A84" s="49" t="s">
        <v>595</v>
      </c>
      <c r="B84" s="292" t="s">
        <v>6</v>
      </c>
      <c r="C84" s="292" t="s">
        <v>64</v>
      </c>
      <c r="D84" s="212" t="s">
        <v>675</v>
      </c>
      <c r="E84" s="294">
        <v>100</v>
      </c>
      <c r="F84" s="9">
        <v>1441.1</v>
      </c>
      <c r="G84" s="211"/>
      <c r="H84" s="9">
        <v>1441.1</v>
      </c>
    </row>
    <row r="85" spans="1:8" ht="55.5" customHeight="1">
      <c r="A85" s="49" t="s">
        <v>676</v>
      </c>
      <c r="B85" s="292" t="s">
        <v>6</v>
      </c>
      <c r="C85" s="292" t="s">
        <v>64</v>
      </c>
      <c r="D85" s="212" t="s">
        <v>675</v>
      </c>
      <c r="E85" s="294">
        <v>200</v>
      </c>
      <c r="F85" s="9">
        <v>408.5</v>
      </c>
      <c r="G85" s="210" t="s">
        <v>370</v>
      </c>
      <c r="H85" s="9">
        <v>408.5</v>
      </c>
    </row>
    <row r="86" spans="1:8" ht="22.5" customHeight="1">
      <c r="A86" s="214" t="s">
        <v>82</v>
      </c>
      <c r="B86" s="215" t="s">
        <v>7</v>
      </c>
      <c r="C86" s="292"/>
      <c r="D86" s="292"/>
      <c r="E86" s="48"/>
      <c r="F86" s="216">
        <f>F87+F88+F89+F90+F91+F92+F93+F94+F95+F96+F97+F98+F99+F100+F101+F102+F103+F104+F105+F106+F107+F111+F112+F113+F114+F115+F116+F117+F118+F119+F120+F121+F122+F123+F124+F125+F131+F108+F109+F110+F128+F129+F126+F127+F130</f>
        <v>112331.8</v>
      </c>
      <c r="G86" s="216">
        <f t="shared" ref="G86:H86" si="2">G87+G88+G89+G90+G91+G92+G93+G94+G95+G96+G97+G98+G99+G100+G101+G102+G103+G104+G105+G106+G107+G111+G112+G113+G114+G115+G116+G117+G118+G119+G120+G121+G122+G123+G124+G125+G131+G108+G109+G110+G128+G129+G126+G127+G130</f>
        <v>1001.8</v>
      </c>
      <c r="H86" s="216">
        <f t="shared" si="2"/>
        <v>109603.90000000001</v>
      </c>
    </row>
    <row r="87" spans="1:8" ht="41.25" customHeight="1">
      <c r="A87" s="49" t="s">
        <v>240</v>
      </c>
      <c r="B87" s="292" t="s">
        <v>7</v>
      </c>
      <c r="C87" s="292" t="s">
        <v>59</v>
      </c>
      <c r="D87" s="292" t="s">
        <v>101</v>
      </c>
      <c r="E87" s="294">
        <v>200</v>
      </c>
      <c r="F87" s="9">
        <v>287.3</v>
      </c>
      <c r="G87" s="211"/>
      <c r="H87" s="9">
        <v>176.9</v>
      </c>
    </row>
    <row r="88" spans="1:8" ht="93" customHeight="1">
      <c r="A88" s="217" t="s">
        <v>608</v>
      </c>
      <c r="B88" s="292" t="s">
        <v>7</v>
      </c>
      <c r="C88" s="292" t="s">
        <v>59</v>
      </c>
      <c r="D88" s="292" t="s">
        <v>110</v>
      </c>
      <c r="E88" s="294">
        <v>200</v>
      </c>
      <c r="F88" s="9">
        <v>199.5</v>
      </c>
      <c r="G88" s="211"/>
      <c r="H88" s="9">
        <v>199.5</v>
      </c>
    </row>
    <row r="89" spans="1:8" ht="67.5" customHeight="1">
      <c r="A89" s="49" t="s">
        <v>92</v>
      </c>
      <c r="B89" s="292" t="s">
        <v>7</v>
      </c>
      <c r="C89" s="292" t="s">
        <v>59</v>
      </c>
      <c r="D89" s="292" t="s">
        <v>116</v>
      </c>
      <c r="E89" s="294">
        <v>100</v>
      </c>
      <c r="F89" s="9">
        <v>3651.3</v>
      </c>
      <c r="G89" s="211"/>
      <c r="H89" s="9">
        <v>3651.3</v>
      </c>
    </row>
    <row r="90" spans="1:8" ht="45" customHeight="1">
      <c r="A90" s="49" t="s">
        <v>244</v>
      </c>
      <c r="B90" s="292" t="s">
        <v>7</v>
      </c>
      <c r="C90" s="292" t="s">
        <v>59</v>
      </c>
      <c r="D90" s="292" t="s">
        <v>116</v>
      </c>
      <c r="E90" s="294">
        <v>200</v>
      </c>
      <c r="F90" s="9">
        <v>3183.8</v>
      </c>
      <c r="G90" s="211"/>
      <c r="H90" s="9">
        <v>3183.8</v>
      </c>
    </row>
    <row r="91" spans="1:8" ht="32.25" customHeight="1">
      <c r="A91" s="49" t="s">
        <v>93</v>
      </c>
      <c r="B91" s="292" t="s">
        <v>7</v>
      </c>
      <c r="C91" s="292" t="s">
        <v>59</v>
      </c>
      <c r="D91" s="292" t="s">
        <v>116</v>
      </c>
      <c r="E91" s="294">
        <v>800</v>
      </c>
      <c r="F91" s="9">
        <v>29</v>
      </c>
      <c r="G91" s="211"/>
      <c r="H91" s="9">
        <v>29</v>
      </c>
    </row>
    <row r="92" spans="1:8" ht="39.75" customHeight="1">
      <c r="A92" s="49" t="s">
        <v>245</v>
      </c>
      <c r="B92" s="292" t="s">
        <v>7</v>
      </c>
      <c r="C92" s="292" t="s">
        <v>59</v>
      </c>
      <c r="D92" s="292" t="s">
        <v>214</v>
      </c>
      <c r="E92" s="294">
        <v>200</v>
      </c>
      <c r="F92" s="9">
        <v>1212.7</v>
      </c>
      <c r="G92" s="211"/>
      <c r="H92" s="9">
        <v>1212.7</v>
      </c>
    </row>
    <row r="93" spans="1:8" ht="30" customHeight="1">
      <c r="A93" s="49" t="s">
        <v>246</v>
      </c>
      <c r="B93" s="292" t="s">
        <v>7</v>
      </c>
      <c r="C93" s="292" t="s">
        <v>59</v>
      </c>
      <c r="D93" s="292" t="s">
        <v>223</v>
      </c>
      <c r="E93" s="294">
        <v>200</v>
      </c>
      <c r="F93" s="9">
        <v>1000.8</v>
      </c>
      <c r="G93" s="211"/>
      <c r="H93" s="9">
        <v>1000.8</v>
      </c>
    </row>
    <row r="94" spans="1:8" ht="130.5" customHeight="1">
      <c r="A94" s="49" t="s">
        <v>612</v>
      </c>
      <c r="B94" s="292" t="s">
        <v>7</v>
      </c>
      <c r="C94" s="292" t="s">
        <v>59</v>
      </c>
      <c r="D94" s="292" t="s">
        <v>126</v>
      </c>
      <c r="E94" s="294">
        <v>100</v>
      </c>
      <c r="F94" s="9">
        <v>6556.7</v>
      </c>
      <c r="G94" s="211"/>
      <c r="H94" s="9">
        <v>6556.7</v>
      </c>
    </row>
    <row r="95" spans="1:8" ht="103.5" customHeight="1">
      <c r="A95" s="49" t="s">
        <v>611</v>
      </c>
      <c r="B95" s="292" t="s">
        <v>7</v>
      </c>
      <c r="C95" s="292" t="s">
        <v>59</v>
      </c>
      <c r="D95" s="292" t="s">
        <v>126</v>
      </c>
      <c r="E95" s="294">
        <v>200</v>
      </c>
      <c r="F95" s="9">
        <v>23.7</v>
      </c>
      <c r="G95" s="211"/>
      <c r="H95" s="9">
        <v>23.7</v>
      </c>
    </row>
    <row r="96" spans="1:8" ht="42.75" customHeight="1">
      <c r="A96" s="49" t="s">
        <v>239</v>
      </c>
      <c r="B96" s="292" t="s">
        <v>7</v>
      </c>
      <c r="C96" s="292" t="s">
        <v>60</v>
      </c>
      <c r="D96" s="292" t="s">
        <v>100</v>
      </c>
      <c r="E96" s="294">
        <v>200</v>
      </c>
      <c r="F96" s="9">
        <v>800</v>
      </c>
      <c r="G96" s="211"/>
      <c r="H96" s="9">
        <v>780</v>
      </c>
    </row>
    <row r="97" spans="1:8" ht="39.75" customHeight="1">
      <c r="A97" s="49" t="s">
        <v>90</v>
      </c>
      <c r="B97" s="292" t="s">
        <v>7</v>
      </c>
      <c r="C97" s="292" t="s">
        <v>60</v>
      </c>
      <c r="D97" s="292" t="s">
        <v>100</v>
      </c>
      <c r="E97" s="294">
        <v>600</v>
      </c>
      <c r="F97" s="9">
        <v>1200</v>
      </c>
      <c r="G97" s="211"/>
      <c r="H97" s="9">
        <v>1300</v>
      </c>
    </row>
    <row r="98" spans="1:8" ht="69" customHeight="1">
      <c r="A98" s="217" t="s">
        <v>242</v>
      </c>
      <c r="B98" s="292" t="s">
        <v>7</v>
      </c>
      <c r="C98" s="292" t="s">
        <v>60</v>
      </c>
      <c r="D98" s="292" t="s">
        <v>109</v>
      </c>
      <c r="E98" s="294">
        <v>200</v>
      </c>
      <c r="F98" s="9">
        <v>33.799999999999997</v>
      </c>
      <c r="G98" s="211"/>
      <c r="H98" s="9">
        <v>33.799999999999997</v>
      </c>
    </row>
    <row r="99" spans="1:8" ht="67.5" customHeight="1">
      <c r="A99" s="49" t="s">
        <v>94</v>
      </c>
      <c r="B99" s="292" t="s">
        <v>7</v>
      </c>
      <c r="C99" s="292" t="s">
        <v>60</v>
      </c>
      <c r="D99" s="292" t="s">
        <v>119</v>
      </c>
      <c r="E99" s="294">
        <v>100</v>
      </c>
      <c r="F99" s="9">
        <v>985.6</v>
      </c>
      <c r="G99" s="211"/>
      <c r="H99" s="9">
        <v>985.6</v>
      </c>
    </row>
    <row r="100" spans="1:8" ht="42.75" customHeight="1">
      <c r="A100" s="220" t="s">
        <v>247</v>
      </c>
      <c r="B100" s="292" t="s">
        <v>7</v>
      </c>
      <c r="C100" s="292" t="s">
        <v>60</v>
      </c>
      <c r="D100" s="292" t="s">
        <v>119</v>
      </c>
      <c r="E100" s="294">
        <v>200</v>
      </c>
      <c r="F100" s="9">
        <v>10695.5</v>
      </c>
      <c r="G100" s="211"/>
      <c r="H100" s="9">
        <v>9695.5</v>
      </c>
    </row>
    <row r="101" spans="1:8" ht="56.25" customHeight="1">
      <c r="A101" s="220" t="s">
        <v>95</v>
      </c>
      <c r="B101" s="292" t="s">
        <v>7</v>
      </c>
      <c r="C101" s="292" t="s">
        <v>60</v>
      </c>
      <c r="D101" s="292" t="s">
        <v>119</v>
      </c>
      <c r="E101" s="294">
        <v>600</v>
      </c>
      <c r="F101" s="9">
        <v>16629</v>
      </c>
      <c r="G101" s="211"/>
      <c r="H101" s="9">
        <v>15694.9</v>
      </c>
    </row>
    <row r="102" spans="1:8" ht="43.5" customHeight="1">
      <c r="A102" s="220" t="s">
        <v>96</v>
      </c>
      <c r="B102" s="292" t="s">
        <v>7</v>
      </c>
      <c r="C102" s="292" t="s">
        <v>60</v>
      </c>
      <c r="D102" s="292" t="s">
        <v>119</v>
      </c>
      <c r="E102" s="294">
        <v>800</v>
      </c>
      <c r="F102" s="9">
        <v>135.19999999999999</v>
      </c>
      <c r="G102" s="211"/>
      <c r="H102" s="9">
        <v>135.19999999999999</v>
      </c>
    </row>
    <row r="103" spans="1:8" ht="42" customHeight="1">
      <c r="A103" s="49" t="s">
        <v>245</v>
      </c>
      <c r="B103" s="292" t="s">
        <v>7</v>
      </c>
      <c r="C103" s="292" t="s">
        <v>60</v>
      </c>
      <c r="D103" s="292" t="s">
        <v>121</v>
      </c>
      <c r="E103" s="294">
        <v>200</v>
      </c>
      <c r="F103" s="9">
        <v>659.7</v>
      </c>
      <c r="G103" s="211"/>
      <c r="H103" s="9">
        <v>659.7</v>
      </c>
    </row>
    <row r="104" spans="1:8" ht="31.5" customHeight="1">
      <c r="A104" s="49" t="s">
        <v>246</v>
      </c>
      <c r="B104" s="292" t="s">
        <v>7</v>
      </c>
      <c r="C104" s="292" t="s">
        <v>60</v>
      </c>
      <c r="D104" s="292" t="s">
        <v>224</v>
      </c>
      <c r="E104" s="294">
        <v>200</v>
      </c>
      <c r="F104" s="9">
        <v>644.1</v>
      </c>
      <c r="G104" s="211"/>
      <c r="H104" s="9">
        <v>644.1</v>
      </c>
    </row>
    <row r="105" spans="1:8" ht="131.25" customHeight="1">
      <c r="A105" s="49" t="s">
        <v>283</v>
      </c>
      <c r="B105" s="292" t="s">
        <v>7</v>
      </c>
      <c r="C105" s="292" t="s">
        <v>60</v>
      </c>
      <c r="D105" s="292" t="s">
        <v>131</v>
      </c>
      <c r="E105" s="294">
        <v>100</v>
      </c>
      <c r="F105" s="9">
        <v>13235.6</v>
      </c>
      <c r="G105" s="211"/>
      <c r="H105" s="9">
        <v>13235.6</v>
      </c>
    </row>
    <row r="106" spans="1:8" ht="109.5" customHeight="1">
      <c r="A106" s="49" t="s">
        <v>249</v>
      </c>
      <c r="B106" s="292" t="s">
        <v>7</v>
      </c>
      <c r="C106" s="292" t="s">
        <v>60</v>
      </c>
      <c r="D106" s="292" t="s">
        <v>131</v>
      </c>
      <c r="E106" s="294">
        <v>200</v>
      </c>
      <c r="F106" s="9">
        <v>49</v>
      </c>
      <c r="G106" s="211"/>
      <c r="H106" s="9">
        <v>49</v>
      </c>
    </row>
    <row r="107" spans="1:8" ht="110.25" customHeight="1">
      <c r="A107" s="220" t="s">
        <v>284</v>
      </c>
      <c r="B107" s="292" t="s">
        <v>7</v>
      </c>
      <c r="C107" s="292" t="s">
        <v>60</v>
      </c>
      <c r="D107" s="292" t="s">
        <v>131</v>
      </c>
      <c r="E107" s="294">
        <v>600</v>
      </c>
      <c r="F107" s="9">
        <v>36143</v>
      </c>
      <c r="G107" s="221"/>
      <c r="H107" s="9">
        <v>36143</v>
      </c>
    </row>
    <row r="108" spans="1:8" ht="58.5" customHeight="1">
      <c r="A108" s="49" t="s">
        <v>135</v>
      </c>
      <c r="B108" s="292" t="s">
        <v>7</v>
      </c>
      <c r="C108" s="292" t="s">
        <v>357</v>
      </c>
      <c r="D108" s="292" t="s">
        <v>136</v>
      </c>
      <c r="E108" s="294">
        <v>100</v>
      </c>
      <c r="F108" s="9">
        <v>3122.1</v>
      </c>
      <c r="G108" s="221"/>
      <c r="H108" s="9">
        <v>3122.1</v>
      </c>
    </row>
    <row r="109" spans="1:8" ht="42.75" customHeight="1">
      <c r="A109" s="49" t="s">
        <v>250</v>
      </c>
      <c r="B109" s="292" t="s">
        <v>7</v>
      </c>
      <c r="C109" s="292" t="s">
        <v>357</v>
      </c>
      <c r="D109" s="292" t="s">
        <v>136</v>
      </c>
      <c r="E109" s="294">
        <v>200</v>
      </c>
      <c r="F109" s="9">
        <v>717.8</v>
      </c>
      <c r="G109" s="211"/>
      <c r="H109" s="9">
        <v>717.8</v>
      </c>
    </row>
    <row r="110" spans="1:8" ht="30.75" customHeight="1">
      <c r="A110" s="49" t="s">
        <v>137</v>
      </c>
      <c r="B110" s="292" t="s">
        <v>7</v>
      </c>
      <c r="C110" s="292" t="s">
        <v>357</v>
      </c>
      <c r="D110" s="292" t="s">
        <v>136</v>
      </c>
      <c r="E110" s="294">
        <v>800</v>
      </c>
      <c r="F110" s="9">
        <v>87.8</v>
      </c>
      <c r="G110" s="211"/>
      <c r="H110" s="9">
        <v>87.8</v>
      </c>
    </row>
    <row r="111" spans="1:8" ht="40.5" customHeight="1">
      <c r="A111" s="224" t="s">
        <v>251</v>
      </c>
      <c r="B111" s="292" t="s">
        <v>7</v>
      </c>
      <c r="C111" s="292" t="s">
        <v>61</v>
      </c>
      <c r="D111" s="292" t="s">
        <v>143</v>
      </c>
      <c r="E111" s="294">
        <v>200</v>
      </c>
      <c r="F111" s="9">
        <v>69.3</v>
      </c>
      <c r="G111" s="211"/>
      <c r="H111" s="9">
        <v>69.3</v>
      </c>
    </row>
    <row r="112" spans="1:8" ht="56.25" customHeight="1">
      <c r="A112" s="224" t="s">
        <v>142</v>
      </c>
      <c r="B112" s="292" t="s">
        <v>7</v>
      </c>
      <c r="C112" s="292" t="s">
        <v>61</v>
      </c>
      <c r="D112" s="292" t="s">
        <v>143</v>
      </c>
      <c r="E112" s="294">
        <v>600</v>
      </c>
      <c r="F112" s="9">
        <v>184.8</v>
      </c>
      <c r="G112" s="211"/>
      <c r="H112" s="9">
        <v>184.8</v>
      </c>
    </row>
    <row r="113" spans="1:8" ht="57" customHeight="1">
      <c r="A113" s="49" t="s">
        <v>252</v>
      </c>
      <c r="B113" s="292" t="s">
        <v>7</v>
      </c>
      <c r="C113" s="292" t="s">
        <v>61</v>
      </c>
      <c r="D113" s="292" t="s">
        <v>144</v>
      </c>
      <c r="E113" s="294">
        <v>200</v>
      </c>
      <c r="F113" s="9">
        <v>23.1</v>
      </c>
      <c r="G113" s="211"/>
      <c r="H113" s="9">
        <v>23.1</v>
      </c>
    </row>
    <row r="114" spans="1:8" ht="42" customHeight="1">
      <c r="A114" s="224" t="s">
        <v>285</v>
      </c>
      <c r="B114" s="292" t="s">
        <v>7</v>
      </c>
      <c r="C114" s="292" t="s">
        <v>61</v>
      </c>
      <c r="D114" s="292" t="s">
        <v>287</v>
      </c>
      <c r="E114" s="294">
        <v>200</v>
      </c>
      <c r="F114" s="9">
        <v>122.9</v>
      </c>
      <c r="G114" s="211"/>
      <c r="H114" s="9">
        <v>122.9</v>
      </c>
    </row>
    <row r="115" spans="1:8" ht="45" customHeight="1">
      <c r="A115" s="224" t="s">
        <v>286</v>
      </c>
      <c r="B115" s="292" t="s">
        <v>7</v>
      </c>
      <c r="C115" s="292" t="s">
        <v>61</v>
      </c>
      <c r="D115" s="292" t="s">
        <v>287</v>
      </c>
      <c r="E115" s="294">
        <v>600</v>
      </c>
      <c r="F115" s="9">
        <v>265.60000000000002</v>
      </c>
      <c r="G115" s="211"/>
      <c r="H115" s="9">
        <v>265.60000000000002</v>
      </c>
    </row>
    <row r="116" spans="1:8" ht="30" customHeight="1">
      <c r="A116" s="49" t="s">
        <v>281</v>
      </c>
      <c r="B116" s="292" t="s">
        <v>7</v>
      </c>
      <c r="C116" s="292" t="s">
        <v>62</v>
      </c>
      <c r="D116" s="292" t="s">
        <v>104</v>
      </c>
      <c r="E116" s="294">
        <v>200</v>
      </c>
      <c r="F116" s="9">
        <v>45.1</v>
      </c>
      <c r="G116" s="211"/>
      <c r="H116" s="9">
        <v>45.1</v>
      </c>
    </row>
    <row r="117" spans="1:8" ht="27.75" customHeight="1">
      <c r="A117" s="49" t="s">
        <v>225</v>
      </c>
      <c r="B117" s="292" t="s">
        <v>7</v>
      </c>
      <c r="C117" s="292" t="s">
        <v>62</v>
      </c>
      <c r="D117" s="292" t="s">
        <v>104</v>
      </c>
      <c r="E117" s="294">
        <v>300</v>
      </c>
      <c r="F117" s="9">
        <v>50</v>
      </c>
      <c r="G117" s="211"/>
      <c r="H117" s="9">
        <v>50</v>
      </c>
    </row>
    <row r="118" spans="1:8" ht="40.5" customHeight="1">
      <c r="A118" s="49" t="s">
        <v>243</v>
      </c>
      <c r="B118" s="292" t="s">
        <v>7</v>
      </c>
      <c r="C118" s="292" t="s">
        <v>62</v>
      </c>
      <c r="D118" s="292" t="s">
        <v>222</v>
      </c>
      <c r="E118" s="294">
        <v>200</v>
      </c>
      <c r="F118" s="9">
        <v>426.4</v>
      </c>
      <c r="G118" s="211"/>
      <c r="H118" s="9"/>
    </row>
    <row r="119" spans="1:8" ht="57" customHeight="1">
      <c r="A119" s="49" t="s">
        <v>219</v>
      </c>
      <c r="B119" s="292" t="s">
        <v>7</v>
      </c>
      <c r="C119" s="292" t="s">
        <v>62</v>
      </c>
      <c r="D119" s="292" t="s">
        <v>222</v>
      </c>
      <c r="E119" s="294">
        <v>600</v>
      </c>
      <c r="F119" s="9">
        <v>50</v>
      </c>
      <c r="G119" s="211"/>
      <c r="H119" s="9"/>
    </row>
    <row r="120" spans="1:8" ht="54.75" customHeight="1">
      <c r="A120" s="49" t="s">
        <v>97</v>
      </c>
      <c r="B120" s="292" t="s">
        <v>7</v>
      </c>
      <c r="C120" s="292" t="s">
        <v>62</v>
      </c>
      <c r="D120" s="292" t="s">
        <v>120</v>
      </c>
      <c r="E120" s="294">
        <v>100</v>
      </c>
      <c r="F120" s="9">
        <v>6638.8</v>
      </c>
      <c r="G120" s="211"/>
      <c r="H120" s="9">
        <v>6638.8</v>
      </c>
    </row>
    <row r="121" spans="1:8" ht="30" customHeight="1">
      <c r="A121" s="220" t="s">
        <v>248</v>
      </c>
      <c r="B121" s="292" t="s">
        <v>7</v>
      </c>
      <c r="C121" s="292" t="s">
        <v>62</v>
      </c>
      <c r="D121" s="292" t="s">
        <v>120</v>
      </c>
      <c r="E121" s="294">
        <v>200</v>
      </c>
      <c r="F121" s="9">
        <v>1067.9000000000001</v>
      </c>
      <c r="G121" s="211"/>
      <c r="H121" s="9">
        <v>1067.9000000000001</v>
      </c>
    </row>
    <row r="122" spans="1:8" ht="21" customHeight="1">
      <c r="A122" s="220" t="s">
        <v>98</v>
      </c>
      <c r="B122" s="292" t="s">
        <v>7</v>
      </c>
      <c r="C122" s="292" t="s">
        <v>62</v>
      </c>
      <c r="D122" s="292" t="s">
        <v>120</v>
      </c>
      <c r="E122" s="294">
        <v>800</v>
      </c>
      <c r="F122" s="9">
        <v>1.9</v>
      </c>
      <c r="G122" s="211"/>
      <c r="H122" s="9">
        <v>1.9</v>
      </c>
    </row>
    <row r="123" spans="1:8" ht="57" customHeight="1">
      <c r="A123" s="49" t="s">
        <v>152</v>
      </c>
      <c r="B123" s="292" t="s">
        <v>7</v>
      </c>
      <c r="C123" s="292" t="s">
        <v>62</v>
      </c>
      <c r="D123" s="292" t="s">
        <v>156</v>
      </c>
      <c r="E123" s="294">
        <v>300</v>
      </c>
      <c r="F123" s="9">
        <v>32</v>
      </c>
      <c r="G123" s="211"/>
      <c r="H123" s="9"/>
    </row>
    <row r="124" spans="1:8" ht="31.5" customHeight="1">
      <c r="A124" s="49" t="s">
        <v>153</v>
      </c>
      <c r="B124" s="292" t="s">
        <v>7</v>
      </c>
      <c r="C124" s="292" t="s">
        <v>62</v>
      </c>
      <c r="D124" s="292" t="s">
        <v>157</v>
      </c>
      <c r="E124" s="294">
        <v>300</v>
      </c>
      <c r="F124" s="9">
        <v>34.200000000000003</v>
      </c>
      <c r="G124" s="211"/>
      <c r="H124" s="9"/>
    </row>
    <row r="125" spans="1:8" ht="27.75" customHeight="1">
      <c r="A125" s="49" t="s">
        <v>154</v>
      </c>
      <c r="B125" s="292" t="s">
        <v>7</v>
      </c>
      <c r="C125" s="292" t="s">
        <v>62</v>
      </c>
      <c r="D125" s="292" t="s">
        <v>158</v>
      </c>
      <c r="E125" s="294">
        <v>300</v>
      </c>
      <c r="F125" s="9">
        <v>65</v>
      </c>
      <c r="G125" s="211"/>
      <c r="H125" s="9"/>
    </row>
    <row r="126" spans="1:8" ht="42.75" customHeight="1">
      <c r="A126" s="49" t="s">
        <v>601</v>
      </c>
      <c r="B126" s="292" t="s">
        <v>7</v>
      </c>
      <c r="C126" s="292" t="s">
        <v>62</v>
      </c>
      <c r="D126" s="292" t="s">
        <v>374</v>
      </c>
      <c r="E126" s="294">
        <v>200</v>
      </c>
      <c r="F126" s="9">
        <v>135.80000000000001</v>
      </c>
      <c r="G126" s="218">
        <v>26</v>
      </c>
      <c r="H126" s="9"/>
    </row>
    <row r="127" spans="1:8" ht="60" customHeight="1">
      <c r="A127" s="49" t="s">
        <v>389</v>
      </c>
      <c r="B127" s="292" t="s">
        <v>7</v>
      </c>
      <c r="C127" s="292" t="s">
        <v>62</v>
      </c>
      <c r="D127" s="292" t="s">
        <v>375</v>
      </c>
      <c r="E127" s="294">
        <v>300</v>
      </c>
      <c r="F127" s="9">
        <v>20</v>
      </c>
      <c r="G127" s="218">
        <v>4</v>
      </c>
      <c r="H127" s="9"/>
    </row>
    <row r="128" spans="1:8" ht="54.75" customHeight="1">
      <c r="A128" s="49" t="s">
        <v>367</v>
      </c>
      <c r="B128" s="292" t="s">
        <v>7</v>
      </c>
      <c r="C128" s="292" t="s">
        <v>62</v>
      </c>
      <c r="D128" s="48">
        <v>4190000270</v>
      </c>
      <c r="E128" s="294">
        <v>100</v>
      </c>
      <c r="F128" s="9">
        <v>1213.8</v>
      </c>
      <c r="G128" s="213">
        <v>861.8</v>
      </c>
      <c r="H128" s="9">
        <v>1213.8</v>
      </c>
    </row>
    <row r="129" spans="1:8" ht="42.75" customHeight="1">
      <c r="A129" s="49" t="s">
        <v>368</v>
      </c>
      <c r="B129" s="292" t="s">
        <v>7</v>
      </c>
      <c r="C129" s="292" t="s">
        <v>62</v>
      </c>
      <c r="D129" s="48">
        <v>4190000270</v>
      </c>
      <c r="E129" s="294">
        <v>200</v>
      </c>
      <c r="F129" s="9">
        <v>100</v>
      </c>
      <c r="G129" s="213">
        <v>110</v>
      </c>
      <c r="H129" s="9">
        <v>100</v>
      </c>
    </row>
    <row r="130" spans="1:8" ht="25.5" customHeight="1">
      <c r="A130" s="49" t="s">
        <v>951</v>
      </c>
      <c r="B130" s="292" t="s">
        <v>7</v>
      </c>
      <c r="C130" s="292" t="s">
        <v>62</v>
      </c>
      <c r="D130" s="48">
        <v>4190000270</v>
      </c>
      <c r="E130" s="294">
        <v>800</v>
      </c>
      <c r="F130" s="9">
        <v>10</v>
      </c>
      <c r="G130" s="223"/>
      <c r="H130" s="9">
        <v>10</v>
      </c>
    </row>
    <row r="131" spans="1:8" ht="63.75" customHeight="1">
      <c r="A131" s="208" t="s">
        <v>609</v>
      </c>
      <c r="B131" s="292" t="s">
        <v>7</v>
      </c>
      <c r="C131" s="48">
        <v>1004</v>
      </c>
      <c r="D131" s="292" t="s">
        <v>111</v>
      </c>
      <c r="E131" s="294">
        <v>300</v>
      </c>
      <c r="F131" s="9">
        <v>492.2</v>
      </c>
      <c r="G131" s="211"/>
      <c r="H131" s="9">
        <v>492.2</v>
      </c>
    </row>
    <row r="132" spans="1:8" ht="27.75" customHeight="1">
      <c r="A132" s="226" t="s">
        <v>235</v>
      </c>
      <c r="B132" s="215" t="s">
        <v>234</v>
      </c>
      <c r="C132" s="227"/>
      <c r="D132" s="215"/>
      <c r="E132" s="290"/>
      <c r="F132" s="216">
        <f>F133+F134+F135+F137+F138+F139+F136</f>
        <v>1817</v>
      </c>
      <c r="G132" s="216">
        <f t="shared" ref="G132:H132" si="3">G133+G134+G135+G137+G138+G139+G136</f>
        <v>177.8</v>
      </c>
      <c r="H132" s="216">
        <f t="shared" si="3"/>
        <v>1767</v>
      </c>
    </row>
    <row r="133" spans="1:8" ht="30.75" customHeight="1">
      <c r="A133" s="208" t="s">
        <v>348</v>
      </c>
      <c r="B133" s="292" t="s">
        <v>234</v>
      </c>
      <c r="C133" s="225" t="s">
        <v>51</v>
      </c>
      <c r="D133" s="48">
        <v>1910100550</v>
      </c>
      <c r="E133" s="294">
        <v>200</v>
      </c>
      <c r="F133" s="9">
        <v>50</v>
      </c>
      <c r="G133" s="211"/>
      <c r="H133" s="9"/>
    </row>
    <row r="134" spans="1:8" ht="57" customHeight="1">
      <c r="A134" s="49" t="s">
        <v>230</v>
      </c>
      <c r="B134" s="292" t="s">
        <v>234</v>
      </c>
      <c r="C134" s="292" t="s">
        <v>236</v>
      </c>
      <c r="D134" s="292" t="s">
        <v>216</v>
      </c>
      <c r="E134" s="225" t="s">
        <v>8</v>
      </c>
      <c r="F134" s="9">
        <v>1240.2</v>
      </c>
      <c r="G134" s="211"/>
      <c r="H134" s="9">
        <v>1240.2</v>
      </c>
    </row>
    <row r="135" spans="1:8" ht="40.5" customHeight="1">
      <c r="A135" s="49" t="s">
        <v>268</v>
      </c>
      <c r="B135" s="292" t="s">
        <v>234</v>
      </c>
      <c r="C135" s="292" t="s">
        <v>236</v>
      </c>
      <c r="D135" s="292" t="s">
        <v>216</v>
      </c>
      <c r="E135" s="225" t="s">
        <v>80</v>
      </c>
      <c r="F135" s="9">
        <v>156</v>
      </c>
      <c r="G135" s="211"/>
      <c r="H135" s="9">
        <v>156</v>
      </c>
    </row>
    <row r="136" spans="1:8" ht="27" customHeight="1">
      <c r="A136" s="49" t="s">
        <v>363</v>
      </c>
      <c r="B136" s="292" t="s">
        <v>234</v>
      </c>
      <c r="C136" s="292" t="s">
        <v>236</v>
      </c>
      <c r="D136" s="292" t="s">
        <v>216</v>
      </c>
      <c r="E136" s="225" t="s">
        <v>362</v>
      </c>
      <c r="F136" s="9">
        <v>3</v>
      </c>
      <c r="G136" s="211"/>
      <c r="H136" s="9">
        <v>3</v>
      </c>
    </row>
    <row r="137" spans="1:8" ht="45.75" customHeight="1">
      <c r="A137" s="208" t="s">
        <v>282</v>
      </c>
      <c r="B137" s="292" t="s">
        <v>234</v>
      </c>
      <c r="C137" s="292" t="s">
        <v>61</v>
      </c>
      <c r="D137" s="292" t="s">
        <v>149</v>
      </c>
      <c r="E137" s="294">
        <v>200</v>
      </c>
      <c r="F137" s="9">
        <v>190</v>
      </c>
      <c r="G137" s="211"/>
      <c r="H137" s="9">
        <v>190</v>
      </c>
    </row>
    <row r="138" spans="1:8" ht="41.25" customHeight="1">
      <c r="A138" s="208" t="s">
        <v>263</v>
      </c>
      <c r="B138" s="292" t="s">
        <v>234</v>
      </c>
      <c r="C138" s="225" t="s">
        <v>61</v>
      </c>
      <c r="D138" s="48">
        <v>1510100510</v>
      </c>
      <c r="E138" s="225" t="s">
        <v>80</v>
      </c>
      <c r="F138" s="9"/>
      <c r="G138" s="211"/>
      <c r="H138" s="9"/>
    </row>
    <row r="139" spans="1:8" ht="43.5" customHeight="1">
      <c r="A139" s="217" t="s">
        <v>597</v>
      </c>
      <c r="B139" s="292" t="s">
        <v>234</v>
      </c>
      <c r="C139" s="292" t="s">
        <v>69</v>
      </c>
      <c r="D139" s="48">
        <v>4290000380</v>
      </c>
      <c r="E139" s="294">
        <v>200</v>
      </c>
      <c r="F139" s="9">
        <v>177.8</v>
      </c>
      <c r="G139" s="213">
        <v>177.8</v>
      </c>
      <c r="H139" s="9">
        <v>177.8</v>
      </c>
    </row>
    <row r="140" spans="1:8" ht="23.25" customHeight="1">
      <c r="A140" s="230" t="s">
        <v>19</v>
      </c>
      <c r="B140" s="231"/>
      <c r="C140" s="231"/>
      <c r="D140" s="231"/>
      <c r="E140" s="231"/>
      <c r="F140" s="216">
        <f>F15+F60+F57+F86+F132</f>
        <v>175340</v>
      </c>
      <c r="G140" s="216">
        <f>G15+G60+G57+G86+G132</f>
        <v>8387.4</v>
      </c>
      <c r="H140" s="216">
        <f>H15+H60+H57+H86+H132</f>
        <v>170725.4</v>
      </c>
    </row>
    <row r="141" spans="1:8" ht="15.75">
      <c r="A141" s="1"/>
    </row>
    <row r="142" spans="1:8" ht="15.75">
      <c r="A142" s="1"/>
    </row>
  </sheetData>
  <mergeCells count="17">
    <mergeCell ref="A8:F8"/>
    <mergeCell ref="D1:H1"/>
    <mergeCell ref="D2:H2"/>
    <mergeCell ref="D3:H3"/>
    <mergeCell ref="D4:H4"/>
    <mergeCell ref="C5:H5"/>
    <mergeCell ref="A7:F7"/>
    <mergeCell ref="A11:A14"/>
    <mergeCell ref="E10:H10"/>
    <mergeCell ref="F12:F14"/>
    <mergeCell ref="G12:G14"/>
    <mergeCell ref="H12:H14"/>
    <mergeCell ref="F11:H11"/>
    <mergeCell ref="E11:E14"/>
    <mergeCell ref="D11:D14"/>
    <mergeCell ref="C11:C14"/>
    <mergeCell ref="B11:B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6" manualBreakCount="6">
    <brk id="29" max="16383" man="1"/>
    <brk id="53" max="16383" man="1"/>
    <brk id="77" max="16383" man="1"/>
    <brk id="96" max="16383" man="1"/>
    <brk id="112" max="16383" man="1"/>
    <brk id="1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7" sqref="D7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309" t="s">
        <v>793</v>
      </c>
      <c r="B1" s="309"/>
      <c r="C1" s="309"/>
      <c r="D1" s="309"/>
      <c r="E1" s="309"/>
      <c r="F1" s="309"/>
    </row>
    <row r="2" spans="1:6" ht="15.75">
      <c r="A2" s="309" t="s">
        <v>543</v>
      </c>
      <c r="B2" s="309"/>
      <c r="C2" s="309"/>
      <c r="D2" s="309"/>
      <c r="E2" s="309"/>
      <c r="F2" s="309"/>
    </row>
    <row r="3" spans="1:6" ht="15.75" customHeight="1">
      <c r="A3" s="132"/>
      <c r="B3" s="132"/>
      <c r="C3" s="309" t="s">
        <v>1</v>
      </c>
      <c r="D3" s="309"/>
      <c r="E3" s="309"/>
      <c r="F3" s="309"/>
    </row>
    <row r="4" spans="1:6" ht="15.75" customHeight="1">
      <c r="A4" s="132"/>
      <c r="B4" s="309" t="s">
        <v>2</v>
      </c>
      <c r="C4" s="309"/>
      <c r="D4" s="309"/>
      <c r="E4" s="309"/>
      <c r="F4" s="309"/>
    </row>
    <row r="5" spans="1:6" ht="15.75">
      <c r="A5" s="309" t="s">
        <v>932</v>
      </c>
      <c r="B5" s="309"/>
      <c r="C5" s="309"/>
      <c r="D5" s="309"/>
      <c r="E5" s="309"/>
      <c r="F5" s="309"/>
    </row>
    <row r="6" spans="1:6" ht="15.75">
      <c r="A6" s="165"/>
      <c r="B6" s="165"/>
      <c r="C6" s="165"/>
    </row>
    <row r="7" spans="1:6" ht="15.75">
      <c r="A7" s="166"/>
      <c r="B7" s="166"/>
      <c r="C7" s="166"/>
    </row>
    <row r="8" spans="1:6" ht="15.75">
      <c r="A8" s="335" t="s">
        <v>794</v>
      </c>
      <c r="B8" s="335"/>
      <c r="C8" s="335"/>
      <c r="D8" s="436"/>
      <c r="E8" s="436"/>
      <c r="F8" s="436"/>
    </row>
    <row r="9" spans="1:6" ht="15.75">
      <c r="A9" s="335" t="s">
        <v>801</v>
      </c>
      <c r="B9" s="335"/>
      <c r="C9" s="335"/>
      <c r="D9" s="437"/>
      <c r="E9" s="437"/>
      <c r="F9" s="437"/>
    </row>
    <row r="10" spans="1:6" ht="15.75">
      <c r="A10" s="335"/>
      <c r="B10" s="335"/>
      <c r="C10" s="335"/>
      <c r="D10" s="436"/>
      <c r="E10" s="436"/>
      <c r="F10" s="436"/>
    </row>
    <row r="11" spans="1:6" ht="15.75">
      <c r="A11" s="329" t="s">
        <v>4</v>
      </c>
      <c r="B11" s="329"/>
      <c r="C11" s="329"/>
      <c r="D11" s="376"/>
      <c r="E11" s="376"/>
      <c r="F11" s="376"/>
    </row>
    <row r="12" spans="1:6" ht="46.5" customHeight="1">
      <c r="A12" s="438" t="s">
        <v>795</v>
      </c>
      <c r="B12" s="167" t="s">
        <v>549</v>
      </c>
      <c r="C12" s="167" t="s">
        <v>550</v>
      </c>
      <c r="D12" s="318" t="s">
        <v>577</v>
      </c>
      <c r="E12" s="318"/>
      <c r="F12" s="318"/>
    </row>
    <row r="13" spans="1:6">
      <c r="A13" s="438"/>
      <c r="B13" s="168"/>
      <c r="C13" s="168"/>
      <c r="D13" s="318"/>
      <c r="E13" s="318"/>
      <c r="F13" s="318"/>
    </row>
    <row r="14" spans="1:6" ht="21.75" customHeight="1">
      <c r="A14" s="34" t="s">
        <v>796</v>
      </c>
      <c r="B14" s="142">
        <v>0</v>
      </c>
      <c r="C14" s="142">
        <v>0</v>
      </c>
      <c r="D14" s="318">
        <v>0</v>
      </c>
      <c r="E14" s="318"/>
      <c r="F14" s="318"/>
    </row>
    <row r="15" spans="1:6" ht="25.5" customHeight="1">
      <c r="A15" s="39" t="s">
        <v>797</v>
      </c>
      <c r="B15" s="169">
        <v>0</v>
      </c>
      <c r="C15" s="169">
        <v>0</v>
      </c>
      <c r="D15" s="374">
        <v>0</v>
      </c>
      <c r="E15" s="374"/>
      <c r="F15" s="374"/>
    </row>
    <row r="16" spans="1:6" ht="23.25" customHeight="1">
      <c r="A16" s="39" t="s">
        <v>798</v>
      </c>
      <c r="B16" s="169">
        <v>0</v>
      </c>
      <c r="C16" s="169">
        <v>0</v>
      </c>
      <c r="D16" s="374">
        <v>0</v>
      </c>
      <c r="E16" s="374"/>
      <c r="F16" s="374"/>
    </row>
    <row r="17" spans="1:6" ht="35.25" customHeight="1">
      <c r="A17" s="438" t="s">
        <v>799</v>
      </c>
      <c r="B17" s="142">
        <v>0</v>
      </c>
      <c r="C17" s="142">
        <v>0</v>
      </c>
      <c r="D17" s="318">
        <v>0</v>
      </c>
      <c r="E17" s="318"/>
      <c r="F17" s="318"/>
    </row>
    <row r="18" spans="1:6" hidden="1">
      <c r="A18" s="438"/>
      <c r="B18" s="137"/>
      <c r="C18" s="137"/>
      <c r="D18" s="137">
        <v>0</v>
      </c>
      <c r="E18" s="137">
        <v>0</v>
      </c>
      <c r="F18" s="137">
        <v>0</v>
      </c>
    </row>
    <row r="19" spans="1:6" ht="25.5">
      <c r="A19" s="39" t="s">
        <v>800</v>
      </c>
      <c r="B19" s="169">
        <v>0</v>
      </c>
      <c r="C19" s="169">
        <v>0</v>
      </c>
      <c r="D19" s="374">
        <v>0</v>
      </c>
      <c r="E19" s="374"/>
      <c r="F19" s="374"/>
    </row>
  </sheetData>
  <mergeCells count="17">
    <mergeCell ref="D15:F15"/>
    <mergeCell ref="D16:F16"/>
    <mergeCell ref="A17:A18"/>
    <mergeCell ref="D17:F17"/>
    <mergeCell ref="D19:F19"/>
    <mergeCell ref="D14:F14"/>
    <mergeCell ref="A1:F1"/>
    <mergeCell ref="A2:F2"/>
    <mergeCell ref="C3:F3"/>
    <mergeCell ref="B4:F4"/>
    <mergeCell ref="A5:F5"/>
    <mergeCell ref="A8:F8"/>
    <mergeCell ref="A9:F9"/>
    <mergeCell ref="A10:F10"/>
    <mergeCell ref="A11:F11"/>
    <mergeCell ref="A12:A13"/>
    <mergeCell ref="D12:F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topLeftCell="A2" workbookViewId="0">
      <selection activeCell="Q24" sqref="Q24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309" t="s">
        <v>802</v>
      </c>
      <c r="I1" s="309"/>
      <c r="J1" s="309"/>
    </row>
    <row r="2" spans="1:10" ht="18.75" customHeight="1">
      <c r="A2" s="2"/>
      <c r="H2" s="309" t="s">
        <v>803</v>
      </c>
      <c r="I2" s="309"/>
      <c r="J2" s="309"/>
    </row>
    <row r="3" spans="1:10" ht="18.75" customHeight="1">
      <c r="A3" s="2"/>
      <c r="H3" s="309" t="s">
        <v>804</v>
      </c>
      <c r="I3" s="309"/>
      <c r="J3" s="309"/>
    </row>
    <row r="4" spans="1:10" ht="19.5" customHeight="1">
      <c r="A4" s="170"/>
      <c r="H4" s="309" t="s">
        <v>805</v>
      </c>
      <c r="I4" s="309"/>
      <c r="J4" s="309"/>
    </row>
    <row r="5" spans="1:10" ht="19.5" customHeight="1">
      <c r="A5" s="170"/>
      <c r="H5" s="309" t="s">
        <v>933</v>
      </c>
      <c r="I5" s="309"/>
      <c r="J5" s="309"/>
    </row>
    <row r="6" spans="1:10" ht="19.5">
      <c r="A6" s="170"/>
      <c r="H6" s="146"/>
      <c r="I6" s="146"/>
      <c r="J6" s="146"/>
    </row>
    <row r="7" spans="1:10">
      <c r="A7" s="335" t="s">
        <v>806</v>
      </c>
      <c r="B7" s="379"/>
      <c r="C7" s="379"/>
      <c r="D7" s="379"/>
      <c r="E7" s="379"/>
      <c r="F7" s="379"/>
      <c r="G7" s="379"/>
      <c r="H7" s="379"/>
      <c r="I7" s="379"/>
      <c r="J7" s="379"/>
    </row>
    <row r="8" spans="1:10" ht="35.25" customHeight="1">
      <c r="A8" s="335" t="s">
        <v>817</v>
      </c>
      <c r="B8" s="379"/>
      <c r="C8" s="379"/>
      <c r="D8" s="379"/>
      <c r="E8" s="379"/>
      <c r="F8" s="379"/>
      <c r="G8" s="379"/>
      <c r="H8" s="379"/>
      <c r="I8" s="379"/>
      <c r="J8" s="379"/>
    </row>
    <row r="9" spans="1:10" ht="15.75">
      <c r="A9" s="439" t="s">
        <v>818</v>
      </c>
      <c r="B9" s="439"/>
      <c r="C9" s="439"/>
      <c r="D9" s="439"/>
      <c r="E9" s="439"/>
      <c r="F9" s="439"/>
      <c r="G9" s="439"/>
      <c r="H9" s="439"/>
      <c r="I9" s="439"/>
      <c r="J9" s="439"/>
    </row>
    <row r="10" spans="1:10" ht="15.75">
      <c r="A10" s="171"/>
    </row>
    <row r="11" spans="1:10" ht="15.75">
      <c r="A11" s="171"/>
    </row>
    <row r="12" spans="1:10" ht="31.5" customHeight="1">
      <c r="A12" s="440" t="s">
        <v>819</v>
      </c>
      <c r="B12" s="441"/>
      <c r="C12" s="441"/>
      <c r="D12" s="441"/>
      <c r="E12" s="441"/>
      <c r="F12" s="441"/>
      <c r="G12" s="441"/>
      <c r="H12" s="441"/>
      <c r="I12" s="441"/>
      <c r="J12" s="441"/>
    </row>
    <row r="13" spans="1:10" ht="15.75">
      <c r="A13" s="172"/>
    </row>
    <row r="14" spans="1:10" ht="77.25" customHeight="1">
      <c r="A14" s="374" t="s">
        <v>807</v>
      </c>
      <c r="B14" s="374" t="s">
        <v>808</v>
      </c>
      <c r="C14" s="141" t="s">
        <v>809</v>
      </c>
      <c r="D14" s="361" t="s">
        <v>810</v>
      </c>
      <c r="E14" s="442"/>
      <c r="F14" s="442"/>
      <c r="G14" s="362"/>
      <c r="H14" s="141" t="s">
        <v>811</v>
      </c>
      <c r="I14" s="141" t="s">
        <v>812</v>
      </c>
      <c r="J14" s="141" t="s">
        <v>813</v>
      </c>
    </row>
    <row r="15" spans="1:10" hidden="1">
      <c r="A15" s="360"/>
      <c r="B15" s="374"/>
      <c r="C15" s="173"/>
      <c r="D15" s="443"/>
      <c r="E15" s="444"/>
      <c r="F15" s="444"/>
      <c r="G15" s="377"/>
      <c r="H15" s="149"/>
      <c r="I15" s="149"/>
      <c r="J15" s="446"/>
    </row>
    <row r="16" spans="1:10" hidden="1">
      <c r="A16" s="360"/>
      <c r="B16" s="374"/>
      <c r="C16" s="174"/>
      <c r="D16" s="363"/>
      <c r="E16" s="445"/>
      <c r="F16" s="445"/>
      <c r="G16" s="364"/>
      <c r="H16" s="174"/>
      <c r="I16" s="174"/>
      <c r="J16" s="447"/>
    </row>
    <row r="17" spans="1:10">
      <c r="A17" s="138">
        <v>1</v>
      </c>
      <c r="B17" s="138">
        <v>2</v>
      </c>
      <c r="C17" s="138">
        <v>3</v>
      </c>
      <c r="D17" s="345">
        <v>4</v>
      </c>
      <c r="E17" s="453"/>
      <c r="F17" s="453"/>
      <c r="G17" s="346"/>
      <c r="H17" s="138">
        <v>5</v>
      </c>
      <c r="I17" s="138">
        <v>6</v>
      </c>
      <c r="J17" s="138">
        <v>7</v>
      </c>
    </row>
    <row r="18" spans="1:10" ht="36" customHeight="1">
      <c r="A18" s="138"/>
      <c r="B18" s="39"/>
      <c r="C18" s="145"/>
      <c r="D18" s="319">
        <v>0</v>
      </c>
      <c r="E18" s="454"/>
      <c r="F18" s="454"/>
      <c r="G18" s="340"/>
      <c r="H18" s="138"/>
      <c r="I18" s="138"/>
      <c r="J18" s="39"/>
    </row>
    <row r="19" spans="1:10" ht="15.75">
      <c r="A19" s="172"/>
    </row>
    <row r="21" spans="1:10" ht="50.25" customHeight="1">
      <c r="A21" s="335" t="s">
        <v>820</v>
      </c>
      <c r="B21" s="335"/>
      <c r="C21" s="335"/>
      <c r="D21" s="335"/>
      <c r="E21" s="335"/>
      <c r="F21" s="335"/>
      <c r="G21" s="335"/>
      <c r="H21" s="335"/>
      <c r="I21" s="335"/>
      <c r="J21" s="335"/>
    </row>
    <row r="22" spans="1:10" ht="25.5" customHeight="1">
      <c r="A22" s="133"/>
      <c r="B22" s="133"/>
      <c r="C22" s="133"/>
      <c r="D22" s="133"/>
      <c r="E22" s="133"/>
      <c r="F22" s="133"/>
      <c r="G22" s="133"/>
      <c r="H22" s="133"/>
      <c r="I22" s="133"/>
      <c r="J22" s="133"/>
    </row>
    <row r="23" spans="1:10" ht="51" customHeight="1">
      <c r="A23" s="361" t="s">
        <v>814</v>
      </c>
      <c r="B23" s="442"/>
      <c r="C23" s="442"/>
      <c r="D23" s="362"/>
      <c r="E23" s="374" t="s">
        <v>815</v>
      </c>
      <c r="F23" s="374"/>
      <c r="G23" s="374"/>
      <c r="H23" s="374"/>
      <c r="I23" s="374"/>
      <c r="J23" s="374"/>
    </row>
    <row r="24" spans="1:10" ht="51" customHeight="1">
      <c r="A24" s="363"/>
      <c r="B24" s="445"/>
      <c r="C24" s="445"/>
      <c r="D24" s="364"/>
      <c r="E24" s="345" t="s">
        <v>549</v>
      </c>
      <c r="F24" s="453"/>
      <c r="G24" s="453"/>
      <c r="H24" s="346"/>
      <c r="I24" s="138" t="s">
        <v>550</v>
      </c>
      <c r="J24" s="138" t="s">
        <v>577</v>
      </c>
    </row>
    <row r="25" spans="1:10" ht="15" customHeight="1">
      <c r="A25" s="374" t="s">
        <v>816</v>
      </c>
      <c r="B25" s="374"/>
      <c r="C25" s="374"/>
      <c r="D25" s="374"/>
      <c r="E25" s="310">
        <v>0</v>
      </c>
      <c r="F25" s="448"/>
      <c r="G25" s="448"/>
      <c r="H25" s="449"/>
      <c r="I25" s="318">
        <v>0</v>
      </c>
      <c r="J25" s="318">
        <v>0</v>
      </c>
    </row>
    <row r="26" spans="1:10" ht="29.25" customHeight="1">
      <c r="A26" s="374"/>
      <c r="B26" s="374"/>
      <c r="C26" s="374"/>
      <c r="D26" s="374"/>
      <c r="E26" s="450"/>
      <c r="F26" s="451"/>
      <c r="G26" s="451"/>
      <c r="H26" s="452"/>
      <c r="I26" s="318"/>
      <c r="J26" s="318"/>
    </row>
  </sheetData>
  <mergeCells count="23">
    <mergeCell ref="A25:D26"/>
    <mergeCell ref="E25:H26"/>
    <mergeCell ref="I25:I26"/>
    <mergeCell ref="J25:J26"/>
    <mergeCell ref="D17:G17"/>
    <mergeCell ref="D18:G18"/>
    <mergeCell ref="A21:J21"/>
    <mergeCell ref="A23:D24"/>
    <mergeCell ref="E23:J23"/>
    <mergeCell ref="E24:H24"/>
    <mergeCell ref="A8:J8"/>
    <mergeCell ref="A9:J9"/>
    <mergeCell ref="A12:J12"/>
    <mergeCell ref="A14:A16"/>
    <mergeCell ref="B14:B16"/>
    <mergeCell ref="D14:G16"/>
    <mergeCell ref="J15:J16"/>
    <mergeCell ref="A7:J7"/>
    <mergeCell ref="H1:J1"/>
    <mergeCell ref="H2:J2"/>
    <mergeCell ref="H3:J3"/>
    <mergeCell ref="H4:J4"/>
    <mergeCell ref="H5:J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N15" sqref="N15"/>
    </sheetView>
  </sheetViews>
  <sheetFormatPr defaultRowHeight="15"/>
  <cols>
    <col min="1" max="1" width="14.42578125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9" customWidth="1"/>
  </cols>
  <sheetData>
    <row r="1" spans="1:8" ht="15.75">
      <c r="F1" s="258"/>
      <c r="G1" s="309" t="s">
        <v>901</v>
      </c>
      <c r="H1" s="309"/>
    </row>
    <row r="2" spans="1:8" ht="15" customHeight="1">
      <c r="F2" s="458" t="s">
        <v>900</v>
      </c>
      <c r="G2" s="458"/>
      <c r="H2" s="458"/>
    </row>
    <row r="3" spans="1:8" ht="15" customHeight="1">
      <c r="F3" s="334" t="s">
        <v>2</v>
      </c>
      <c r="G3" s="334"/>
      <c r="H3" s="334"/>
    </row>
    <row r="4" spans="1:8" ht="15" customHeight="1">
      <c r="F4" s="309" t="s">
        <v>934</v>
      </c>
      <c r="G4" s="309"/>
      <c r="H4" s="309"/>
    </row>
    <row r="5" spans="1:8" ht="15" customHeight="1">
      <c r="F5" s="198"/>
      <c r="G5" s="198"/>
      <c r="H5" s="198"/>
    </row>
    <row r="6" spans="1:8" ht="15" customHeight="1">
      <c r="A6" s="335" t="s">
        <v>902</v>
      </c>
      <c r="B6" s="335"/>
      <c r="C6" s="335"/>
      <c r="D6" s="335"/>
      <c r="E6" s="335"/>
      <c r="F6" s="335"/>
      <c r="G6" s="335"/>
      <c r="H6" s="335"/>
    </row>
    <row r="7" spans="1:8" ht="15" customHeight="1">
      <c r="A7" s="335" t="s">
        <v>903</v>
      </c>
      <c r="B7" s="335"/>
      <c r="C7" s="335"/>
      <c r="D7" s="335"/>
      <c r="E7" s="335"/>
      <c r="F7" s="335"/>
      <c r="G7" s="335"/>
      <c r="H7" s="335"/>
    </row>
    <row r="8" spans="1:8" ht="15" customHeight="1">
      <c r="A8" s="335" t="s">
        <v>918</v>
      </c>
      <c r="B8" s="335"/>
      <c r="C8" s="335"/>
      <c r="D8" s="335"/>
      <c r="E8" s="335"/>
      <c r="F8" s="335"/>
      <c r="G8" s="335"/>
      <c r="H8" s="335"/>
    </row>
    <row r="10" spans="1:8" ht="15.75">
      <c r="H10" s="259" t="s">
        <v>4</v>
      </c>
    </row>
    <row r="11" spans="1:8">
      <c r="A11" s="415" t="s">
        <v>904</v>
      </c>
      <c r="B11" s="456" t="s">
        <v>549</v>
      </c>
      <c r="C11" s="456"/>
      <c r="D11" s="456"/>
      <c r="E11" s="456"/>
      <c r="F11" s="456"/>
      <c r="G11" s="456"/>
      <c r="H11" s="457"/>
    </row>
    <row r="12" spans="1:8" ht="330" customHeight="1">
      <c r="A12" s="455"/>
      <c r="B12" s="36" t="s">
        <v>921</v>
      </c>
      <c r="C12" s="36" t="s">
        <v>905</v>
      </c>
      <c r="D12" s="36" t="s">
        <v>906</v>
      </c>
      <c r="E12" s="36" t="s">
        <v>907</v>
      </c>
      <c r="F12" s="36" t="s">
        <v>908</v>
      </c>
      <c r="G12" s="36" t="s">
        <v>909</v>
      </c>
      <c r="H12" s="36" t="s">
        <v>910</v>
      </c>
    </row>
    <row r="13" spans="1:8" ht="60" customHeight="1">
      <c r="A13" s="260" t="s">
        <v>911</v>
      </c>
      <c r="B13" s="261">
        <v>78.099999999999994</v>
      </c>
      <c r="C13" s="206">
        <v>286.10000000000002</v>
      </c>
      <c r="D13" s="206">
        <v>190.1</v>
      </c>
      <c r="E13" s="206">
        <v>42.1</v>
      </c>
      <c r="F13" s="206">
        <v>111.4</v>
      </c>
      <c r="G13" s="206">
        <v>229.1</v>
      </c>
      <c r="H13" s="206"/>
    </row>
    <row r="14" spans="1:8" ht="44.25" customHeight="1">
      <c r="A14" s="262" t="s">
        <v>912</v>
      </c>
      <c r="B14" s="261">
        <v>44.8</v>
      </c>
      <c r="C14" s="206">
        <v>93.9</v>
      </c>
      <c r="D14" s="206">
        <v>233.1</v>
      </c>
      <c r="E14" s="206">
        <v>42.1</v>
      </c>
      <c r="F14" s="206">
        <v>142.6</v>
      </c>
      <c r="G14" s="206">
        <v>242.7</v>
      </c>
      <c r="H14" s="206"/>
    </row>
    <row r="15" spans="1:8" ht="48" customHeight="1">
      <c r="A15" s="262" t="s">
        <v>913</v>
      </c>
      <c r="B15" s="261">
        <v>86.6</v>
      </c>
      <c r="C15" s="206">
        <v>268.3</v>
      </c>
      <c r="D15" s="206">
        <v>347.9</v>
      </c>
      <c r="E15" s="206">
        <v>73.7</v>
      </c>
      <c r="F15" s="204" t="s">
        <v>919</v>
      </c>
      <c r="G15" s="206">
        <v>243.3</v>
      </c>
      <c r="H15" s="206"/>
    </row>
    <row r="16" spans="1:8" ht="46.5" customHeight="1">
      <c r="A16" s="262" t="s">
        <v>914</v>
      </c>
      <c r="B16" s="261">
        <v>0</v>
      </c>
      <c r="C16" s="206">
        <v>0</v>
      </c>
      <c r="D16" s="206">
        <v>0</v>
      </c>
      <c r="E16" s="206">
        <v>0</v>
      </c>
      <c r="F16" s="204" t="s">
        <v>920</v>
      </c>
      <c r="G16" s="263">
        <v>0</v>
      </c>
      <c r="H16" s="263"/>
    </row>
    <row r="17" spans="1:8" ht="45" customHeight="1">
      <c r="A17" s="262" t="s">
        <v>915</v>
      </c>
      <c r="B17" s="261">
        <v>96.4</v>
      </c>
      <c r="C17" s="206">
        <v>189</v>
      </c>
      <c r="D17" s="206">
        <v>394.9</v>
      </c>
      <c r="E17" s="206">
        <v>42.1</v>
      </c>
      <c r="F17" s="206">
        <v>1035.9000000000001</v>
      </c>
      <c r="G17" s="206">
        <v>201.2</v>
      </c>
      <c r="H17" s="206">
        <v>46.2</v>
      </c>
    </row>
    <row r="18" spans="1:8" ht="45" customHeight="1">
      <c r="A18" s="262" t="s">
        <v>916</v>
      </c>
      <c r="B18" s="261">
        <v>0</v>
      </c>
      <c r="C18" s="206">
        <v>228.1</v>
      </c>
      <c r="D18" s="206">
        <v>0</v>
      </c>
      <c r="E18" s="206">
        <v>0</v>
      </c>
      <c r="F18" s="206">
        <v>0</v>
      </c>
      <c r="G18" s="206">
        <v>0</v>
      </c>
      <c r="H18" s="206"/>
    </row>
    <row r="19" spans="1:8">
      <c r="A19" s="264" t="s">
        <v>917</v>
      </c>
      <c r="B19" s="265">
        <f>B13+B14+B15+B16+B17+B18</f>
        <v>305.89999999999998</v>
      </c>
      <c r="C19" s="265">
        <f>C13+C14+C15+C17+C16+C18</f>
        <v>1065.3999999999999</v>
      </c>
      <c r="D19" s="265">
        <f t="shared" ref="D19:H19" si="0">D13+D14+D15+D17+D16+D18</f>
        <v>1166</v>
      </c>
      <c r="E19" s="265">
        <f t="shared" si="0"/>
        <v>200</v>
      </c>
      <c r="F19" s="265">
        <f t="shared" si="0"/>
        <v>1526.1000000000001</v>
      </c>
      <c r="G19" s="265">
        <f>G13+G14+G15+G16+G17</f>
        <v>916.3</v>
      </c>
      <c r="H19" s="265">
        <f t="shared" si="0"/>
        <v>46.2</v>
      </c>
    </row>
  </sheetData>
  <mergeCells count="9">
    <mergeCell ref="A11:A12"/>
    <mergeCell ref="B11:H11"/>
    <mergeCell ref="G1:H1"/>
    <mergeCell ref="F2:H2"/>
    <mergeCell ref="F3:H3"/>
    <mergeCell ref="F4:H4"/>
    <mergeCell ref="A6:H6"/>
    <mergeCell ref="A7:H7"/>
    <mergeCell ref="A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1"/>
  <sheetViews>
    <sheetView view="pageBreakPreview" zoomScale="112" zoomScaleSheetLayoutView="112" workbookViewId="0">
      <selection activeCell="B16" sqref="B16"/>
    </sheetView>
  </sheetViews>
  <sheetFormatPr defaultRowHeight="15"/>
  <cols>
    <col min="1" max="1" width="24" customWidth="1"/>
    <col min="2" max="2" width="97.28515625" customWidth="1"/>
    <col min="3" max="3" width="12.42578125" customWidth="1"/>
  </cols>
  <sheetData>
    <row r="1" spans="1:3" ht="15.75" customHeight="1">
      <c r="A1" s="1"/>
      <c r="B1" s="309" t="s">
        <v>351</v>
      </c>
      <c r="C1" s="309"/>
    </row>
    <row r="2" spans="1:3" ht="15.75" customHeight="1">
      <c r="A2" s="1"/>
      <c r="B2" s="309" t="s">
        <v>0</v>
      </c>
      <c r="C2" s="309"/>
    </row>
    <row r="3" spans="1:3" ht="15.75" customHeight="1">
      <c r="A3" s="1"/>
      <c r="B3" s="334" t="s">
        <v>393</v>
      </c>
      <c r="C3" s="334"/>
    </row>
    <row r="4" spans="1:3" ht="15.75" customHeight="1">
      <c r="A4" s="1"/>
      <c r="B4" s="309" t="s">
        <v>2</v>
      </c>
      <c r="C4" s="309"/>
    </row>
    <row r="5" spans="1:3" ht="15.75" customHeight="1">
      <c r="A5" s="1"/>
      <c r="B5" s="309" t="s">
        <v>932</v>
      </c>
      <c r="C5" s="309"/>
    </row>
    <row r="6" spans="1:3" ht="15.75">
      <c r="A6" s="335"/>
      <c r="B6" s="336"/>
      <c r="C6" s="336"/>
    </row>
    <row r="7" spans="1:3">
      <c r="A7" s="333" t="s">
        <v>394</v>
      </c>
      <c r="B7" s="333"/>
      <c r="C7" s="333"/>
    </row>
    <row r="8" spans="1:3" ht="35.25" customHeight="1">
      <c r="A8" s="306" t="s">
        <v>574</v>
      </c>
      <c r="B8" s="306"/>
      <c r="C8" s="306"/>
    </row>
    <row r="9" spans="1:3" ht="15.75">
      <c r="A9" s="1"/>
      <c r="B9" s="1"/>
      <c r="C9" s="1"/>
    </row>
    <row r="10" spans="1:3" ht="20.25" customHeight="1">
      <c r="A10" s="1"/>
      <c r="B10" s="329" t="s">
        <v>4</v>
      </c>
      <c r="C10" s="329"/>
    </row>
    <row r="11" spans="1:3" ht="39" customHeight="1">
      <c r="A11" s="58" t="s">
        <v>395</v>
      </c>
      <c r="B11" s="59" t="s">
        <v>3</v>
      </c>
      <c r="C11" s="95" t="s">
        <v>573</v>
      </c>
    </row>
    <row r="12" spans="1:3">
      <c r="A12" s="60" t="s">
        <v>396</v>
      </c>
      <c r="B12" s="51" t="s">
        <v>397</v>
      </c>
      <c r="C12" s="57">
        <f>C13+C19+C29+C37+C40+C47+C53+C58+C66+C74</f>
        <v>48882.200000000012</v>
      </c>
    </row>
    <row r="13" spans="1:3">
      <c r="A13" s="60" t="s">
        <v>398</v>
      </c>
      <c r="B13" s="51" t="s">
        <v>399</v>
      </c>
      <c r="C13" s="57">
        <f>C14</f>
        <v>34795.599999999999</v>
      </c>
    </row>
    <row r="14" spans="1:3" ht="14.25" customHeight="1">
      <c r="A14" s="60" t="s">
        <v>400</v>
      </c>
      <c r="B14" s="51" t="s">
        <v>401</v>
      </c>
      <c r="C14" s="57">
        <f>C15+C16+C17+C18</f>
        <v>34795.599999999999</v>
      </c>
    </row>
    <row r="15" spans="1:3" ht="42" customHeight="1">
      <c r="A15" s="54" t="s">
        <v>402</v>
      </c>
      <c r="B15" s="51" t="s">
        <v>403</v>
      </c>
      <c r="C15" s="57">
        <v>34480</v>
      </c>
    </row>
    <row r="16" spans="1:3" ht="57.75" customHeight="1">
      <c r="A16" s="54" t="s">
        <v>404</v>
      </c>
      <c r="B16" s="51" t="s">
        <v>405</v>
      </c>
      <c r="C16" s="57">
        <v>27.1</v>
      </c>
    </row>
    <row r="17" spans="1:3" ht="30" customHeight="1">
      <c r="A17" s="54" t="s">
        <v>406</v>
      </c>
      <c r="B17" s="51" t="s">
        <v>407</v>
      </c>
      <c r="C17" s="57">
        <v>158.5</v>
      </c>
    </row>
    <row r="18" spans="1:3" ht="43.5" customHeight="1">
      <c r="A18" s="54" t="s">
        <v>408</v>
      </c>
      <c r="B18" s="105" t="s">
        <v>582</v>
      </c>
      <c r="C18" s="57">
        <v>130</v>
      </c>
    </row>
    <row r="19" spans="1:3" ht="27" customHeight="1">
      <c r="A19" s="60" t="s">
        <v>409</v>
      </c>
      <c r="B19" s="51" t="s">
        <v>410</v>
      </c>
      <c r="C19" s="57">
        <f>C20</f>
        <v>5096.8999999999996</v>
      </c>
    </row>
    <row r="20" spans="1:3" ht="20.25" customHeight="1">
      <c r="A20" s="60" t="s">
        <v>411</v>
      </c>
      <c r="B20" s="51" t="s">
        <v>412</v>
      </c>
      <c r="C20" s="57">
        <f>C21+C23+C25+C27</f>
        <v>5096.8999999999996</v>
      </c>
    </row>
    <row r="21" spans="1:3" ht="18.75" customHeight="1">
      <c r="A21" s="330" t="s">
        <v>413</v>
      </c>
      <c r="B21" s="331" t="s">
        <v>414</v>
      </c>
      <c r="C21" s="324">
        <v>1901.2</v>
      </c>
    </row>
    <row r="22" spans="1:3" ht="21.75" customHeight="1">
      <c r="A22" s="330"/>
      <c r="B22" s="332"/>
      <c r="C22" s="325"/>
    </row>
    <row r="23" spans="1:3" ht="41.25" customHeight="1">
      <c r="A23" s="326" t="s">
        <v>415</v>
      </c>
      <c r="B23" s="328" t="s">
        <v>416</v>
      </c>
      <c r="C23" s="324">
        <v>14.6</v>
      </c>
    </row>
    <row r="24" spans="1:3" ht="9" hidden="1" customHeight="1">
      <c r="A24" s="327"/>
      <c r="B24" s="328"/>
      <c r="C24" s="325"/>
    </row>
    <row r="25" spans="1:3" ht="41.25" customHeight="1">
      <c r="A25" s="321" t="s">
        <v>417</v>
      </c>
      <c r="B25" s="322" t="s">
        <v>418</v>
      </c>
      <c r="C25" s="324">
        <v>3475.1</v>
      </c>
    </row>
    <row r="26" spans="1:3" ht="9.75" hidden="1" customHeight="1">
      <c r="A26" s="321"/>
      <c r="B26" s="323"/>
      <c r="C26" s="325"/>
    </row>
    <row r="27" spans="1:3" ht="42.75" customHeight="1">
      <c r="A27" s="321" t="s">
        <v>419</v>
      </c>
      <c r="B27" s="322" t="s">
        <v>420</v>
      </c>
      <c r="C27" s="324">
        <v>-294</v>
      </c>
    </row>
    <row r="28" spans="1:3" ht="6" hidden="1" customHeight="1">
      <c r="A28" s="321"/>
      <c r="B28" s="323"/>
      <c r="C28" s="325"/>
    </row>
    <row r="29" spans="1:3" ht="14.25" customHeight="1">
      <c r="A29" s="60" t="s">
        <v>421</v>
      </c>
      <c r="B29" s="39" t="s">
        <v>422</v>
      </c>
      <c r="C29" s="57">
        <f>C30+C33+C35</f>
        <v>2004.4</v>
      </c>
    </row>
    <row r="30" spans="1:3" ht="18" customHeight="1">
      <c r="A30" s="60" t="s">
        <v>423</v>
      </c>
      <c r="B30" s="51" t="s">
        <v>424</v>
      </c>
      <c r="C30" s="57">
        <f>C31+C32</f>
        <v>1603</v>
      </c>
    </row>
    <row r="31" spans="1:3" ht="17.25" customHeight="1">
      <c r="A31" s="54" t="s">
        <v>425</v>
      </c>
      <c r="B31" s="51" t="s">
        <v>424</v>
      </c>
      <c r="C31" s="57">
        <v>1600</v>
      </c>
    </row>
    <row r="32" spans="1:3" ht="27.75" customHeight="1">
      <c r="A32" s="54" t="s">
        <v>426</v>
      </c>
      <c r="B32" s="51" t="s">
        <v>427</v>
      </c>
      <c r="C32" s="57">
        <v>3</v>
      </c>
    </row>
    <row r="33" spans="1:3" ht="15.75" customHeight="1">
      <c r="A33" s="60" t="s">
        <v>428</v>
      </c>
      <c r="B33" s="51" t="s">
        <v>429</v>
      </c>
      <c r="C33" s="57">
        <f>C34</f>
        <v>339.4</v>
      </c>
    </row>
    <row r="34" spans="1:3">
      <c r="A34" s="54" t="s">
        <v>430</v>
      </c>
      <c r="B34" s="51" t="s">
        <v>429</v>
      </c>
      <c r="C34" s="57">
        <v>339.4</v>
      </c>
    </row>
    <row r="35" spans="1:3">
      <c r="A35" s="60" t="s">
        <v>431</v>
      </c>
      <c r="B35" s="51" t="s">
        <v>432</v>
      </c>
      <c r="C35" s="57">
        <f>C36</f>
        <v>62</v>
      </c>
    </row>
    <row r="36" spans="1:3" ht="31.5" customHeight="1">
      <c r="A36" s="54" t="s">
        <v>433</v>
      </c>
      <c r="B36" s="51" t="s">
        <v>434</v>
      </c>
      <c r="C36" s="57">
        <v>62</v>
      </c>
    </row>
    <row r="37" spans="1:3" ht="18" customHeight="1">
      <c r="A37" s="60" t="s">
        <v>435</v>
      </c>
      <c r="B37" s="51" t="s">
        <v>436</v>
      </c>
      <c r="C37" s="57">
        <f>C38</f>
        <v>160</v>
      </c>
    </row>
    <row r="38" spans="1:3" ht="18" customHeight="1">
      <c r="A38" s="60" t="s">
        <v>437</v>
      </c>
      <c r="B38" s="39" t="s">
        <v>438</v>
      </c>
      <c r="C38" s="57">
        <f>C39</f>
        <v>160</v>
      </c>
    </row>
    <row r="39" spans="1:3" ht="17.25" customHeight="1">
      <c r="A39" s="54" t="s">
        <v>439</v>
      </c>
      <c r="B39" s="39" t="s">
        <v>440</v>
      </c>
      <c r="C39" s="57">
        <v>160</v>
      </c>
    </row>
    <row r="40" spans="1:3" ht="28.5" customHeight="1">
      <c r="A40" s="60" t="s">
        <v>441</v>
      </c>
      <c r="B40" s="51" t="s">
        <v>442</v>
      </c>
      <c r="C40" s="57">
        <f>C41</f>
        <v>3097.3</v>
      </c>
    </row>
    <row r="41" spans="1:3" ht="42.75" customHeight="1">
      <c r="A41" s="60" t="s">
        <v>443</v>
      </c>
      <c r="B41" s="51" t="s">
        <v>444</v>
      </c>
      <c r="C41" s="57">
        <f>C42+C45</f>
        <v>3097.3</v>
      </c>
    </row>
    <row r="42" spans="1:3" ht="30.75" customHeight="1">
      <c r="A42" s="60" t="s">
        <v>445</v>
      </c>
      <c r="B42" s="51" t="s">
        <v>446</v>
      </c>
      <c r="C42" s="57">
        <f>C43+C44</f>
        <v>2958</v>
      </c>
    </row>
    <row r="43" spans="1:3" ht="43.5" customHeight="1">
      <c r="A43" s="186" t="s">
        <v>870</v>
      </c>
      <c r="B43" s="190" t="s">
        <v>871</v>
      </c>
      <c r="C43" s="57">
        <v>2717.3</v>
      </c>
    </row>
    <row r="44" spans="1:3" ht="40.5" customHeight="1">
      <c r="A44" s="54" t="s">
        <v>449</v>
      </c>
      <c r="B44" s="62" t="s">
        <v>450</v>
      </c>
      <c r="C44" s="57">
        <v>240.7</v>
      </c>
    </row>
    <row r="45" spans="1:3" ht="40.5" customHeight="1">
      <c r="A45" s="60" t="s">
        <v>451</v>
      </c>
      <c r="B45" s="39" t="s">
        <v>452</v>
      </c>
      <c r="C45" s="57">
        <f>C46</f>
        <v>139.30000000000001</v>
      </c>
    </row>
    <row r="46" spans="1:3" ht="39.75" customHeight="1">
      <c r="A46" s="54" t="s">
        <v>453</v>
      </c>
      <c r="B46" s="51" t="s">
        <v>454</v>
      </c>
      <c r="C46" s="57">
        <v>139.30000000000001</v>
      </c>
    </row>
    <row r="47" spans="1:3" ht="18" customHeight="1">
      <c r="A47" s="60" t="s">
        <v>455</v>
      </c>
      <c r="B47" s="39" t="s">
        <v>456</v>
      </c>
      <c r="C47" s="57">
        <f>C48</f>
        <v>176.8</v>
      </c>
    </row>
    <row r="48" spans="1:3" ht="18.75" customHeight="1">
      <c r="A48" s="60" t="s">
        <v>457</v>
      </c>
      <c r="B48" s="39" t="s">
        <v>458</v>
      </c>
      <c r="C48" s="57">
        <f>C49+C50+C51+C52</f>
        <v>176.8</v>
      </c>
    </row>
    <row r="49" spans="1:3" ht="20.25" customHeight="1">
      <c r="A49" s="54" t="s">
        <v>459</v>
      </c>
      <c r="B49" s="51" t="s">
        <v>460</v>
      </c>
      <c r="C49" s="57">
        <v>23.1</v>
      </c>
    </row>
    <row r="50" spans="1:3" ht="21" customHeight="1">
      <c r="A50" s="54" t="s">
        <v>461</v>
      </c>
      <c r="B50" s="51" t="s">
        <v>462</v>
      </c>
      <c r="C50" s="57">
        <v>0</v>
      </c>
    </row>
    <row r="51" spans="1:3" ht="18.75" customHeight="1">
      <c r="A51" s="54" t="s">
        <v>463</v>
      </c>
      <c r="B51" s="51" t="s">
        <v>464</v>
      </c>
      <c r="C51" s="57">
        <v>2.6</v>
      </c>
    </row>
    <row r="52" spans="1:3" ht="20.25" customHeight="1">
      <c r="A52" s="54" t="s">
        <v>465</v>
      </c>
      <c r="B52" s="51" t="s">
        <v>466</v>
      </c>
      <c r="C52" s="57">
        <v>151.1</v>
      </c>
    </row>
    <row r="53" spans="1:3" ht="21" customHeight="1">
      <c r="A53" s="60" t="s">
        <v>467</v>
      </c>
      <c r="B53" s="51" t="s">
        <v>468</v>
      </c>
      <c r="C53" s="57">
        <f>C54</f>
        <v>1887.4</v>
      </c>
    </row>
    <row r="54" spans="1:3" ht="18.75" customHeight="1">
      <c r="A54" s="60" t="s">
        <v>469</v>
      </c>
      <c r="B54" s="39" t="s">
        <v>470</v>
      </c>
      <c r="C54" s="57">
        <f>C55</f>
        <v>1887.4</v>
      </c>
    </row>
    <row r="55" spans="1:3" ht="20.25" customHeight="1">
      <c r="A55" s="60" t="s">
        <v>471</v>
      </c>
      <c r="B55" s="39" t="s">
        <v>472</v>
      </c>
      <c r="C55" s="57">
        <f>C56+C57</f>
        <v>1887.4</v>
      </c>
    </row>
    <row r="56" spans="1:3" ht="19.5" customHeight="1">
      <c r="A56" s="54" t="s">
        <v>473</v>
      </c>
      <c r="B56" s="51" t="s">
        <v>474</v>
      </c>
      <c r="C56" s="57">
        <v>15</v>
      </c>
    </row>
    <row r="57" spans="1:3" ht="18.75" customHeight="1">
      <c r="A57" s="54" t="s">
        <v>475</v>
      </c>
      <c r="B57" s="51" t="s">
        <v>474</v>
      </c>
      <c r="C57" s="57">
        <v>1872.4</v>
      </c>
    </row>
    <row r="58" spans="1:3" ht="23.25" customHeight="1">
      <c r="A58" s="60" t="s">
        <v>476</v>
      </c>
      <c r="B58" s="51" t="s">
        <v>477</v>
      </c>
      <c r="C58" s="57">
        <f t="shared" ref="C58" si="0">C59+C62</f>
        <v>1367.5</v>
      </c>
    </row>
    <row r="59" spans="1:3" ht="43.5" customHeight="1">
      <c r="A59" s="44" t="s">
        <v>478</v>
      </c>
      <c r="B59" s="56" t="s">
        <v>479</v>
      </c>
      <c r="C59" s="63">
        <f t="shared" ref="C59:C60" si="1">C60</f>
        <v>100</v>
      </c>
    </row>
    <row r="60" spans="1:3" ht="40.5" customHeight="1">
      <c r="A60" s="44" t="s">
        <v>480</v>
      </c>
      <c r="B60" s="56" t="s">
        <v>481</v>
      </c>
      <c r="C60" s="63">
        <f t="shared" si="1"/>
        <v>100</v>
      </c>
    </row>
    <row r="61" spans="1:3" ht="41.25" customHeight="1">
      <c r="A61" s="54" t="s">
        <v>482</v>
      </c>
      <c r="B61" s="62" t="s">
        <v>483</v>
      </c>
      <c r="C61" s="63">
        <v>100</v>
      </c>
    </row>
    <row r="62" spans="1:3" ht="17.25" customHeight="1">
      <c r="A62" s="64" t="s">
        <v>484</v>
      </c>
      <c r="B62" s="36" t="s">
        <v>485</v>
      </c>
      <c r="C62" s="53">
        <f>C63</f>
        <v>1267.5</v>
      </c>
    </row>
    <row r="63" spans="1:3" ht="18.75" customHeight="1">
      <c r="A63" s="60" t="s">
        <v>486</v>
      </c>
      <c r="B63" s="51" t="s">
        <v>487</v>
      </c>
      <c r="C63" s="57">
        <f>C64+C65</f>
        <v>1267.5</v>
      </c>
    </row>
    <row r="64" spans="1:3" ht="31.5" customHeight="1">
      <c r="A64" s="186" t="s">
        <v>873</v>
      </c>
      <c r="B64" s="187" t="s">
        <v>874</v>
      </c>
      <c r="C64" s="57">
        <v>1114.5999999999999</v>
      </c>
    </row>
    <row r="65" spans="1:3" ht="27.75" customHeight="1">
      <c r="A65" s="54" t="s">
        <v>488</v>
      </c>
      <c r="B65" s="51" t="s">
        <v>489</v>
      </c>
      <c r="C65" s="57">
        <v>152.9</v>
      </c>
    </row>
    <row r="66" spans="1:3" ht="18.75" customHeight="1">
      <c r="A66" s="60" t="s">
        <v>490</v>
      </c>
      <c r="B66" s="39" t="s">
        <v>491</v>
      </c>
      <c r="C66" s="57">
        <f>C67+C69+C71</f>
        <v>100.3</v>
      </c>
    </row>
    <row r="67" spans="1:3" ht="19.5" customHeight="1">
      <c r="A67" s="60" t="s">
        <v>492</v>
      </c>
      <c r="B67" s="51" t="s">
        <v>493</v>
      </c>
      <c r="C67" s="57">
        <f>C68</f>
        <v>25</v>
      </c>
    </row>
    <row r="68" spans="1:3" ht="42" customHeight="1">
      <c r="A68" s="54" t="s">
        <v>494</v>
      </c>
      <c r="B68" s="65" t="s">
        <v>495</v>
      </c>
      <c r="C68" s="57">
        <v>25</v>
      </c>
    </row>
    <row r="69" spans="1:3" ht="54" customHeight="1">
      <c r="A69" s="54" t="s">
        <v>496</v>
      </c>
      <c r="B69" s="65" t="s">
        <v>497</v>
      </c>
      <c r="C69" s="57">
        <f>C70</f>
        <v>50</v>
      </c>
    </row>
    <row r="70" spans="1:3" ht="18" customHeight="1">
      <c r="A70" s="54" t="s">
        <v>498</v>
      </c>
      <c r="B70" s="51" t="s">
        <v>499</v>
      </c>
      <c r="C70" s="57">
        <v>50</v>
      </c>
    </row>
    <row r="71" spans="1:3" ht="20.25" customHeight="1">
      <c r="A71" s="60" t="s">
        <v>500</v>
      </c>
      <c r="B71" s="51" t="s">
        <v>501</v>
      </c>
      <c r="C71" s="57">
        <f>C72+C73</f>
        <v>25.3</v>
      </c>
    </row>
    <row r="72" spans="1:3" ht="31.5" customHeight="1">
      <c r="A72" s="54" t="s">
        <v>502</v>
      </c>
      <c r="B72" s="51" t="s">
        <v>503</v>
      </c>
      <c r="C72" s="57">
        <v>3.8</v>
      </c>
    </row>
    <row r="73" spans="1:3" ht="29.25" customHeight="1">
      <c r="A73" s="54" t="s">
        <v>504</v>
      </c>
      <c r="B73" s="51" t="s">
        <v>503</v>
      </c>
      <c r="C73" s="57">
        <v>21.5</v>
      </c>
    </row>
    <row r="74" spans="1:3" ht="17.25" customHeight="1">
      <c r="A74" s="60" t="s">
        <v>505</v>
      </c>
      <c r="B74" s="39" t="s">
        <v>506</v>
      </c>
      <c r="C74" s="57">
        <f t="shared" ref="C74:C75" si="2">C75</f>
        <v>196</v>
      </c>
    </row>
    <row r="75" spans="1:3" ht="17.25" customHeight="1">
      <c r="A75" s="60" t="s">
        <v>507</v>
      </c>
      <c r="B75" s="39" t="s">
        <v>508</v>
      </c>
      <c r="C75" s="57">
        <f t="shared" si="2"/>
        <v>196</v>
      </c>
    </row>
    <row r="76" spans="1:3" ht="15.75" customHeight="1">
      <c r="A76" s="54" t="s">
        <v>509</v>
      </c>
      <c r="B76" s="39" t="s">
        <v>510</v>
      </c>
      <c r="C76" s="57">
        <v>196</v>
      </c>
    </row>
    <row r="77" spans="1:3" ht="18" customHeight="1">
      <c r="A77" s="66" t="s">
        <v>511</v>
      </c>
      <c r="B77" s="11" t="s">
        <v>512</v>
      </c>
      <c r="C77" s="55">
        <f>C78</f>
        <v>138432.6</v>
      </c>
    </row>
    <row r="78" spans="1:3" ht="28.5" customHeight="1">
      <c r="A78" s="60" t="s">
        <v>513</v>
      </c>
      <c r="B78" s="51" t="s">
        <v>514</v>
      </c>
      <c r="C78" s="57">
        <f>C79+C82+C89+C96</f>
        <v>138432.6</v>
      </c>
    </row>
    <row r="79" spans="1:3" ht="20.25" customHeight="1">
      <c r="A79" s="66" t="s">
        <v>584</v>
      </c>
      <c r="B79" s="11" t="s">
        <v>585</v>
      </c>
      <c r="C79" s="269">
        <f>C80</f>
        <v>72050.100000000006</v>
      </c>
    </row>
    <row r="80" spans="1:3" ht="16.5" customHeight="1">
      <c r="A80" s="60" t="s">
        <v>515</v>
      </c>
      <c r="B80" s="51" t="s">
        <v>516</v>
      </c>
      <c r="C80" s="57">
        <f>C81</f>
        <v>72050.100000000006</v>
      </c>
    </row>
    <row r="81" spans="1:3" ht="21.75" customHeight="1">
      <c r="A81" s="54" t="s">
        <v>517</v>
      </c>
      <c r="B81" s="51" t="s">
        <v>518</v>
      </c>
      <c r="C81" s="57">
        <v>72050.100000000006</v>
      </c>
    </row>
    <row r="82" spans="1:3" ht="21" customHeight="1">
      <c r="A82" s="275" t="s">
        <v>519</v>
      </c>
      <c r="B82" s="276" t="s">
        <v>520</v>
      </c>
      <c r="C82" s="269">
        <f>C87+C83+C85</f>
        <v>4015.1</v>
      </c>
    </row>
    <row r="83" spans="1:3" ht="30" customHeight="1">
      <c r="A83" s="64" t="s">
        <v>521</v>
      </c>
      <c r="B83" s="68" t="s">
        <v>522</v>
      </c>
      <c r="C83" s="57">
        <f>C84</f>
        <v>1914</v>
      </c>
    </row>
    <row r="84" spans="1:3" ht="31.5" customHeight="1">
      <c r="A84" s="67" t="s">
        <v>523</v>
      </c>
      <c r="B84" s="68" t="s">
        <v>524</v>
      </c>
      <c r="C84" s="57">
        <v>1914</v>
      </c>
    </row>
    <row r="85" spans="1:3" ht="17.25" customHeight="1">
      <c r="A85" s="67" t="s">
        <v>525</v>
      </c>
      <c r="B85" s="68" t="s">
        <v>526</v>
      </c>
      <c r="C85" s="57">
        <f>C86</f>
        <v>2.9</v>
      </c>
    </row>
    <row r="86" spans="1:3" ht="18.75" customHeight="1">
      <c r="A86" s="67" t="s">
        <v>527</v>
      </c>
      <c r="B86" s="68" t="s">
        <v>528</v>
      </c>
      <c r="C86" s="57">
        <v>2.9</v>
      </c>
    </row>
    <row r="87" spans="1:3" ht="14.25" customHeight="1">
      <c r="A87" s="60" t="s">
        <v>529</v>
      </c>
      <c r="B87" s="51" t="s">
        <v>530</v>
      </c>
      <c r="C87" s="57">
        <f t="shared" ref="C87" si="3">C88</f>
        <v>2098.1999999999998</v>
      </c>
    </row>
    <row r="88" spans="1:3" ht="15" customHeight="1">
      <c r="A88" s="54" t="s">
        <v>531</v>
      </c>
      <c r="B88" s="51" t="s">
        <v>532</v>
      </c>
      <c r="C88" s="57">
        <v>2098.1999999999998</v>
      </c>
    </row>
    <row r="89" spans="1:3" ht="20.25" customHeight="1">
      <c r="A89" s="66" t="s">
        <v>533</v>
      </c>
      <c r="B89" s="11" t="s">
        <v>586</v>
      </c>
      <c r="C89" s="269">
        <f>C92+C94+C90</f>
        <v>62167.4</v>
      </c>
    </row>
    <row r="90" spans="1:3" ht="29.25" customHeight="1">
      <c r="A90" s="181" t="s">
        <v>833</v>
      </c>
      <c r="B90" s="101" t="s">
        <v>579</v>
      </c>
      <c r="C90" s="103">
        <f>C91</f>
        <v>13.4</v>
      </c>
    </row>
    <row r="91" spans="1:3" ht="30" customHeight="1">
      <c r="A91" s="182" t="s">
        <v>832</v>
      </c>
      <c r="B91" s="101" t="s">
        <v>580</v>
      </c>
      <c r="C91" s="103">
        <v>13.4</v>
      </c>
    </row>
    <row r="92" spans="1:3" ht="21" customHeight="1">
      <c r="A92" s="60" t="s">
        <v>534</v>
      </c>
      <c r="B92" s="51" t="s">
        <v>535</v>
      </c>
      <c r="C92" s="57">
        <f>C93</f>
        <v>1375</v>
      </c>
    </row>
    <row r="93" spans="1:3" ht="27" customHeight="1">
      <c r="A93" s="54" t="s">
        <v>536</v>
      </c>
      <c r="B93" s="69" t="s">
        <v>537</v>
      </c>
      <c r="C93" s="57">
        <v>1375</v>
      </c>
    </row>
    <row r="94" spans="1:3" ht="16.5" customHeight="1">
      <c r="A94" s="54" t="s">
        <v>538</v>
      </c>
      <c r="B94" s="51" t="s">
        <v>539</v>
      </c>
      <c r="C94" s="57">
        <f>C95</f>
        <v>60779</v>
      </c>
    </row>
    <row r="95" spans="1:3" ht="19.5" customHeight="1">
      <c r="A95" s="54" t="s">
        <v>540</v>
      </c>
      <c r="B95" s="51" t="s">
        <v>541</v>
      </c>
      <c r="C95" s="57">
        <v>60779</v>
      </c>
    </row>
    <row r="96" spans="1:3" ht="19.5" customHeight="1">
      <c r="A96" s="266" t="s">
        <v>922</v>
      </c>
      <c r="B96" s="11" t="s">
        <v>923</v>
      </c>
      <c r="C96" s="269">
        <f>C97</f>
        <v>200</v>
      </c>
    </row>
    <row r="97" spans="1:3" ht="29.25" customHeight="1">
      <c r="A97" s="268" t="s">
        <v>924</v>
      </c>
      <c r="B97" s="267" t="s">
        <v>925</v>
      </c>
      <c r="C97" s="270">
        <f>C98</f>
        <v>200</v>
      </c>
    </row>
    <row r="98" spans="1:3" ht="45.75" customHeight="1">
      <c r="A98" s="274" t="s">
        <v>926</v>
      </c>
      <c r="B98" s="267" t="s">
        <v>730</v>
      </c>
      <c r="C98" s="270">
        <v>200</v>
      </c>
    </row>
    <row r="99" spans="1:3" ht="19.5" customHeight="1">
      <c r="A99" s="70"/>
      <c r="B99" s="11" t="s">
        <v>542</v>
      </c>
      <c r="C99" s="55">
        <f>C12+C77</f>
        <v>187314.80000000002</v>
      </c>
    </row>
    <row r="100" spans="1:3">
      <c r="A100" s="10"/>
      <c r="B100" s="10"/>
      <c r="C100" s="10"/>
    </row>
    <row r="101" spans="1:3">
      <c r="A101" s="10"/>
      <c r="B101" s="10"/>
      <c r="C101" s="10"/>
    </row>
  </sheetData>
  <mergeCells count="21">
    <mergeCell ref="A7:C7"/>
    <mergeCell ref="B1:C1"/>
    <mergeCell ref="B2:C2"/>
    <mergeCell ref="B3:C3"/>
    <mergeCell ref="B4:C4"/>
    <mergeCell ref="B5:C5"/>
    <mergeCell ref="A6:C6"/>
    <mergeCell ref="A8:C8"/>
    <mergeCell ref="B10:C10"/>
    <mergeCell ref="A21:A22"/>
    <mergeCell ref="B21:B22"/>
    <mergeCell ref="C21:C22"/>
    <mergeCell ref="A27:A28"/>
    <mergeCell ref="B27:B28"/>
    <mergeCell ref="C27:C28"/>
    <mergeCell ref="A23:A24"/>
    <mergeCell ref="B23:B24"/>
    <mergeCell ref="C23:C24"/>
    <mergeCell ref="A25:A26"/>
    <mergeCell ref="B25:B26"/>
    <mergeCell ref="C25:C26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5"/>
  <sheetViews>
    <sheetView view="pageBreakPreview" topLeftCell="A81" zoomScaleSheetLayoutView="100" workbookViewId="0">
      <selection activeCell="A8" sqref="A8:D8"/>
    </sheetView>
  </sheetViews>
  <sheetFormatPr defaultRowHeight="15"/>
  <cols>
    <col min="1" max="1" width="24.140625" customWidth="1"/>
    <col min="2" max="2" width="66.42578125" customWidth="1"/>
    <col min="3" max="3" width="10.42578125" customWidth="1"/>
    <col min="4" max="4" width="10" customWidth="1"/>
  </cols>
  <sheetData>
    <row r="1" spans="1:4" ht="15.75" customHeight="1">
      <c r="A1" s="1"/>
      <c r="B1" s="309" t="s">
        <v>826</v>
      </c>
      <c r="C1" s="309"/>
      <c r="D1" s="309"/>
    </row>
    <row r="2" spans="1:4" ht="15.75" customHeight="1">
      <c r="A2" s="1"/>
      <c r="B2" s="309" t="s">
        <v>0</v>
      </c>
      <c r="C2" s="309"/>
      <c r="D2" s="309"/>
    </row>
    <row r="3" spans="1:4" ht="15.75" customHeight="1">
      <c r="A3" s="1"/>
      <c r="B3" s="334" t="s">
        <v>393</v>
      </c>
      <c r="C3" s="334"/>
      <c r="D3" s="334"/>
    </row>
    <row r="4" spans="1:4" ht="15.75" customHeight="1">
      <c r="A4" s="1"/>
      <c r="B4" s="309" t="s">
        <v>2</v>
      </c>
      <c r="C4" s="309"/>
      <c r="D4" s="309"/>
    </row>
    <row r="5" spans="1:4" ht="15.75" customHeight="1">
      <c r="A5" s="1"/>
      <c r="B5" s="309" t="s">
        <v>932</v>
      </c>
      <c r="C5" s="309"/>
      <c r="D5" s="309"/>
    </row>
    <row r="6" spans="1:4" ht="15.75">
      <c r="A6" s="335"/>
      <c r="B6" s="336"/>
      <c r="C6" s="336"/>
      <c r="D6" s="336"/>
    </row>
    <row r="7" spans="1:4">
      <c r="A7" s="333" t="s">
        <v>394</v>
      </c>
      <c r="B7" s="333"/>
      <c r="C7" s="333"/>
      <c r="D7" s="333"/>
    </row>
    <row r="8" spans="1:4" ht="35.25" customHeight="1">
      <c r="A8" s="306" t="s">
        <v>581</v>
      </c>
      <c r="B8" s="306"/>
      <c r="C8" s="306"/>
      <c r="D8" s="306"/>
    </row>
    <row r="9" spans="1:4" ht="15.75">
      <c r="A9" s="1"/>
      <c r="B9" s="1"/>
      <c r="C9" s="1"/>
      <c r="D9" s="1"/>
    </row>
    <row r="10" spans="1:4" ht="20.25" customHeight="1">
      <c r="A10" s="1"/>
      <c r="B10" s="329" t="s">
        <v>4</v>
      </c>
      <c r="C10" s="329"/>
      <c r="D10" s="329"/>
    </row>
    <row r="11" spans="1:4" ht="26.25" customHeight="1">
      <c r="A11" s="316" t="s">
        <v>395</v>
      </c>
      <c r="B11" s="316" t="s">
        <v>3</v>
      </c>
      <c r="C11" s="338" t="s">
        <v>576</v>
      </c>
      <c r="D11" s="339"/>
    </row>
    <row r="12" spans="1:4" ht="21.75" customHeight="1">
      <c r="A12" s="337"/>
      <c r="B12" s="337"/>
      <c r="C12" s="102" t="s">
        <v>550</v>
      </c>
      <c r="D12" s="102" t="s">
        <v>577</v>
      </c>
    </row>
    <row r="13" spans="1:4">
      <c r="A13" s="93" t="s">
        <v>396</v>
      </c>
      <c r="B13" s="91" t="s">
        <v>397</v>
      </c>
      <c r="C13" s="99">
        <f>C14+C20+C30+C38+C41+C48+C54+C59+C67+C75</f>
        <v>50938.299999999996</v>
      </c>
      <c r="D13" s="99">
        <f>D14+D20+D30+D38+D41+D48+D54+D59+D67+D75</f>
        <v>51320.1</v>
      </c>
    </row>
    <row r="14" spans="1:4">
      <c r="A14" s="93" t="s">
        <v>398</v>
      </c>
      <c r="B14" s="91" t="s">
        <v>399</v>
      </c>
      <c r="C14" s="99">
        <f>C15</f>
        <v>36552.699999999997</v>
      </c>
      <c r="D14" s="99">
        <f>D15</f>
        <v>36552.699999999997</v>
      </c>
    </row>
    <row r="15" spans="1:4" ht="14.25" customHeight="1">
      <c r="A15" s="93" t="s">
        <v>400</v>
      </c>
      <c r="B15" s="91" t="s">
        <v>401</v>
      </c>
      <c r="C15" s="99">
        <f>C16+C17+C18+C19</f>
        <v>36552.699999999997</v>
      </c>
      <c r="D15" s="99">
        <f>D16+D17+D18+D19</f>
        <v>36552.699999999997</v>
      </c>
    </row>
    <row r="16" spans="1:4" ht="54.75" customHeight="1">
      <c r="A16" s="90" t="s">
        <v>402</v>
      </c>
      <c r="B16" s="91" t="s">
        <v>403</v>
      </c>
      <c r="C16" s="99">
        <v>36190</v>
      </c>
      <c r="D16" s="99">
        <v>36190</v>
      </c>
    </row>
    <row r="17" spans="1:4" ht="81" customHeight="1">
      <c r="A17" s="90" t="s">
        <v>404</v>
      </c>
      <c r="B17" s="91" t="s">
        <v>405</v>
      </c>
      <c r="C17" s="99">
        <v>36.700000000000003</v>
      </c>
      <c r="D17" s="99">
        <v>36.700000000000003</v>
      </c>
    </row>
    <row r="18" spans="1:4" ht="26.25" customHeight="1">
      <c r="A18" s="90" t="s">
        <v>406</v>
      </c>
      <c r="B18" s="91" t="s">
        <v>407</v>
      </c>
      <c r="C18" s="99">
        <v>191</v>
      </c>
      <c r="D18" s="99">
        <v>191</v>
      </c>
    </row>
    <row r="19" spans="1:4" ht="65.25" customHeight="1">
      <c r="A19" s="90" t="s">
        <v>408</v>
      </c>
      <c r="B19" s="105" t="s">
        <v>583</v>
      </c>
      <c r="C19" s="99">
        <v>135</v>
      </c>
      <c r="D19" s="99">
        <v>135</v>
      </c>
    </row>
    <row r="20" spans="1:4" ht="27.75" customHeight="1">
      <c r="A20" s="93" t="s">
        <v>409</v>
      </c>
      <c r="B20" s="91" t="s">
        <v>410</v>
      </c>
      <c r="C20" s="99">
        <f>C21</f>
        <v>5749.9000000000005</v>
      </c>
      <c r="D20" s="99">
        <f>D21</f>
        <v>5985.4000000000005</v>
      </c>
    </row>
    <row r="21" spans="1:4" ht="27.75" customHeight="1">
      <c r="A21" s="93" t="s">
        <v>411</v>
      </c>
      <c r="B21" s="91" t="s">
        <v>412</v>
      </c>
      <c r="C21" s="99">
        <f>C22+C24+C26+C28</f>
        <v>5749.9000000000005</v>
      </c>
      <c r="D21" s="99">
        <f>D22+D24+D26+D28</f>
        <v>5985.4000000000005</v>
      </c>
    </row>
    <row r="22" spans="1:4" ht="18.75" customHeight="1">
      <c r="A22" s="330" t="s">
        <v>413</v>
      </c>
      <c r="B22" s="331" t="s">
        <v>414</v>
      </c>
      <c r="C22" s="324">
        <v>2154.9</v>
      </c>
      <c r="D22" s="324">
        <v>2276.8000000000002</v>
      </c>
    </row>
    <row r="23" spans="1:4" ht="32.25" customHeight="1">
      <c r="A23" s="330"/>
      <c r="B23" s="332"/>
      <c r="C23" s="325"/>
      <c r="D23" s="325"/>
    </row>
    <row r="24" spans="1:4" ht="62.25" customHeight="1">
      <c r="A24" s="326" t="s">
        <v>415</v>
      </c>
      <c r="B24" s="328" t="s">
        <v>416</v>
      </c>
      <c r="C24" s="324">
        <v>15.1</v>
      </c>
      <c r="D24" s="324">
        <v>15.5</v>
      </c>
    </row>
    <row r="25" spans="1:4" ht="9" hidden="1" customHeight="1">
      <c r="A25" s="327"/>
      <c r="B25" s="328"/>
      <c r="C25" s="325"/>
      <c r="D25" s="325"/>
    </row>
    <row r="26" spans="1:4" ht="41.25" customHeight="1">
      <c r="A26" s="321" t="s">
        <v>417</v>
      </c>
      <c r="B26" s="322" t="s">
        <v>418</v>
      </c>
      <c r="C26" s="324">
        <v>3871.6</v>
      </c>
      <c r="D26" s="324">
        <v>4087.4</v>
      </c>
    </row>
    <row r="27" spans="1:4" ht="9.75" hidden="1" customHeight="1">
      <c r="A27" s="321"/>
      <c r="B27" s="323"/>
      <c r="C27" s="325"/>
      <c r="D27" s="325"/>
    </row>
    <row r="28" spans="1:4" ht="49.5" customHeight="1">
      <c r="A28" s="321" t="s">
        <v>419</v>
      </c>
      <c r="B28" s="322" t="s">
        <v>420</v>
      </c>
      <c r="C28" s="324">
        <v>-291.7</v>
      </c>
      <c r="D28" s="324">
        <v>-394.3</v>
      </c>
    </row>
    <row r="29" spans="1:4" ht="6" hidden="1" customHeight="1">
      <c r="A29" s="321"/>
      <c r="B29" s="323"/>
      <c r="C29" s="325"/>
      <c r="D29" s="325"/>
    </row>
    <row r="30" spans="1:4" ht="14.25" customHeight="1">
      <c r="A30" s="93" t="s">
        <v>421</v>
      </c>
      <c r="B30" s="39" t="s">
        <v>422</v>
      </c>
      <c r="C30" s="99">
        <f>C31+C34+C36</f>
        <v>2111.4</v>
      </c>
      <c r="D30" s="99">
        <f>D31+D34+D36</f>
        <v>2111.4</v>
      </c>
    </row>
    <row r="31" spans="1:4" ht="24" customHeight="1">
      <c r="A31" s="93" t="s">
        <v>423</v>
      </c>
      <c r="B31" s="91" t="s">
        <v>424</v>
      </c>
      <c r="C31" s="99">
        <f>C32+C33</f>
        <v>1703</v>
      </c>
      <c r="D31" s="99">
        <f>D32+D33</f>
        <v>1703</v>
      </c>
    </row>
    <row r="32" spans="1:4" ht="27.75" customHeight="1">
      <c r="A32" s="90" t="s">
        <v>425</v>
      </c>
      <c r="B32" s="91" t="s">
        <v>424</v>
      </c>
      <c r="C32" s="99">
        <v>1700</v>
      </c>
      <c r="D32" s="99">
        <v>1700</v>
      </c>
    </row>
    <row r="33" spans="1:4" ht="27.75" customHeight="1">
      <c r="A33" s="90" t="s">
        <v>426</v>
      </c>
      <c r="B33" s="91" t="s">
        <v>427</v>
      </c>
      <c r="C33" s="99">
        <v>3</v>
      </c>
      <c r="D33" s="99">
        <v>3</v>
      </c>
    </row>
    <row r="34" spans="1:4" ht="15.75" customHeight="1">
      <c r="A34" s="93" t="s">
        <v>428</v>
      </c>
      <c r="B34" s="91" t="s">
        <v>429</v>
      </c>
      <c r="C34" s="99">
        <f>C35</f>
        <v>346.4</v>
      </c>
      <c r="D34" s="99">
        <f>D35</f>
        <v>346.4</v>
      </c>
    </row>
    <row r="35" spans="1:4">
      <c r="A35" s="90" t="s">
        <v>430</v>
      </c>
      <c r="B35" s="91" t="s">
        <v>429</v>
      </c>
      <c r="C35" s="99">
        <v>346.4</v>
      </c>
      <c r="D35" s="99">
        <v>346.4</v>
      </c>
    </row>
    <row r="36" spans="1:4" ht="26.25">
      <c r="A36" s="93" t="s">
        <v>431</v>
      </c>
      <c r="B36" s="91" t="s">
        <v>432</v>
      </c>
      <c r="C36" s="99">
        <f>C37</f>
        <v>62</v>
      </c>
      <c r="D36" s="99">
        <f>D37</f>
        <v>62</v>
      </c>
    </row>
    <row r="37" spans="1:4" ht="31.5" customHeight="1">
      <c r="A37" s="90" t="s">
        <v>433</v>
      </c>
      <c r="B37" s="91" t="s">
        <v>434</v>
      </c>
      <c r="C37" s="99">
        <v>62</v>
      </c>
      <c r="D37" s="99">
        <v>62</v>
      </c>
    </row>
    <row r="38" spans="1:4" ht="27" customHeight="1">
      <c r="A38" s="93" t="s">
        <v>435</v>
      </c>
      <c r="B38" s="91" t="s">
        <v>436</v>
      </c>
      <c r="C38" s="99">
        <f>C39</f>
        <v>160</v>
      </c>
      <c r="D38" s="99">
        <f>D39</f>
        <v>160</v>
      </c>
    </row>
    <row r="39" spans="1:4" ht="18" customHeight="1">
      <c r="A39" s="93" t="s">
        <v>437</v>
      </c>
      <c r="B39" s="39" t="s">
        <v>438</v>
      </c>
      <c r="C39" s="99">
        <f>C40</f>
        <v>160</v>
      </c>
      <c r="D39" s="99">
        <f>D40</f>
        <v>160</v>
      </c>
    </row>
    <row r="40" spans="1:4" ht="17.25" customHeight="1">
      <c r="A40" s="90" t="s">
        <v>439</v>
      </c>
      <c r="B40" s="39" t="s">
        <v>440</v>
      </c>
      <c r="C40" s="99">
        <v>160</v>
      </c>
      <c r="D40" s="99">
        <v>160</v>
      </c>
    </row>
    <row r="41" spans="1:4" ht="28.5" customHeight="1">
      <c r="A41" s="93" t="s">
        <v>441</v>
      </c>
      <c r="B41" s="91" t="s">
        <v>442</v>
      </c>
      <c r="C41" s="99">
        <f>C42</f>
        <v>2965.2</v>
      </c>
      <c r="D41" s="103">
        <f>D42</f>
        <v>2963.7999999999997</v>
      </c>
    </row>
    <row r="42" spans="1:4" ht="64.5" customHeight="1">
      <c r="A42" s="93" t="s">
        <v>443</v>
      </c>
      <c r="B42" s="91" t="s">
        <v>444</v>
      </c>
      <c r="C42" s="99">
        <f>C43+C46</f>
        <v>2965.2</v>
      </c>
      <c r="D42" s="99">
        <f>D43+D46</f>
        <v>2963.7999999999997</v>
      </c>
    </row>
    <row r="43" spans="1:4" ht="66.75" customHeight="1">
      <c r="A43" s="186" t="s">
        <v>870</v>
      </c>
      <c r="B43" s="190" t="s">
        <v>871</v>
      </c>
      <c r="C43" s="99">
        <f>C44+C45</f>
        <v>2949.7999999999997</v>
      </c>
      <c r="D43" s="99">
        <f>D44+D45</f>
        <v>2948.3999999999996</v>
      </c>
    </row>
    <row r="44" spans="1:4" ht="51.75" customHeight="1">
      <c r="A44" s="90" t="s">
        <v>447</v>
      </c>
      <c r="B44" s="61" t="s">
        <v>448</v>
      </c>
      <c r="C44" s="99">
        <v>2713.1</v>
      </c>
      <c r="D44" s="99">
        <v>2711.7</v>
      </c>
    </row>
    <row r="45" spans="1:4" ht="54" customHeight="1">
      <c r="A45" s="90" t="s">
        <v>449</v>
      </c>
      <c r="B45" s="62" t="s">
        <v>450</v>
      </c>
      <c r="C45" s="99">
        <v>236.7</v>
      </c>
      <c r="D45" s="99">
        <v>236.7</v>
      </c>
    </row>
    <row r="46" spans="1:4" ht="56.25" customHeight="1">
      <c r="A46" s="93" t="s">
        <v>451</v>
      </c>
      <c r="B46" s="39" t="s">
        <v>452</v>
      </c>
      <c r="C46" s="99">
        <f>C47</f>
        <v>15.4</v>
      </c>
      <c r="D46" s="99">
        <f>D47</f>
        <v>15.4</v>
      </c>
    </row>
    <row r="47" spans="1:4" ht="43.5" customHeight="1">
      <c r="A47" s="90" t="s">
        <v>453</v>
      </c>
      <c r="B47" s="91" t="s">
        <v>454</v>
      </c>
      <c r="C47" s="99">
        <v>15.4</v>
      </c>
      <c r="D47" s="99">
        <v>15.4</v>
      </c>
    </row>
    <row r="48" spans="1:4" ht="18" customHeight="1">
      <c r="A48" s="93" t="s">
        <v>455</v>
      </c>
      <c r="B48" s="39" t="s">
        <v>456</v>
      </c>
      <c r="C48" s="99">
        <f>C49</f>
        <v>185.7</v>
      </c>
      <c r="D48" s="99">
        <f>D49</f>
        <v>195</v>
      </c>
    </row>
    <row r="49" spans="1:4" ht="18.75" customHeight="1">
      <c r="A49" s="93" t="s">
        <v>457</v>
      </c>
      <c r="B49" s="39" t="s">
        <v>458</v>
      </c>
      <c r="C49" s="99">
        <f>C50+C51+C52+C53</f>
        <v>185.7</v>
      </c>
      <c r="D49" s="99">
        <f>D50+D51+D52+D53</f>
        <v>195</v>
      </c>
    </row>
    <row r="50" spans="1:4" ht="25.5" customHeight="1">
      <c r="A50" s="90" t="s">
        <v>459</v>
      </c>
      <c r="B50" s="91" t="s">
        <v>460</v>
      </c>
      <c r="C50" s="99">
        <v>24.3</v>
      </c>
      <c r="D50" s="99">
        <v>25.5</v>
      </c>
    </row>
    <row r="51" spans="1:4" ht="27.75" customHeight="1">
      <c r="A51" s="90" t="s">
        <v>461</v>
      </c>
      <c r="B51" s="91" t="s">
        <v>462</v>
      </c>
      <c r="C51" s="99">
        <v>0</v>
      </c>
      <c r="D51" s="99">
        <v>0</v>
      </c>
    </row>
    <row r="52" spans="1:4" ht="18.75" customHeight="1">
      <c r="A52" s="90" t="s">
        <v>463</v>
      </c>
      <c r="B52" s="91" t="s">
        <v>464</v>
      </c>
      <c r="C52" s="99">
        <v>2.7</v>
      </c>
      <c r="D52" s="99">
        <v>2.9</v>
      </c>
    </row>
    <row r="53" spans="1:4" ht="20.25" customHeight="1">
      <c r="A53" s="90" t="s">
        <v>465</v>
      </c>
      <c r="B53" s="91" t="s">
        <v>466</v>
      </c>
      <c r="C53" s="99">
        <v>158.69999999999999</v>
      </c>
      <c r="D53" s="99">
        <v>166.6</v>
      </c>
    </row>
    <row r="54" spans="1:4" ht="27" customHeight="1">
      <c r="A54" s="93" t="s">
        <v>467</v>
      </c>
      <c r="B54" s="91" t="s">
        <v>468</v>
      </c>
      <c r="C54" s="99">
        <f>C55</f>
        <v>1887.4</v>
      </c>
      <c r="D54" s="99">
        <f>D55</f>
        <v>1887.4</v>
      </c>
    </row>
    <row r="55" spans="1:4" ht="18.75" customHeight="1">
      <c r="A55" s="93" t="s">
        <v>469</v>
      </c>
      <c r="B55" s="39" t="s">
        <v>470</v>
      </c>
      <c r="C55" s="99">
        <f>C56</f>
        <v>1887.4</v>
      </c>
      <c r="D55" s="99">
        <f>D56</f>
        <v>1887.4</v>
      </c>
    </row>
    <row r="56" spans="1:4" ht="21.75" customHeight="1">
      <c r="A56" s="93" t="s">
        <v>471</v>
      </c>
      <c r="B56" s="39" t="s">
        <v>472</v>
      </c>
      <c r="C56" s="99">
        <f>C57+C58</f>
        <v>1887.4</v>
      </c>
      <c r="D56" s="99">
        <f>D57+D58</f>
        <v>1887.4</v>
      </c>
    </row>
    <row r="57" spans="1:4" ht="28.5" customHeight="1">
      <c r="A57" s="90" t="s">
        <v>473</v>
      </c>
      <c r="B57" s="91" t="s">
        <v>474</v>
      </c>
      <c r="C57" s="99">
        <v>15</v>
      </c>
      <c r="D57" s="99">
        <v>15</v>
      </c>
    </row>
    <row r="58" spans="1:4" ht="30" customHeight="1">
      <c r="A58" s="90" t="s">
        <v>475</v>
      </c>
      <c r="B58" s="91" t="s">
        <v>474</v>
      </c>
      <c r="C58" s="99">
        <v>1872.4</v>
      </c>
      <c r="D58" s="99">
        <v>1872.4</v>
      </c>
    </row>
    <row r="59" spans="1:4" ht="30" customHeight="1">
      <c r="A59" s="93" t="s">
        <v>476</v>
      </c>
      <c r="B59" s="91" t="s">
        <v>477</v>
      </c>
      <c r="C59" s="99">
        <f t="shared" ref="C59:D59" si="0">C60+C63</f>
        <v>1096.3</v>
      </c>
      <c r="D59" s="99">
        <f t="shared" si="0"/>
        <v>1212</v>
      </c>
    </row>
    <row r="60" spans="1:4" ht="58.5" customHeight="1">
      <c r="A60" s="96" t="s">
        <v>478</v>
      </c>
      <c r="B60" s="98" t="s">
        <v>479</v>
      </c>
      <c r="C60" s="63">
        <f t="shared" ref="C60:D61" si="1">C61</f>
        <v>0</v>
      </c>
      <c r="D60" s="63">
        <f t="shared" si="1"/>
        <v>0</v>
      </c>
    </row>
    <row r="61" spans="1:4" ht="54" customHeight="1">
      <c r="A61" s="96" t="s">
        <v>480</v>
      </c>
      <c r="B61" s="98" t="s">
        <v>481</v>
      </c>
      <c r="C61" s="63">
        <f t="shared" si="1"/>
        <v>0</v>
      </c>
      <c r="D61" s="63">
        <f t="shared" si="1"/>
        <v>0</v>
      </c>
    </row>
    <row r="62" spans="1:4" ht="57" customHeight="1">
      <c r="A62" s="90" t="s">
        <v>482</v>
      </c>
      <c r="B62" s="62" t="s">
        <v>483</v>
      </c>
      <c r="C62" s="63"/>
      <c r="D62" s="63"/>
    </row>
    <row r="63" spans="1:4" ht="28.5" customHeight="1">
      <c r="A63" s="64" t="s">
        <v>484</v>
      </c>
      <c r="B63" s="36" t="s">
        <v>485</v>
      </c>
      <c r="C63" s="92">
        <f>C64</f>
        <v>1096.3</v>
      </c>
      <c r="D63" s="92">
        <f>D64</f>
        <v>1212</v>
      </c>
    </row>
    <row r="64" spans="1:4" ht="30" customHeight="1">
      <c r="A64" s="93" t="s">
        <v>486</v>
      </c>
      <c r="B64" s="91" t="s">
        <v>487</v>
      </c>
      <c r="C64" s="99">
        <f>C65+C66</f>
        <v>1096.3</v>
      </c>
      <c r="D64" s="99">
        <f>D65+D66</f>
        <v>1212</v>
      </c>
    </row>
    <row r="65" spans="1:4" ht="45.75" customHeight="1">
      <c r="A65" s="186" t="s">
        <v>873</v>
      </c>
      <c r="B65" s="187" t="s">
        <v>874</v>
      </c>
      <c r="C65" s="99">
        <v>937</v>
      </c>
      <c r="D65" s="99">
        <v>1055.5999999999999</v>
      </c>
    </row>
    <row r="66" spans="1:4" ht="38.25" customHeight="1">
      <c r="A66" s="90" t="s">
        <v>488</v>
      </c>
      <c r="B66" s="91" t="s">
        <v>489</v>
      </c>
      <c r="C66" s="99">
        <v>159.30000000000001</v>
      </c>
      <c r="D66" s="99">
        <v>156.4</v>
      </c>
    </row>
    <row r="67" spans="1:4" ht="18.75" customHeight="1">
      <c r="A67" s="93" t="s">
        <v>490</v>
      </c>
      <c r="B67" s="39" t="s">
        <v>491</v>
      </c>
      <c r="C67" s="99">
        <f>C68+C70+C72</f>
        <v>95.7</v>
      </c>
      <c r="D67" s="103">
        <f>D68+D70+D72</f>
        <v>93.2</v>
      </c>
    </row>
    <row r="68" spans="1:4" ht="23.25" customHeight="1">
      <c r="A68" s="93" t="s">
        <v>492</v>
      </c>
      <c r="B68" s="91" t="s">
        <v>493</v>
      </c>
      <c r="C68" s="99">
        <f>C69</f>
        <v>25</v>
      </c>
      <c r="D68" s="99">
        <f>D69</f>
        <v>25</v>
      </c>
    </row>
    <row r="69" spans="1:4" ht="56.25" customHeight="1">
      <c r="A69" s="90" t="s">
        <v>494</v>
      </c>
      <c r="B69" s="94" t="s">
        <v>495</v>
      </c>
      <c r="C69" s="99">
        <v>25</v>
      </c>
      <c r="D69" s="99">
        <v>25</v>
      </c>
    </row>
    <row r="70" spans="1:4" ht="66" customHeight="1">
      <c r="A70" s="90" t="s">
        <v>496</v>
      </c>
      <c r="B70" s="94" t="s">
        <v>497</v>
      </c>
      <c r="C70" s="99">
        <f>C71</f>
        <v>50</v>
      </c>
      <c r="D70" s="99">
        <f>D71</f>
        <v>50</v>
      </c>
    </row>
    <row r="71" spans="1:4" ht="18" customHeight="1">
      <c r="A71" s="90" t="s">
        <v>498</v>
      </c>
      <c r="B71" s="91" t="s">
        <v>499</v>
      </c>
      <c r="C71" s="99">
        <v>50</v>
      </c>
      <c r="D71" s="99">
        <v>50</v>
      </c>
    </row>
    <row r="72" spans="1:4" ht="27.75" customHeight="1">
      <c r="A72" s="93" t="s">
        <v>500</v>
      </c>
      <c r="B72" s="91" t="s">
        <v>501</v>
      </c>
      <c r="C72" s="99">
        <f>C73+C74</f>
        <v>20.7</v>
      </c>
      <c r="D72" s="99">
        <f>D73+D74</f>
        <v>18.2</v>
      </c>
    </row>
    <row r="73" spans="1:4" ht="31.5" customHeight="1">
      <c r="A73" s="90" t="s">
        <v>502</v>
      </c>
      <c r="B73" s="91" t="s">
        <v>503</v>
      </c>
      <c r="C73" s="99">
        <v>3.8</v>
      </c>
      <c r="D73" s="99">
        <v>3.8</v>
      </c>
    </row>
    <row r="74" spans="1:4" ht="29.25" customHeight="1">
      <c r="A74" s="90" t="s">
        <v>504</v>
      </c>
      <c r="B74" s="91" t="s">
        <v>503</v>
      </c>
      <c r="C74" s="99">
        <v>16.899999999999999</v>
      </c>
      <c r="D74" s="99">
        <v>14.4</v>
      </c>
    </row>
    <row r="75" spans="1:4" ht="17.25" customHeight="1">
      <c r="A75" s="93" t="s">
        <v>505</v>
      </c>
      <c r="B75" s="39" t="s">
        <v>506</v>
      </c>
      <c r="C75" s="99">
        <f t="shared" ref="C75:D76" si="2">C76</f>
        <v>134</v>
      </c>
      <c r="D75" s="99">
        <f t="shared" si="2"/>
        <v>159.19999999999999</v>
      </c>
    </row>
    <row r="76" spans="1:4" ht="17.25" customHeight="1">
      <c r="A76" s="93" t="s">
        <v>507</v>
      </c>
      <c r="B76" s="39" t="s">
        <v>508</v>
      </c>
      <c r="C76" s="99">
        <f t="shared" si="2"/>
        <v>134</v>
      </c>
      <c r="D76" s="99">
        <f t="shared" si="2"/>
        <v>159.19999999999999</v>
      </c>
    </row>
    <row r="77" spans="1:4" ht="15.75" customHeight="1">
      <c r="A77" s="90" t="s">
        <v>509</v>
      </c>
      <c r="B77" s="39" t="s">
        <v>510</v>
      </c>
      <c r="C77" s="99">
        <v>134</v>
      </c>
      <c r="D77" s="99">
        <v>159.19999999999999</v>
      </c>
    </row>
    <row r="78" spans="1:4" ht="17.25" customHeight="1">
      <c r="A78" s="66" t="s">
        <v>511</v>
      </c>
      <c r="B78" s="11" t="s">
        <v>512</v>
      </c>
      <c r="C78" s="97">
        <f>C79</f>
        <v>129089.70000000001</v>
      </c>
      <c r="D78" s="104">
        <f>D79</f>
        <v>128351.8</v>
      </c>
    </row>
    <row r="79" spans="1:4" ht="28.5" customHeight="1">
      <c r="A79" s="93" t="s">
        <v>513</v>
      </c>
      <c r="B79" s="91" t="s">
        <v>514</v>
      </c>
      <c r="C79" s="99">
        <f>C80+C83+C86</f>
        <v>129089.70000000001</v>
      </c>
      <c r="D79" s="103">
        <f>D80+D83+D86</f>
        <v>128351.8</v>
      </c>
    </row>
    <row r="80" spans="1:4" ht="20.25" customHeight="1">
      <c r="A80" s="107" t="s">
        <v>584</v>
      </c>
      <c r="B80" s="105" t="s">
        <v>585</v>
      </c>
      <c r="C80" s="99">
        <f>C81</f>
        <v>71705.600000000006</v>
      </c>
      <c r="D80" s="103">
        <f>D81</f>
        <v>70967.7</v>
      </c>
    </row>
    <row r="81" spans="1:4" ht="16.5" customHeight="1">
      <c r="A81" s="93" t="s">
        <v>515</v>
      </c>
      <c r="B81" s="91" t="s">
        <v>516</v>
      </c>
      <c r="C81" s="99">
        <f>C82</f>
        <v>71705.600000000006</v>
      </c>
      <c r="D81" s="99">
        <f>D82</f>
        <v>70967.7</v>
      </c>
    </row>
    <row r="82" spans="1:4" ht="26.25" customHeight="1">
      <c r="A82" s="90" t="s">
        <v>517</v>
      </c>
      <c r="B82" s="91" t="s">
        <v>518</v>
      </c>
      <c r="C82" s="99">
        <v>71705.600000000006</v>
      </c>
      <c r="D82" s="99">
        <v>70967.7</v>
      </c>
    </row>
    <row r="83" spans="1:4" ht="26.25" customHeight="1">
      <c r="A83" s="64" t="s">
        <v>519</v>
      </c>
      <c r="B83" s="68" t="s">
        <v>520</v>
      </c>
      <c r="C83" s="99">
        <f>C84</f>
        <v>254.1</v>
      </c>
      <c r="D83" s="103">
        <f>D84</f>
        <v>254.1</v>
      </c>
    </row>
    <row r="84" spans="1:4" ht="14.25" customHeight="1">
      <c r="A84" s="93" t="s">
        <v>529</v>
      </c>
      <c r="B84" s="91" t="s">
        <v>530</v>
      </c>
      <c r="C84" s="99">
        <f t="shared" ref="C84:D84" si="3">C85</f>
        <v>254.1</v>
      </c>
      <c r="D84" s="99">
        <f t="shared" si="3"/>
        <v>254.1</v>
      </c>
    </row>
    <row r="85" spans="1:4" ht="15" customHeight="1">
      <c r="A85" s="90" t="s">
        <v>531</v>
      </c>
      <c r="B85" s="91" t="s">
        <v>532</v>
      </c>
      <c r="C85" s="99">
        <v>254.1</v>
      </c>
      <c r="D85" s="99">
        <v>254.1</v>
      </c>
    </row>
    <row r="86" spans="1:4" ht="23.25" customHeight="1">
      <c r="A86" s="93" t="s">
        <v>533</v>
      </c>
      <c r="B86" s="39" t="s">
        <v>586</v>
      </c>
      <c r="C86" s="99">
        <f>C89+C91+C87</f>
        <v>57130</v>
      </c>
      <c r="D86" s="103">
        <f>D89+D91+D87</f>
        <v>57130</v>
      </c>
    </row>
    <row r="87" spans="1:4" ht="40.5" customHeight="1">
      <c r="A87" s="100" t="s">
        <v>578</v>
      </c>
      <c r="B87" s="101" t="s">
        <v>579</v>
      </c>
      <c r="C87" s="103">
        <v>0.9</v>
      </c>
      <c r="D87" s="103">
        <v>0.9</v>
      </c>
    </row>
    <row r="88" spans="1:4" ht="39" customHeight="1">
      <c r="A88" s="100" t="s">
        <v>575</v>
      </c>
      <c r="B88" s="101" t="s">
        <v>580</v>
      </c>
      <c r="C88" s="103">
        <v>0.9</v>
      </c>
      <c r="D88" s="103">
        <v>0.9</v>
      </c>
    </row>
    <row r="89" spans="1:4" ht="29.25" customHeight="1">
      <c r="A89" s="93" t="s">
        <v>534</v>
      </c>
      <c r="B89" s="91" t="s">
        <v>535</v>
      </c>
      <c r="C89" s="99">
        <f>C90</f>
        <v>1121.0999999999999</v>
      </c>
      <c r="D89" s="99">
        <f>D90</f>
        <v>1121.0999999999999</v>
      </c>
    </row>
    <row r="90" spans="1:4" ht="27" customHeight="1">
      <c r="A90" s="90" t="s">
        <v>536</v>
      </c>
      <c r="B90" s="69" t="s">
        <v>537</v>
      </c>
      <c r="C90" s="99">
        <v>1121.0999999999999</v>
      </c>
      <c r="D90" s="99">
        <v>1121.0999999999999</v>
      </c>
    </row>
    <row r="91" spans="1:4" ht="16.5" customHeight="1">
      <c r="A91" s="90" t="s">
        <v>538</v>
      </c>
      <c r="B91" s="91" t="s">
        <v>539</v>
      </c>
      <c r="C91" s="99">
        <f>C92</f>
        <v>56008</v>
      </c>
      <c r="D91" s="99">
        <f>D92</f>
        <v>56008</v>
      </c>
    </row>
    <row r="92" spans="1:4" ht="19.5" customHeight="1">
      <c r="A92" s="90" t="s">
        <v>540</v>
      </c>
      <c r="B92" s="91" t="s">
        <v>541</v>
      </c>
      <c r="C92" s="99">
        <v>56008</v>
      </c>
      <c r="D92" s="99">
        <v>56008</v>
      </c>
    </row>
    <row r="93" spans="1:4" ht="19.5" customHeight="1">
      <c r="A93" s="70"/>
      <c r="B93" s="11" t="s">
        <v>542</v>
      </c>
      <c r="C93" s="97">
        <f>C13+C78</f>
        <v>180028</v>
      </c>
      <c r="D93" s="97">
        <f>D13+D78</f>
        <v>179671.9</v>
      </c>
    </row>
    <row r="94" spans="1:4">
      <c r="A94" s="10"/>
      <c r="B94" s="10"/>
      <c r="C94" s="10"/>
      <c r="D94" s="10"/>
    </row>
    <row r="95" spans="1:4">
      <c r="A95" s="10"/>
      <c r="B95" s="10"/>
      <c r="C95" s="10"/>
      <c r="D95" s="10"/>
    </row>
  </sheetData>
  <mergeCells count="28">
    <mergeCell ref="A6:D6"/>
    <mergeCell ref="B11:B12"/>
    <mergeCell ref="A11:A12"/>
    <mergeCell ref="C11:D11"/>
    <mergeCell ref="B1:D1"/>
    <mergeCell ref="B2:D2"/>
    <mergeCell ref="B3:D3"/>
    <mergeCell ref="B4:D4"/>
    <mergeCell ref="B5:D5"/>
    <mergeCell ref="A7:D7"/>
    <mergeCell ref="A8:D8"/>
    <mergeCell ref="B10:D10"/>
    <mergeCell ref="A22:A23"/>
    <mergeCell ref="B22:B23"/>
    <mergeCell ref="D22:D23"/>
    <mergeCell ref="A28:A29"/>
    <mergeCell ref="B28:B29"/>
    <mergeCell ref="D28:D29"/>
    <mergeCell ref="C22:C23"/>
    <mergeCell ref="C24:C25"/>
    <mergeCell ref="C26:C27"/>
    <mergeCell ref="C28:C29"/>
    <mergeCell ref="A24:A25"/>
    <mergeCell ref="B24:B25"/>
    <mergeCell ref="D24:D25"/>
    <mergeCell ref="A26:A27"/>
    <mergeCell ref="B26:B27"/>
    <mergeCell ref="D26:D27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2"/>
  <sheetViews>
    <sheetView view="pageBreakPreview" topLeftCell="A64" zoomScaleSheetLayoutView="100" workbookViewId="0">
      <selection activeCell="A7" sqref="A7:C7"/>
    </sheetView>
  </sheetViews>
  <sheetFormatPr defaultRowHeight="15"/>
  <cols>
    <col min="1" max="1" width="6.42578125" customWidth="1"/>
    <col min="2" max="2" width="17.7109375" customWidth="1"/>
    <col min="3" max="3" width="83" customWidth="1"/>
    <col min="4" max="4" width="11.42578125" customWidth="1"/>
  </cols>
  <sheetData>
    <row r="1" spans="1:4" ht="15.75">
      <c r="A1" s="1"/>
      <c r="B1" s="1"/>
      <c r="C1" s="132" t="s">
        <v>696</v>
      </c>
      <c r="D1" s="132"/>
    </row>
    <row r="2" spans="1:4" ht="15.75">
      <c r="A2" s="1"/>
      <c r="B2" s="1"/>
      <c r="C2" s="132" t="s">
        <v>0</v>
      </c>
      <c r="D2" s="132"/>
    </row>
    <row r="3" spans="1:4" ht="15.75">
      <c r="A3" s="1"/>
      <c r="B3" s="1"/>
      <c r="C3" s="132" t="s">
        <v>1</v>
      </c>
      <c r="D3" s="132"/>
    </row>
    <row r="4" spans="1:4" ht="15.75">
      <c r="A4" s="1"/>
      <c r="B4" s="1"/>
      <c r="C4" s="132" t="s">
        <v>2</v>
      </c>
      <c r="D4" s="132"/>
    </row>
    <row r="5" spans="1:4" ht="15.75">
      <c r="A5" s="1"/>
      <c r="B5" s="1"/>
      <c r="C5" s="280" t="s">
        <v>932</v>
      </c>
      <c r="D5" s="132"/>
    </row>
    <row r="6" spans="1:4" ht="15.75">
      <c r="A6" s="1"/>
      <c r="B6" s="1"/>
      <c r="C6" s="132"/>
      <c r="D6" s="132"/>
    </row>
    <row r="7" spans="1:4" ht="57" customHeight="1">
      <c r="A7" s="306" t="s">
        <v>825</v>
      </c>
      <c r="B7" s="306"/>
      <c r="C7" s="306"/>
      <c r="D7" s="154"/>
    </row>
    <row r="8" spans="1:4" ht="15.75">
      <c r="A8" s="1"/>
      <c r="B8" s="1"/>
      <c r="C8" s="132"/>
      <c r="D8" s="132"/>
    </row>
    <row r="9" spans="1:4" ht="17.25" customHeight="1">
      <c r="A9" s="155"/>
      <c r="B9" s="155"/>
      <c r="C9" s="156"/>
      <c r="D9" s="157"/>
    </row>
    <row r="10" spans="1:4" ht="82.5" customHeight="1">
      <c r="A10" s="345" t="s">
        <v>697</v>
      </c>
      <c r="B10" s="346"/>
      <c r="C10" s="138" t="s">
        <v>698</v>
      </c>
      <c r="D10" s="76"/>
    </row>
    <row r="11" spans="1:4" ht="20.25" customHeight="1">
      <c r="A11" s="347" t="s">
        <v>6</v>
      </c>
      <c r="B11" s="348"/>
      <c r="C11" s="7" t="s">
        <v>5</v>
      </c>
      <c r="D11" s="158"/>
    </row>
    <row r="12" spans="1:4" ht="29.25" customHeight="1">
      <c r="A12" s="345" t="s">
        <v>699</v>
      </c>
      <c r="B12" s="346"/>
      <c r="C12" s="145" t="s">
        <v>700</v>
      </c>
      <c r="D12" s="159"/>
    </row>
    <row r="13" spans="1:4" ht="55.5" customHeight="1">
      <c r="A13" s="349" t="s">
        <v>872</v>
      </c>
      <c r="B13" s="350"/>
      <c r="C13" s="62" t="s">
        <v>871</v>
      </c>
      <c r="D13" s="159"/>
    </row>
    <row r="14" spans="1:4" ht="42.75" customHeight="1">
      <c r="A14" s="345" t="s">
        <v>701</v>
      </c>
      <c r="B14" s="346"/>
      <c r="C14" s="62" t="s">
        <v>450</v>
      </c>
      <c r="D14" s="159"/>
    </row>
    <row r="15" spans="1:4" ht="41.25" customHeight="1">
      <c r="A15" s="345" t="s">
        <v>702</v>
      </c>
      <c r="B15" s="346"/>
      <c r="C15" s="145" t="s">
        <v>703</v>
      </c>
      <c r="D15" s="159"/>
    </row>
    <row r="16" spans="1:4" ht="65.25" customHeight="1">
      <c r="A16" s="345" t="s">
        <v>845</v>
      </c>
      <c r="B16" s="346"/>
      <c r="C16" s="189" t="s">
        <v>843</v>
      </c>
      <c r="D16" s="159"/>
    </row>
    <row r="17" spans="1:4" ht="65.25" customHeight="1">
      <c r="A17" s="345" t="s">
        <v>846</v>
      </c>
      <c r="B17" s="346"/>
      <c r="C17" s="189" t="s">
        <v>844</v>
      </c>
      <c r="D17" s="159"/>
    </row>
    <row r="18" spans="1:4" ht="27.75" customHeight="1">
      <c r="A18" s="349" t="s">
        <v>847</v>
      </c>
      <c r="B18" s="350"/>
      <c r="C18" s="185" t="s">
        <v>704</v>
      </c>
      <c r="D18" s="159"/>
    </row>
    <row r="19" spans="1:4" ht="54" customHeight="1">
      <c r="A19" s="345" t="s">
        <v>705</v>
      </c>
      <c r="B19" s="346"/>
      <c r="C19" s="145" t="s">
        <v>706</v>
      </c>
      <c r="D19" s="159"/>
    </row>
    <row r="20" spans="1:4" ht="53.25" customHeight="1">
      <c r="A20" s="345" t="s">
        <v>707</v>
      </c>
      <c r="B20" s="346"/>
      <c r="C20" s="145" t="s">
        <v>708</v>
      </c>
      <c r="D20" s="159"/>
    </row>
    <row r="21" spans="1:4" ht="53.25" customHeight="1">
      <c r="A21" s="345" t="s">
        <v>709</v>
      </c>
      <c r="B21" s="346"/>
      <c r="C21" s="145" t="s">
        <v>710</v>
      </c>
      <c r="D21" s="159"/>
    </row>
    <row r="22" spans="1:4" ht="52.5" customHeight="1">
      <c r="A22" s="345" t="s">
        <v>711</v>
      </c>
      <c r="B22" s="346"/>
      <c r="C22" s="145" t="s">
        <v>712</v>
      </c>
      <c r="D22" s="159"/>
    </row>
    <row r="23" spans="1:4" ht="38.25" customHeight="1">
      <c r="A23" s="345" t="s">
        <v>875</v>
      </c>
      <c r="B23" s="346"/>
      <c r="C23" s="188" t="s">
        <v>874</v>
      </c>
      <c r="D23" s="159"/>
    </row>
    <row r="24" spans="1:4" ht="33" customHeight="1">
      <c r="A24" s="345" t="s">
        <v>713</v>
      </c>
      <c r="B24" s="346"/>
      <c r="C24" s="145" t="s">
        <v>489</v>
      </c>
      <c r="D24" s="159"/>
    </row>
    <row r="25" spans="1:4" ht="25.5">
      <c r="A25" s="345" t="s">
        <v>714</v>
      </c>
      <c r="B25" s="346"/>
      <c r="C25" s="145" t="s">
        <v>715</v>
      </c>
      <c r="D25" s="159"/>
    </row>
    <row r="26" spans="1:4">
      <c r="A26" s="345" t="s">
        <v>716</v>
      </c>
      <c r="B26" s="346"/>
      <c r="C26" s="145" t="s">
        <v>695</v>
      </c>
      <c r="D26" s="159"/>
    </row>
    <row r="27" spans="1:4">
      <c r="A27" s="345" t="s">
        <v>717</v>
      </c>
      <c r="B27" s="346"/>
      <c r="C27" s="145" t="s">
        <v>718</v>
      </c>
      <c r="D27" s="159"/>
    </row>
    <row r="28" spans="1:4">
      <c r="A28" s="345" t="s">
        <v>719</v>
      </c>
      <c r="B28" s="346"/>
      <c r="C28" s="145" t="s">
        <v>720</v>
      </c>
      <c r="D28" s="159"/>
    </row>
    <row r="29" spans="1:4" ht="29.25" customHeight="1">
      <c r="A29" s="345" t="s">
        <v>849</v>
      </c>
      <c r="B29" s="346"/>
      <c r="C29" s="189" t="s">
        <v>848</v>
      </c>
      <c r="D29" s="159"/>
    </row>
    <row r="30" spans="1:4">
      <c r="A30" s="345" t="s">
        <v>721</v>
      </c>
      <c r="B30" s="346"/>
      <c r="C30" s="145" t="s">
        <v>722</v>
      </c>
      <c r="D30" s="159"/>
    </row>
    <row r="31" spans="1:4" ht="29.25" customHeight="1">
      <c r="A31" s="345" t="s">
        <v>723</v>
      </c>
      <c r="B31" s="346"/>
      <c r="C31" s="145" t="s">
        <v>524</v>
      </c>
      <c r="D31" s="159"/>
    </row>
    <row r="32" spans="1:4" ht="55.5" customHeight="1">
      <c r="A32" s="345" t="s">
        <v>852</v>
      </c>
      <c r="B32" s="346"/>
      <c r="C32" s="189" t="s">
        <v>850</v>
      </c>
      <c r="D32" s="159"/>
    </row>
    <row r="33" spans="1:4" ht="19.5" customHeight="1">
      <c r="A33" s="345" t="s">
        <v>853</v>
      </c>
      <c r="B33" s="346"/>
      <c r="C33" s="189" t="s">
        <v>851</v>
      </c>
      <c r="D33" s="159"/>
    </row>
    <row r="34" spans="1:4" ht="19.5" customHeight="1">
      <c r="A34" s="345" t="s">
        <v>724</v>
      </c>
      <c r="B34" s="346"/>
      <c r="C34" s="145" t="s">
        <v>725</v>
      </c>
      <c r="D34" s="159"/>
    </row>
    <row r="35" spans="1:4" ht="42" customHeight="1">
      <c r="A35" s="345" t="s">
        <v>866</v>
      </c>
      <c r="B35" s="346"/>
      <c r="C35" s="184" t="s">
        <v>580</v>
      </c>
      <c r="D35" s="159"/>
    </row>
    <row r="36" spans="1:4" ht="27" customHeight="1">
      <c r="A36" s="345" t="s">
        <v>865</v>
      </c>
      <c r="B36" s="346"/>
      <c r="C36" s="145" t="s">
        <v>726</v>
      </c>
      <c r="D36" s="159"/>
    </row>
    <row r="37" spans="1:4" ht="20.25" customHeight="1">
      <c r="A37" s="345" t="s">
        <v>727</v>
      </c>
      <c r="B37" s="346"/>
      <c r="C37" s="145" t="s">
        <v>728</v>
      </c>
      <c r="D37" s="159"/>
    </row>
    <row r="38" spans="1:4" ht="40.5" customHeight="1">
      <c r="A38" s="341" t="s">
        <v>729</v>
      </c>
      <c r="B38" s="342"/>
      <c r="C38" s="184" t="s">
        <v>730</v>
      </c>
      <c r="D38" s="159"/>
    </row>
    <row r="39" spans="1:4" ht="30.75" customHeight="1">
      <c r="A39" s="341" t="s">
        <v>857</v>
      </c>
      <c r="B39" s="342"/>
      <c r="C39" s="189" t="s">
        <v>854</v>
      </c>
      <c r="D39" s="159"/>
    </row>
    <row r="40" spans="1:4" ht="39.75" customHeight="1">
      <c r="A40" s="341" t="s">
        <v>858</v>
      </c>
      <c r="B40" s="342"/>
      <c r="C40" s="189" t="s">
        <v>855</v>
      </c>
      <c r="D40" s="159"/>
    </row>
    <row r="41" spans="1:4" ht="27.75" customHeight="1">
      <c r="A41" s="341" t="s">
        <v>859</v>
      </c>
      <c r="B41" s="342"/>
      <c r="C41" s="189" t="s">
        <v>856</v>
      </c>
      <c r="D41" s="159"/>
    </row>
    <row r="42" spans="1:4" ht="18" customHeight="1">
      <c r="A42" s="343" t="s">
        <v>860</v>
      </c>
      <c r="B42" s="344"/>
      <c r="C42" s="7" t="s">
        <v>861</v>
      </c>
      <c r="D42" s="159"/>
    </row>
    <row r="43" spans="1:4" ht="27.75" customHeight="1">
      <c r="A43" s="341" t="s">
        <v>863</v>
      </c>
      <c r="B43" s="342"/>
      <c r="C43" s="189" t="s">
        <v>862</v>
      </c>
      <c r="D43" s="159"/>
    </row>
    <row r="44" spans="1:4" ht="27.75" customHeight="1">
      <c r="A44" s="341" t="s">
        <v>864</v>
      </c>
      <c r="B44" s="342"/>
      <c r="C44" s="189" t="s">
        <v>503</v>
      </c>
      <c r="D44" s="159"/>
    </row>
    <row r="45" spans="1:4" ht="18" customHeight="1">
      <c r="A45" s="347" t="s">
        <v>7</v>
      </c>
      <c r="B45" s="348"/>
      <c r="C45" s="143" t="s">
        <v>731</v>
      </c>
      <c r="D45" s="158"/>
    </row>
    <row r="46" spans="1:4" ht="30.75" customHeight="1">
      <c r="A46" s="345" t="s">
        <v>732</v>
      </c>
      <c r="B46" s="346"/>
      <c r="C46" s="145" t="s">
        <v>704</v>
      </c>
      <c r="D46" s="159"/>
    </row>
    <row r="47" spans="1:4">
      <c r="A47" s="345" t="s">
        <v>733</v>
      </c>
      <c r="B47" s="346"/>
      <c r="C47" s="145" t="s">
        <v>695</v>
      </c>
      <c r="D47" s="159"/>
    </row>
    <row r="48" spans="1:4">
      <c r="A48" s="347" t="s">
        <v>734</v>
      </c>
      <c r="B48" s="348"/>
      <c r="C48" s="143" t="s">
        <v>735</v>
      </c>
      <c r="D48" s="158"/>
    </row>
    <row r="49" spans="1:4" ht="25.5">
      <c r="A49" s="345" t="s">
        <v>736</v>
      </c>
      <c r="B49" s="346"/>
      <c r="C49" s="145" t="s">
        <v>715</v>
      </c>
      <c r="D49" s="159"/>
    </row>
    <row r="50" spans="1:4" ht="17.25" customHeight="1">
      <c r="A50" s="319">
        <v>177</v>
      </c>
      <c r="B50" s="340"/>
      <c r="C50" s="7" t="s">
        <v>867</v>
      </c>
      <c r="D50" s="159"/>
    </row>
    <row r="51" spans="1:4" ht="40.5" customHeight="1">
      <c r="A51" s="345" t="s">
        <v>869</v>
      </c>
      <c r="B51" s="346"/>
      <c r="C51" s="189" t="s">
        <v>868</v>
      </c>
      <c r="D51" s="159"/>
    </row>
    <row r="52" spans="1:4">
      <c r="A52" s="347" t="s">
        <v>737</v>
      </c>
      <c r="B52" s="348"/>
      <c r="C52" s="143" t="s">
        <v>738</v>
      </c>
      <c r="D52" s="158"/>
    </row>
    <row r="53" spans="1:4" ht="43.5" customHeight="1">
      <c r="A53" s="351" t="s">
        <v>739</v>
      </c>
      <c r="B53" s="352"/>
      <c r="C53" s="135" t="s">
        <v>403</v>
      </c>
      <c r="D53" s="159"/>
    </row>
    <row r="54" spans="1:4" ht="69" customHeight="1">
      <c r="A54" s="351" t="s">
        <v>740</v>
      </c>
      <c r="B54" s="352"/>
      <c r="C54" s="135" t="s">
        <v>405</v>
      </c>
      <c r="D54" s="159"/>
    </row>
    <row r="55" spans="1:4" ht="27" customHeight="1">
      <c r="A55" s="351" t="s">
        <v>741</v>
      </c>
      <c r="B55" s="352"/>
      <c r="C55" s="135" t="s">
        <v>407</v>
      </c>
      <c r="D55" s="159"/>
    </row>
    <row r="56" spans="1:4" ht="55.5" customHeight="1">
      <c r="A56" s="351" t="s">
        <v>742</v>
      </c>
      <c r="B56" s="352"/>
      <c r="C56" s="175" t="s">
        <v>828</v>
      </c>
      <c r="D56" s="159"/>
    </row>
    <row r="57" spans="1:4">
      <c r="A57" s="345" t="s">
        <v>743</v>
      </c>
      <c r="B57" s="346"/>
      <c r="C57" s="145" t="s">
        <v>744</v>
      </c>
      <c r="D57" s="159"/>
    </row>
    <row r="58" spans="1:4" ht="25.5">
      <c r="A58" s="345" t="s">
        <v>745</v>
      </c>
      <c r="B58" s="346"/>
      <c r="C58" s="145" t="s">
        <v>746</v>
      </c>
      <c r="D58" s="159"/>
    </row>
    <row r="59" spans="1:4" ht="26.25">
      <c r="A59" s="345" t="s">
        <v>747</v>
      </c>
      <c r="B59" s="346"/>
      <c r="C59" s="135" t="s">
        <v>434</v>
      </c>
      <c r="D59" s="159"/>
    </row>
    <row r="60" spans="1:4" ht="41.25" customHeight="1">
      <c r="A60" s="345" t="s">
        <v>748</v>
      </c>
      <c r="B60" s="346"/>
      <c r="C60" s="145" t="s">
        <v>749</v>
      </c>
      <c r="D60" s="159"/>
    </row>
    <row r="61" spans="1:4" ht="19.5" customHeight="1">
      <c r="A61" s="345" t="s">
        <v>750</v>
      </c>
      <c r="B61" s="346"/>
      <c r="C61" s="145" t="s">
        <v>751</v>
      </c>
      <c r="D61" s="159"/>
    </row>
    <row r="62" spans="1:4" ht="30" customHeight="1">
      <c r="A62" s="345" t="s">
        <v>752</v>
      </c>
      <c r="B62" s="346"/>
      <c r="C62" s="145" t="s">
        <v>753</v>
      </c>
      <c r="D62" s="159"/>
    </row>
    <row r="63" spans="1:4" ht="32.25" customHeight="1">
      <c r="A63" s="345" t="s">
        <v>754</v>
      </c>
      <c r="B63" s="346"/>
      <c r="C63" s="145" t="s">
        <v>755</v>
      </c>
      <c r="D63" s="159"/>
    </row>
    <row r="64" spans="1:4" ht="18" customHeight="1">
      <c r="A64" s="345" t="s">
        <v>756</v>
      </c>
      <c r="B64" s="346"/>
      <c r="C64" s="145" t="s">
        <v>757</v>
      </c>
      <c r="D64" s="159"/>
    </row>
    <row r="65" spans="1:4" ht="25.5">
      <c r="A65" s="347" t="s">
        <v>758</v>
      </c>
      <c r="B65" s="348"/>
      <c r="C65" s="143" t="s">
        <v>759</v>
      </c>
      <c r="D65" s="158"/>
    </row>
    <row r="66" spans="1:4">
      <c r="A66" s="353" t="s">
        <v>760</v>
      </c>
      <c r="B66" s="354"/>
      <c r="C66" s="135" t="s">
        <v>761</v>
      </c>
      <c r="D66" s="159"/>
    </row>
    <row r="67" spans="1:4">
      <c r="A67" s="353" t="s">
        <v>762</v>
      </c>
      <c r="B67" s="354"/>
      <c r="C67" s="135" t="s">
        <v>763</v>
      </c>
      <c r="D67" s="159"/>
    </row>
    <row r="68" spans="1:4">
      <c r="A68" s="353" t="s">
        <v>764</v>
      </c>
      <c r="B68" s="354"/>
      <c r="C68" s="135" t="s">
        <v>765</v>
      </c>
      <c r="D68" s="159"/>
    </row>
    <row r="69" spans="1:4" ht="17.25" customHeight="1">
      <c r="A69" s="353" t="s">
        <v>766</v>
      </c>
      <c r="B69" s="354"/>
      <c r="C69" s="135" t="s">
        <v>767</v>
      </c>
      <c r="D69" s="159"/>
    </row>
    <row r="70" spans="1:4">
      <c r="A70" s="347" t="s">
        <v>768</v>
      </c>
      <c r="B70" s="348"/>
      <c r="C70" s="143" t="s">
        <v>769</v>
      </c>
      <c r="D70" s="158"/>
    </row>
    <row r="71" spans="1:4" ht="42.75" customHeight="1">
      <c r="A71" s="349" t="s">
        <v>770</v>
      </c>
      <c r="B71" s="350"/>
      <c r="C71" s="135" t="s">
        <v>771</v>
      </c>
      <c r="D71" s="159"/>
    </row>
    <row r="72" spans="1:4" ht="25.5">
      <c r="A72" s="347" t="s">
        <v>772</v>
      </c>
      <c r="B72" s="348"/>
      <c r="C72" s="143" t="s">
        <v>773</v>
      </c>
      <c r="D72" s="159"/>
    </row>
    <row r="73" spans="1:4">
      <c r="A73" s="345" t="s">
        <v>774</v>
      </c>
      <c r="B73" s="346"/>
      <c r="C73" s="145" t="s">
        <v>775</v>
      </c>
      <c r="D73" s="159"/>
    </row>
    <row r="74" spans="1:4" ht="23.25" customHeight="1">
      <c r="A74" s="347" t="s">
        <v>8</v>
      </c>
      <c r="B74" s="348"/>
      <c r="C74" s="120" t="s">
        <v>776</v>
      </c>
      <c r="D74" s="158"/>
    </row>
    <row r="75" spans="1:4" ht="36.75" customHeight="1">
      <c r="A75" s="361" t="s">
        <v>777</v>
      </c>
      <c r="B75" s="362"/>
      <c r="C75" s="365" t="s">
        <v>778</v>
      </c>
      <c r="D75" s="159"/>
    </row>
    <row r="76" spans="1:4" ht="6" customHeight="1">
      <c r="A76" s="363"/>
      <c r="B76" s="364"/>
      <c r="C76" s="366"/>
      <c r="D76" s="159"/>
    </row>
    <row r="77" spans="1:4" ht="27" customHeight="1">
      <c r="A77" s="361" t="s">
        <v>779</v>
      </c>
      <c r="B77" s="362"/>
      <c r="C77" s="328" t="s">
        <v>416</v>
      </c>
      <c r="D77" s="159"/>
    </row>
    <row r="78" spans="1:4" ht="24.75" customHeight="1">
      <c r="A78" s="363"/>
      <c r="B78" s="364"/>
      <c r="C78" s="328"/>
      <c r="D78" s="159"/>
    </row>
    <row r="79" spans="1:4" ht="42" customHeight="1">
      <c r="A79" s="361" t="s">
        <v>780</v>
      </c>
      <c r="B79" s="362"/>
      <c r="C79" s="331" t="s">
        <v>781</v>
      </c>
      <c r="D79" s="159"/>
    </row>
    <row r="80" spans="1:4" ht="3" hidden="1" customHeight="1">
      <c r="A80" s="363"/>
      <c r="B80" s="364"/>
      <c r="C80" s="331"/>
      <c r="D80" s="159"/>
    </row>
    <row r="81" spans="1:4" ht="46.5" customHeight="1">
      <c r="A81" s="355" t="s">
        <v>782</v>
      </c>
      <c r="B81" s="356"/>
      <c r="C81" s="359" t="s">
        <v>420</v>
      </c>
      <c r="D81" s="159"/>
    </row>
    <row r="82" spans="1:4" ht="0.75" customHeight="1">
      <c r="A82" s="357"/>
      <c r="B82" s="358"/>
      <c r="C82" s="360"/>
    </row>
  </sheetData>
  <mergeCells count="74">
    <mergeCell ref="A81:B82"/>
    <mergeCell ref="C81:C82"/>
    <mergeCell ref="A70:B70"/>
    <mergeCell ref="A71:B71"/>
    <mergeCell ref="A72:B72"/>
    <mergeCell ref="A73:B73"/>
    <mergeCell ref="A74:B74"/>
    <mergeCell ref="A75:B76"/>
    <mergeCell ref="C75:C76"/>
    <mergeCell ref="A77:B78"/>
    <mergeCell ref="C77:C78"/>
    <mergeCell ref="A79:B80"/>
    <mergeCell ref="C79:C80"/>
    <mergeCell ref="A56:B56"/>
    <mergeCell ref="A57:B57"/>
    <mergeCell ref="A58:B58"/>
    <mergeCell ref="A59:B59"/>
    <mergeCell ref="A69:B6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2:B52"/>
    <mergeCell ref="A51:B51"/>
    <mergeCell ref="A53:B53"/>
    <mergeCell ref="A54:B54"/>
    <mergeCell ref="A55:B55"/>
    <mergeCell ref="A37:B37"/>
    <mergeCell ref="A38:B38"/>
    <mergeCell ref="A45:B45"/>
    <mergeCell ref="A46:B46"/>
    <mergeCell ref="A47:B47"/>
    <mergeCell ref="A44:B44"/>
    <mergeCell ref="A28:B28"/>
    <mergeCell ref="A30:B30"/>
    <mergeCell ref="A31:B31"/>
    <mergeCell ref="A34:B34"/>
    <mergeCell ref="A36:B36"/>
    <mergeCell ref="A29:B29"/>
    <mergeCell ref="A32:B32"/>
    <mergeCell ref="A33:B33"/>
    <mergeCell ref="A35:B35"/>
    <mergeCell ref="A27:B27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A14:B14"/>
    <mergeCell ref="A7:C7"/>
    <mergeCell ref="A10:B10"/>
    <mergeCell ref="A11:B11"/>
    <mergeCell ref="A12:B12"/>
    <mergeCell ref="A13:B13"/>
    <mergeCell ref="A50:B50"/>
    <mergeCell ref="A39:B39"/>
    <mergeCell ref="A40:B40"/>
    <mergeCell ref="A41:B41"/>
    <mergeCell ref="A42:B42"/>
    <mergeCell ref="A43:B43"/>
    <mergeCell ref="A49:B49"/>
    <mergeCell ref="A48:B48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M28" sqref="M28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09" t="s">
        <v>544</v>
      </c>
      <c r="B1" s="378"/>
      <c r="C1" s="378"/>
      <c r="D1" s="378"/>
      <c r="E1" s="378"/>
    </row>
    <row r="2" spans="1:5" ht="15.75">
      <c r="A2" s="309" t="s">
        <v>543</v>
      </c>
      <c r="B2" s="378"/>
      <c r="C2" s="378"/>
      <c r="D2" s="378"/>
      <c r="E2" s="378"/>
    </row>
    <row r="3" spans="1:5" ht="15.75">
      <c r="A3" s="71"/>
      <c r="B3" s="309" t="s">
        <v>1</v>
      </c>
      <c r="C3" s="309"/>
      <c r="D3" s="309"/>
      <c r="E3" s="309"/>
    </row>
    <row r="4" spans="1:5" ht="15.75">
      <c r="A4" s="72"/>
      <c r="B4" s="309" t="s">
        <v>2</v>
      </c>
      <c r="C4" s="309"/>
      <c r="D4" s="309"/>
      <c r="E4" s="309"/>
    </row>
    <row r="5" spans="1:5" ht="15.75">
      <c r="A5" s="73"/>
      <c r="B5" s="309" t="s">
        <v>932</v>
      </c>
      <c r="C5" s="309"/>
      <c r="D5" s="309"/>
      <c r="E5" s="309"/>
    </row>
    <row r="6" spans="1:5" ht="15.75">
      <c r="A6" s="73"/>
      <c r="B6" s="78"/>
      <c r="C6" s="78"/>
      <c r="D6" s="78"/>
      <c r="E6" s="78"/>
    </row>
    <row r="7" spans="1:5" ht="15.75" customHeight="1">
      <c r="A7" s="335" t="s">
        <v>545</v>
      </c>
      <c r="B7" s="335"/>
      <c r="C7" s="335"/>
      <c r="D7" s="335"/>
      <c r="E7" s="335"/>
    </row>
    <row r="8" spans="1:5" ht="15" customHeight="1">
      <c r="A8" s="335" t="s">
        <v>677</v>
      </c>
      <c r="B8" s="335"/>
      <c r="C8" s="335"/>
      <c r="D8" s="335"/>
      <c r="E8" s="335"/>
    </row>
    <row r="9" spans="1:5" ht="15" customHeight="1">
      <c r="A9" s="335"/>
      <c r="B9" s="335"/>
      <c r="C9" s="335"/>
      <c r="D9" s="335"/>
      <c r="E9" s="335"/>
    </row>
    <row r="10" spans="1:5" ht="15.75" customHeight="1">
      <c r="A10" s="335" t="s">
        <v>678</v>
      </c>
      <c r="B10" s="335"/>
      <c r="C10" s="335"/>
      <c r="D10" s="335"/>
      <c r="E10" s="335"/>
    </row>
    <row r="11" spans="1:5" ht="15" customHeight="1">
      <c r="A11" s="329" t="s">
        <v>546</v>
      </c>
      <c r="B11" s="376"/>
      <c r="C11" s="376"/>
      <c r="D11" s="376"/>
      <c r="E11" s="376"/>
    </row>
    <row r="12" spans="1:5" ht="15" customHeight="1">
      <c r="A12" s="374" t="s">
        <v>547</v>
      </c>
      <c r="B12" s="374" t="s">
        <v>548</v>
      </c>
      <c r="C12" s="139" t="s">
        <v>549</v>
      </c>
      <c r="D12" s="139" t="s">
        <v>550</v>
      </c>
      <c r="E12" s="362" t="s">
        <v>577</v>
      </c>
    </row>
    <row r="13" spans="1:5">
      <c r="A13" s="374"/>
      <c r="B13" s="374"/>
      <c r="C13" s="80"/>
      <c r="D13" s="80"/>
      <c r="E13" s="377"/>
    </row>
    <row r="14" spans="1:5" ht="15" customHeight="1">
      <c r="A14" s="318" t="s">
        <v>551</v>
      </c>
      <c r="B14" s="372" t="s">
        <v>552</v>
      </c>
      <c r="C14" s="373">
        <f>C16</f>
        <v>0</v>
      </c>
      <c r="D14" s="373">
        <f t="shared" ref="D14:E14" si="0">D16</f>
        <v>0</v>
      </c>
      <c r="E14" s="373">
        <f t="shared" si="0"/>
        <v>0</v>
      </c>
    </row>
    <row r="15" spans="1:5">
      <c r="A15" s="318"/>
      <c r="B15" s="372"/>
      <c r="C15" s="373"/>
      <c r="D15" s="373"/>
      <c r="E15" s="373"/>
    </row>
    <row r="16" spans="1:5" ht="15" customHeight="1">
      <c r="A16" s="318" t="s">
        <v>553</v>
      </c>
      <c r="B16" s="372" t="s">
        <v>554</v>
      </c>
      <c r="C16" s="373">
        <f>C18+C23</f>
        <v>0</v>
      </c>
      <c r="D16" s="373">
        <f t="shared" ref="D16:E16" si="1">D18+D23</f>
        <v>0</v>
      </c>
      <c r="E16" s="373">
        <f t="shared" si="1"/>
        <v>0</v>
      </c>
    </row>
    <row r="17" spans="1:5">
      <c r="A17" s="318"/>
      <c r="B17" s="372"/>
      <c r="C17" s="373"/>
      <c r="D17" s="373"/>
      <c r="E17" s="373"/>
    </row>
    <row r="18" spans="1:5">
      <c r="A18" s="79" t="s">
        <v>555</v>
      </c>
      <c r="B18" s="74" t="s">
        <v>556</v>
      </c>
      <c r="C18" s="79">
        <f>C19</f>
        <v>-187314.8</v>
      </c>
      <c r="D18" s="295">
        <f t="shared" ref="D18:E20" si="2">D19</f>
        <v>-180028</v>
      </c>
      <c r="E18" s="79">
        <f t="shared" si="2"/>
        <v>-179671.9</v>
      </c>
    </row>
    <row r="19" spans="1:5" ht="25.5">
      <c r="A19" s="79" t="s">
        <v>557</v>
      </c>
      <c r="B19" s="74" t="s">
        <v>558</v>
      </c>
      <c r="C19" s="79">
        <f>C20</f>
        <v>-187314.8</v>
      </c>
      <c r="D19" s="295">
        <f t="shared" si="2"/>
        <v>-180028</v>
      </c>
      <c r="E19" s="79">
        <f t="shared" si="2"/>
        <v>-179671.9</v>
      </c>
    </row>
    <row r="20" spans="1:5" ht="25.5">
      <c r="A20" s="79" t="s">
        <v>559</v>
      </c>
      <c r="B20" s="74" t="s">
        <v>560</v>
      </c>
      <c r="C20" s="79">
        <f>C21</f>
        <v>-187314.8</v>
      </c>
      <c r="D20" s="295">
        <f t="shared" si="2"/>
        <v>-180028</v>
      </c>
      <c r="E20" s="79">
        <f t="shared" si="2"/>
        <v>-179671.9</v>
      </c>
    </row>
    <row r="21" spans="1:5" ht="15" customHeight="1">
      <c r="A21" s="374" t="s">
        <v>561</v>
      </c>
      <c r="B21" s="375" t="s">
        <v>562</v>
      </c>
      <c r="C21" s="308">
        <v>-187314.8</v>
      </c>
      <c r="D21" s="371">
        <v>-180028</v>
      </c>
      <c r="E21" s="308">
        <v>-179671.9</v>
      </c>
    </row>
    <row r="22" spans="1:5">
      <c r="A22" s="374"/>
      <c r="B22" s="375"/>
      <c r="C22" s="308"/>
      <c r="D22" s="371"/>
      <c r="E22" s="308"/>
    </row>
    <row r="23" spans="1:5">
      <c r="A23" s="79" t="s">
        <v>563</v>
      </c>
      <c r="B23" s="74" t="s">
        <v>564</v>
      </c>
      <c r="C23" s="75">
        <f>C24</f>
        <v>187314.8</v>
      </c>
      <c r="D23" s="295">
        <f t="shared" ref="D23:E24" si="3">D24</f>
        <v>180028</v>
      </c>
      <c r="E23" s="79">
        <f t="shared" si="3"/>
        <v>179671.9</v>
      </c>
    </row>
    <row r="24" spans="1:5" ht="25.5">
      <c r="A24" s="79" t="s">
        <v>565</v>
      </c>
      <c r="B24" s="74" t="s">
        <v>566</v>
      </c>
      <c r="C24" s="75">
        <f>C25</f>
        <v>187314.8</v>
      </c>
      <c r="D24" s="295">
        <f t="shared" si="3"/>
        <v>180028</v>
      </c>
      <c r="E24" s="79">
        <f t="shared" si="3"/>
        <v>179671.9</v>
      </c>
    </row>
    <row r="25" spans="1:5" ht="25.5">
      <c r="A25" s="79" t="s">
        <v>567</v>
      </c>
      <c r="B25" s="74" t="s">
        <v>568</v>
      </c>
      <c r="C25" s="75">
        <f>C26</f>
        <v>187314.8</v>
      </c>
      <c r="D25" s="295">
        <f>D26</f>
        <v>180028</v>
      </c>
      <c r="E25" s="79">
        <f>E26</f>
        <v>179671.9</v>
      </c>
    </row>
    <row r="26" spans="1:5" ht="15" customHeight="1">
      <c r="A26" s="367" t="s">
        <v>569</v>
      </c>
      <c r="B26" s="369" t="s">
        <v>570</v>
      </c>
      <c r="C26" s="371">
        <v>187314.8</v>
      </c>
      <c r="D26" s="371">
        <v>180028</v>
      </c>
      <c r="E26" s="308">
        <v>179671.9</v>
      </c>
    </row>
    <row r="27" spans="1:5">
      <c r="A27" s="368"/>
      <c r="B27" s="370"/>
      <c r="C27" s="371"/>
      <c r="D27" s="371"/>
      <c r="E27" s="308"/>
    </row>
    <row r="28" spans="1:5">
      <c r="A28" s="76"/>
      <c r="B28" s="77"/>
      <c r="C28" s="77"/>
      <c r="D28" s="77"/>
      <c r="E28" s="76"/>
    </row>
    <row r="29" spans="1:5">
      <c r="A29" s="76"/>
      <c r="B29" s="77"/>
      <c r="C29" s="77"/>
      <c r="D29" s="77"/>
      <c r="E29" s="76"/>
    </row>
    <row r="30" spans="1:5" ht="15.75">
      <c r="A30" s="1"/>
    </row>
    <row r="31" spans="1:5" ht="15.75">
      <c r="A31" s="1"/>
    </row>
    <row r="32" spans="1:5" ht="15.75">
      <c r="A32" s="1"/>
    </row>
  </sheetData>
  <mergeCells count="32">
    <mergeCell ref="A8:E9"/>
    <mergeCell ref="A1:E1"/>
    <mergeCell ref="A2:E2"/>
    <mergeCell ref="B3:E3"/>
    <mergeCell ref="B4:E4"/>
    <mergeCell ref="B5:E5"/>
    <mergeCell ref="A7:E7"/>
    <mergeCell ref="A14:A15"/>
    <mergeCell ref="B14:B15"/>
    <mergeCell ref="C14:C15"/>
    <mergeCell ref="D14:D15"/>
    <mergeCell ref="E14:E15"/>
    <mergeCell ref="A10:E10"/>
    <mergeCell ref="A11:E11"/>
    <mergeCell ref="A12:A13"/>
    <mergeCell ref="B12:B13"/>
    <mergeCell ref="E12:E13"/>
    <mergeCell ref="A21:A22"/>
    <mergeCell ref="B21:B22"/>
    <mergeCell ref="C21:C22"/>
    <mergeCell ref="D21:D22"/>
    <mergeCell ref="E21:E22"/>
    <mergeCell ref="A16:A17"/>
    <mergeCell ref="B16:B17"/>
    <mergeCell ref="C16:C17"/>
    <mergeCell ref="D16:D17"/>
    <mergeCell ref="E16:E17"/>
    <mergeCell ref="A26:A27"/>
    <mergeCell ref="B26:B27"/>
    <mergeCell ref="C26:C27"/>
    <mergeCell ref="D26:D27"/>
    <mergeCell ref="E26:E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A9" sqref="A9:C9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783</v>
      </c>
    </row>
    <row r="2" spans="1:3" ht="15.75">
      <c r="C2" s="3" t="s">
        <v>0</v>
      </c>
    </row>
    <row r="3" spans="1:3" ht="15.75">
      <c r="C3" s="3" t="s">
        <v>1</v>
      </c>
    </row>
    <row r="4" spans="1:3" ht="18.75">
      <c r="A4" s="2"/>
      <c r="C4" s="3" t="s">
        <v>2</v>
      </c>
    </row>
    <row r="5" spans="1:3" ht="18.75">
      <c r="A5" s="2"/>
      <c r="C5" s="279" t="s">
        <v>932</v>
      </c>
    </row>
    <row r="6" spans="1:3" ht="18.75">
      <c r="A6" s="2"/>
      <c r="C6" s="3"/>
    </row>
    <row r="7" spans="1:3" ht="15.75">
      <c r="A7" s="73"/>
    </row>
    <row r="8" spans="1:3">
      <c r="A8" s="335" t="s">
        <v>784</v>
      </c>
      <c r="B8" s="379"/>
      <c r="C8" s="379"/>
    </row>
    <row r="9" spans="1:3" ht="15.75" customHeight="1">
      <c r="A9" s="335" t="s">
        <v>792</v>
      </c>
      <c r="B9" s="379"/>
      <c r="C9" s="379"/>
    </row>
    <row r="10" spans="1:3">
      <c r="A10" s="335" t="s">
        <v>678</v>
      </c>
      <c r="B10" s="379"/>
      <c r="C10" s="379"/>
    </row>
    <row r="11" spans="1:3" ht="15.75">
      <c r="A11" s="151"/>
    </row>
    <row r="12" spans="1:3" ht="75" customHeight="1">
      <c r="A12" s="374" t="s">
        <v>785</v>
      </c>
      <c r="B12" s="374"/>
      <c r="C12" s="374" t="s">
        <v>786</v>
      </c>
    </row>
    <row r="13" spans="1:3" ht="138.75" customHeight="1">
      <c r="A13" s="138" t="s">
        <v>787</v>
      </c>
      <c r="B13" s="138" t="s">
        <v>788</v>
      </c>
      <c r="C13" s="374"/>
    </row>
    <row r="14" spans="1:3" ht="38.25" customHeight="1">
      <c r="A14" s="13" t="s">
        <v>6</v>
      </c>
      <c r="B14" s="39"/>
      <c r="C14" s="143" t="s">
        <v>789</v>
      </c>
    </row>
    <row r="15" spans="1:3" ht="40.5" customHeight="1">
      <c r="A15" s="134" t="s">
        <v>6</v>
      </c>
      <c r="B15" s="138" t="s">
        <v>790</v>
      </c>
      <c r="C15" s="145" t="s">
        <v>562</v>
      </c>
    </row>
    <row r="16" spans="1:3" ht="38.25" customHeight="1">
      <c r="A16" s="134" t="s">
        <v>6</v>
      </c>
      <c r="B16" s="138" t="s">
        <v>791</v>
      </c>
      <c r="C16" s="145" t="s">
        <v>570</v>
      </c>
    </row>
    <row r="17" spans="1:3">
      <c r="A17" s="160"/>
      <c r="B17" s="160"/>
      <c r="C17" s="161"/>
    </row>
    <row r="18" spans="1:3" ht="32.25" customHeight="1">
      <c r="A18" s="162"/>
      <c r="B18" s="162"/>
      <c r="C18" s="163"/>
    </row>
    <row r="19" spans="1:3">
      <c r="A19" s="163"/>
      <c r="B19" s="162"/>
      <c r="C19" s="163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164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5"/>
  <sheetViews>
    <sheetView view="pageBreakPreview" topLeftCell="A172" zoomScaleSheetLayoutView="100" workbookViewId="0">
      <selection activeCell="A15" sqref="A15"/>
    </sheetView>
  </sheetViews>
  <sheetFormatPr defaultRowHeight="12.75"/>
  <cols>
    <col min="1" max="1" width="127.140625" style="16" customWidth="1"/>
    <col min="2" max="2" width="12" style="16" customWidth="1"/>
    <col min="3" max="3" width="6.85546875" style="16" customWidth="1"/>
    <col min="4" max="4" width="9.5703125" style="16" customWidth="1"/>
    <col min="5" max="16384" width="9.140625" style="16"/>
  </cols>
  <sheetData>
    <row r="1" spans="1:4" ht="15.75">
      <c r="A1" s="309" t="s">
        <v>215</v>
      </c>
      <c r="B1" s="309"/>
      <c r="C1" s="309"/>
      <c r="D1" s="309"/>
    </row>
    <row r="2" spans="1:4" ht="15.75">
      <c r="A2" s="309" t="s">
        <v>0</v>
      </c>
      <c r="B2" s="309"/>
      <c r="C2" s="309"/>
      <c r="D2" s="309"/>
    </row>
    <row r="3" spans="1:4" ht="15.75" customHeight="1">
      <c r="A3" s="38"/>
      <c r="B3" s="309" t="s">
        <v>1</v>
      </c>
      <c r="C3" s="309"/>
      <c r="D3" s="309"/>
    </row>
    <row r="4" spans="1:4" ht="15.75" customHeight="1">
      <c r="A4" s="38"/>
      <c r="B4" s="309" t="s">
        <v>2</v>
      </c>
      <c r="C4" s="309"/>
      <c r="D4" s="309"/>
    </row>
    <row r="5" spans="1:4" ht="15.75">
      <c r="A5" s="309" t="s">
        <v>932</v>
      </c>
      <c r="B5" s="309"/>
      <c r="C5" s="309"/>
      <c r="D5" s="309"/>
    </row>
    <row r="6" spans="1:4" ht="15.75">
      <c r="A6" s="1"/>
      <c r="B6" s="1"/>
      <c r="C6" s="1"/>
      <c r="D6" s="1"/>
    </row>
    <row r="7" spans="1:4" ht="15.75">
      <c r="A7" s="380" t="s">
        <v>9</v>
      </c>
      <c r="B7" s="378"/>
      <c r="C7" s="378"/>
      <c r="D7" s="378"/>
    </row>
    <row r="8" spans="1:4" ht="15.75">
      <c r="A8" s="380" t="s">
        <v>23</v>
      </c>
      <c r="B8" s="378"/>
      <c r="C8" s="378"/>
      <c r="D8" s="378"/>
    </row>
    <row r="9" spans="1:4" ht="15.75">
      <c r="A9" s="380" t="s">
        <v>24</v>
      </c>
      <c r="B9" s="378"/>
      <c r="C9" s="378"/>
      <c r="D9" s="378"/>
    </row>
    <row r="10" spans="1:4" ht="30.75" customHeight="1">
      <c r="A10" s="380" t="s">
        <v>606</v>
      </c>
      <c r="B10" s="378"/>
      <c r="C10" s="378"/>
      <c r="D10" s="378"/>
    </row>
    <row r="11" spans="1:4" ht="21.75" customHeight="1">
      <c r="A11" s="386"/>
      <c r="B11" s="387"/>
      <c r="C11" s="387"/>
      <c r="D11" s="387"/>
    </row>
    <row r="12" spans="1:4" ht="15.75" customHeight="1">
      <c r="A12" s="381" t="s">
        <v>10</v>
      </c>
      <c r="B12" s="381" t="s">
        <v>11</v>
      </c>
      <c r="C12" s="381" t="s">
        <v>12</v>
      </c>
      <c r="D12" s="390" t="s">
        <v>573</v>
      </c>
    </row>
    <row r="13" spans="1:4" ht="34.5" customHeight="1">
      <c r="A13" s="381"/>
      <c r="B13" s="381"/>
      <c r="C13" s="381"/>
      <c r="D13" s="391"/>
    </row>
    <row r="14" spans="1:4" ht="19.5" customHeight="1">
      <c r="A14" s="214" t="s">
        <v>13</v>
      </c>
      <c r="B14" s="232" t="s">
        <v>87</v>
      </c>
      <c r="C14" s="48"/>
      <c r="D14" s="216">
        <f>D15+D25+D33+D37+D54+D62+D69+D76+D80+D85</f>
        <v>124037.2</v>
      </c>
    </row>
    <row r="15" spans="1:4" s="17" customFormat="1" ht="17.25" customHeight="1">
      <c r="A15" s="214" t="s">
        <v>88</v>
      </c>
      <c r="B15" s="232" t="s">
        <v>89</v>
      </c>
      <c r="C15" s="227"/>
      <c r="D15" s="216">
        <f>D16+D22</f>
        <v>10062.800000000001</v>
      </c>
    </row>
    <row r="16" spans="1:4" ht="18.75" customHeight="1">
      <c r="A16" s="208" t="s">
        <v>91</v>
      </c>
      <c r="B16" s="292" t="s">
        <v>99</v>
      </c>
      <c r="C16" s="229"/>
      <c r="D16" s="9">
        <f>D17+D18+D19+D21+D20</f>
        <v>9967.7000000000007</v>
      </c>
    </row>
    <row r="17" spans="1:4" ht="27.75" customHeight="1">
      <c r="A17" s="49" t="s">
        <v>239</v>
      </c>
      <c r="B17" s="292" t="s">
        <v>100</v>
      </c>
      <c r="C17" s="294">
        <v>200</v>
      </c>
      <c r="D17" s="9">
        <v>3364.7</v>
      </c>
    </row>
    <row r="18" spans="1:4" ht="27" customHeight="1">
      <c r="A18" s="49" t="s">
        <v>90</v>
      </c>
      <c r="B18" s="292" t="s">
        <v>100</v>
      </c>
      <c r="C18" s="294">
        <v>600</v>
      </c>
      <c r="D18" s="9">
        <v>3635</v>
      </c>
    </row>
    <row r="19" spans="1:4" ht="27.75" customHeight="1">
      <c r="A19" s="208" t="s">
        <v>297</v>
      </c>
      <c r="B19" s="292" t="s">
        <v>101</v>
      </c>
      <c r="C19" s="294">
        <v>200</v>
      </c>
      <c r="D19" s="9">
        <v>804</v>
      </c>
    </row>
    <row r="20" spans="1:4" ht="28.5" customHeight="1">
      <c r="A20" s="49" t="s">
        <v>936</v>
      </c>
      <c r="B20" s="292" t="s">
        <v>365</v>
      </c>
      <c r="C20" s="209">
        <v>600</v>
      </c>
      <c r="D20" s="9">
        <v>1914</v>
      </c>
    </row>
    <row r="21" spans="1:4" ht="27" customHeight="1">
      <c r="A21" s="49" t="s">
        <v>935</v>
      </c>
      <c r="B21" s="292" t="s">
        <v>360</v>
      </c>
      <c r="C21" s="209">
        <v>600</v>
      </c>
      <c r="D21" s="9">
        <v>250</v>
      </c>
    </row>
    <row r="22" spans="1:4" ht="18.75" customHeight="1">
      <c r="A22" s="49" t="s">
        <v>102</v>
      </c>
      <c r="B22" s="292" t="s">
        <v>103</v>
      </c>
      <c r="C22" s="294"/>
      <c r="D22" s="9">
        <f>D23+D24</f>
        <v>95.1</v>
      </c>
    </row>
    <row r="23" spans="1:4" ht="18" customHeight="1">
      <c r="A23" s="49" t="s">
        <v>241</v>
      </c>
      <c r="B23" s="292" t="s">
        <v>104</v>
      </c>
      <c r="C23" s="209">
        <v>200</v>
      </c>
      <c r="D23" s="9">
        <v>45.1</v>
      </c>
    </row>
    <row r="24" spans="1:4" ht="18" customHeight="1">
      <c r="A24" s="49" t="s">
        <v>225</v>
      </c>
      <c r="B24" s="292" t="s">
        <v>104</v>
      </c>
      <c r="C24" s="209">
        <v>300</v>
      </c>
      <c r="D24" s="9">
        <v>50</v>
      </c>
    </row>
    <row r="25" spans="1:4" ht="19.5" customHeight="1">
      <c r="A25" s="233" t="s">
        <v>106</v>
      </c>
      <c r="B25" s="215" t="s">
        <v>105</v>
      </c>
      <c r="C25" s="209"/>
      <c r="D25" s="216">
        <f t="shared" ref="D25" si="0">D26</f>
        <v>1367.5</v>
      </c>
    </row>
    <row r="26" spans="1:4" ht="16.5" customHeight="1">
      <c r="A26" s="49" t="s">
        <v>107</v>
      </c>
      <c r="B26" s="292" t="s">
        <v>108</v>
      </c>
      <c r="C26" s="209"/>
      <c r="D26" s="9">
        <f>SUM(D27:D32)</f>
        <v>1367.5</v>
      </c>
    </row>
    <row r="27" spans="1:4" ht="32.25" customHeight="1">
      <c r="A27" s="49" t="s">
        <v>876</v>
      </c>
      <c r="B27" s="292" t="s">
        <v>877</v>
      </c>
      <c r="C27" s="209">
        <v>200</v>
      </c>
      <c r="D27" s="9">
        <v>174.9</v>
      </c>
    </row>
    <row r="28" spans="1:4" ht="32.25" customHeight="1">
      <c r="A28" s="49" t="s">
        <v>937</v>
      </c>
      <c r="B28" s="292" t="s">
        <v>877</v>
      </c>
      <c r="C28" s="209">
        <v>600</v>
      </c>
      <c r="D28" s="9">
        <v>461.7</v>
      </c>
    </row>
    <row r="29" spans="1:4" ht="41.25" customHeight="1">
      <c r="A29" s="217" t="s">
        <v>242</v>
      </c>
      <c r="B29" s="292" t="s">
        <v>109</v>
      </c>
      <c r="C29" s="294">
        <v>200</v>
      </c>
      <c r="D29" s="9">
        <v>34.700000000000003</v>
      </c>
    </row>
    <row r="30" spans="1:4" ht="43.5" customHeight="1">
      <c r="A30" s="388" t="s">
        <v>608</v>
      </c>
      <c r="B30" s="382" t="s">
        <v>110</v>
      </c>
      <c r="C30" s="384">
        <v>200</v>
      </c>
      <c r="D30" s="392">
        <v>204</v>
      </c>
    </row>
    <row r="31" spans="1:4" ht="12" customHeight="1">
      <c r="A31" s="389"/>
      <c r="B31" s="383"/>
      <c r="C31" s="385"/>
      <c r="D31" s="393"/>
    </row>
    <row r="32" spans="1:4" ht="40.5" customHeight="1">
      <c r="A32" s="208" t="s">
        <v>609</v>
      </c>
      <c r="B32" s="292" t="s">
        <v>111</v>
      </c>
      <c r="C32" s="294">
        <v>300</v>
      </c>
      <c r="D32" s="9">
        <v>492.2</v>
      </c>
    </row>
    <row r="33" spans="1:4" ht="16.5" customHeight="1">
      <c r="A33" s="226" t="s">
        <v>217</v>
      </c>
      <c r="B33" s="215" t="s">
        <v>220</v>
      </c>
      <c r="C33" s="236"/>
      <c r="D33" s="216">
        <f t="shared" ref="D33" si="1">D34</f>
        <v>476.4</v>
      </c>
    </row>
    <row r="34" spans="1:4" ht="18.75" customHeight="1">
      <c r="A34" s="49" t="s">
        <v>218</v>
      </c>
      <c r="B34" s="292" t="s">
        <v>221</v>
      </c>
      <c r="C34" s="294"/>
      <c r="D34" s="9">
        <f>D35+D36</f>
        <v>476.4</v>
      </c>
    </row>
    <row r="35" spans="1:4" ht="31.5" customHeight="1">
      <c r="A35" s="49" t="s">
        <v>243</v>
      </c>
      <c r="B35" s="292" t="s">
        <v>222</v>
      </c>
      <c r="C35" s="294">
        <v>200</v>
      </c>
      <c r="D35" s="9">
        <v>436.4</v>
      </c>
    </row>
    <row r="36" spans="1:4" ht="30.75" customHeight="1">
      <c r="A36" s="49" t="s">
        <v>219</v>
      </c>
      <c r="B36" s="292" t="s">
        <v>222</v>
      </c>
      <c r="C36" s="294">
        <v>600</v>
      </c>
      <c r="D36" s="9">
        <v>40</v>
      </c>
    </row>
    <row r="37" spans="1:4" ht="18" customHeight="1">
      <c r="A37" s="226" t="s">
        <v>112</v>
      </c>
      <c r="B37" s="215" t="s">
        <v>113</v>
      </c>
      <c r="C37" s="294"/>
      <c r="D37" s="216">
        <f>D38+D44</f>
        <v>46385.2</v>
      </c>
    </row>
    <row r="38" spans="1:4" ht="18" customHeight="1">
      <c r="A38" s="49" t="s">
        <v>114</v>
      </c>
      <c r="B38" s="292" t="s">
        <v>115</v>
      </c>
      <c r="C38" s="294"/>
      <c r="D38" s="9">
        <f>D39+D40+D41+D42+D43</f>
        <v>7511.5</v>
      </c>
    </row>
    <row r="39" spans="1:4" ht="42" customHeight="1">
      <c r="A39" s="49" t="s">
        <v>92</v>
      </c>
      <c r="B39" s="292" t="s">
        <v>116</v>
      </c>
      <c r="C39" s="294">
        <v>100</v>
      </c>
      <c r="D39" s="9">
        <v>1914</v>
      </c>
    </row>
    <row r="40" spans="1:4" ht="31.5" customHeight="1">
      <c r="A40" s="49" t="s">
        <v>244</v>
      </c>
      <c r="B40" s="291" t="s">
        <v>116</v>
      </c>
      <c r="C40" s="294">
        <v>200</v>
      </c>
      <c r="D40" s="9">
        <v>3347.1</v>
      </c>
    </row>
    <row r="41" spans="1:4" ht="18.75" customHeight="1">
      <c r="A41" s="49" t="s">
        <v>93</v>
      </c>
      <c r="B41" s="292" t="s">
        <v>116</v>
      </c>
      <c r="C41" s="294">
        <v>800</v>
      </c>
      <c r="D41" s="9">
        <v>29</v>
      </c>
    </row>
    <row r="42" spans="1:4" ht="27.75" customHeight="1">
      <c r="A42" s="49" t="s">
        <v>245</v>
      </c>
      <c r="B42" s="292" t="s">
        <v>214</v>
      </c>
      <c r="C42" s="294">
        <v>200</v>
      </c>
      <c r="D42" s="9">
        <v>1212.7</v>
      </c>
    </row>
    <row r="43" spans="1:4" ht="15.75" customHeight="1">
      <c r="A43" s="49" t="s">
        <v>246</v>
      </c>
      <c r="B43" s="292" t="s">
        <v>223</v>
      </c>
      <c r="C43" s="294">
        <v>200</v>
      </c>
      <c r="D43" s="9">
        <v>1008.7</v>
      </c>
    </row>
    <row r="44" spans="1:4" ht="15" customHeight="1">
      <c r="A44" s="49" t="s">
        <v>117</v>
      </c>
      <c r="B44" s="292" t="s">
        <v>118</v>
      </c>
      <c r="C44" s="294"/>
      <c r="D44" s="9">
        <f>D45+D46+D47+D48+D49+D50+D51+D52+D53</f>
        <v>38873.699999999997</v>
      </c>
    </row>
    <row r="45" spans="1:4" ht="42" customHeight="1">
      <c r="A45" s="49" t="s">
        <v>94</v>
      </c>
      <c r="B45" s="291" t="s">
        <v>119</v>
      </c>
      <c r="C45" s="293">
        <v>100</v>
      </c>
      <c r="D45" s="9">
        <v>997.8</v>
      </c>
    </row>
    <row r="46" spans="1:4" ht="30" customHeight="1">
      <c r="A46" s="220" t="s">
        <v>247</v>
      </c>
      <c r="B46" s="291" t="s">
        <v>119</v>
      </c>
      <c r="C46" s="294">
        <v>200</v>
      </c>
      <c r="D46" s="9">
        <v>10265.6</v>
      </c>
    </row>
    <row r="47" spans="1:4" ht="29.25" customHeight="1">
      <c r="A47" s="220" t="s">
        <v>95</v>
      </c>
      <c r="B47" s="291" t="s">
        <v>119</v>
      </c>
      <c r="C47" s="294">
        <v>600</v>
      </c>
      <c r="D47" s="9">
        <v>18477.599999999999</v>
      </c>
    </row>
    <row r="48" spans="1:4" ht="27.75" customHeight="1">
      <c r="A48" s="220" t="s">
        <v>96</v>
      </c>
      <c r="B48" s="291" t="s">
        <v>119</v>
      </c>
      <c r="C48" s="294">
        <v>800</v>
      </c>
      <c r="D48" s="9">
        <v>135.19999999999999</v>
      </c>
    </row>
    <row r="49" spans="1:4" ht="29.25" customHeight="1">
      <c r="A49" s="49" t="s">
        <v>97</v>
      </c>
      <c r="B49" s="292" t="s">
        <v>120</v>
      </c>
      <c r="C49" s="294">
        <v>100</v>
      </c>
      <c r="D49" s="9">
        <v>6638.8</v>
      </c>
    </row>
    <row r="50" spans="1:4" ht="21" customHeight="1">
      <c r="A50" s="220" t="s">
        <v>248</v>
      </c>
      <c r="B50" s="292" t="s">
        <v>120</v>
      </c>
      <c r="C50" s="294">
        <v>200</v>
      </c>
      <c r="D50" s="9">
        <v>1067.9000000000001</v>
      </c>
    </row>
    <row r="51" spans="1:4" ht="17.25" customHeight="1">
      <c r="A51" s="220" t="s">
        <v>98</v>
      </c>
      <c r="B51" s="292" t="s">
        <v>120</v>
      </c>
      <c r="C51" s="294">
        <v>800</v>
      </c>
      <c r="D51" s="9">
        <v>1.9</v>
      </c>
    </row>
    <row r="52" spans="1:4" ht="27" customHeight="1">
      <c r="A52" s="49" t="s">
        <v>245</v>
      </c>
      <c r="B52" s="292" t="s">
        <v>121</v>
      </c>
      <c r="C52" s="294">
        <v>200</v>
      </c>
      <c r="D52" s="9">
        <v>659.7</v>
      </c>
    </row>
    <row r="53" spans="1:4" ht="18" customHeight="1">
      <c r="A53" s="49" t="s">
        <v>246</v>
      </c>
      <c r="B53" s="292" t="s">
        <v>224</v>
      </c>
      <c r="C53" s="294">
        <v>200</v>
      </c>
      <c r="D53" s="9">
        <v>629.20000000000005</v>
      </c>
    </row>
    <row r="54" spans="1:4" ht="22.5" customHeight="1">
      <c r="A54" s="237" t="s">
        <v>122</v>
      </c>
      <c r="B54" s="238" t="s">
        <v>124</v>
      </c>
      <c r="C54" s="294"/>
      <c r="D54" s="216">
        <f t="shared" ref="D54" si="2">D55+D58</f>
        <v>60779</v>
      </c>
    </row>
    <row r="55" spans="1:4" ht="18.75" customHeight="1">
      <c r="A55" s="49" t="s">
        <v>114</v>
      </c>
      <c r="B55" s="292" t="s">
        <v>123</v>
      </c>
      <c r="C55" s="294"/>
      <c r="D55" s="9">
        <f>D56+D57</f>
        <v>7157.4000000000005</v>
      </c>
    </row>
    <row r="56" spans="1:4" ht="69" customHeight="1">
      <c r="A56" s="49" t="s">
        <v>125</v>
      </c>
      <c r="B56" s="292" t="s">
        <v>126</v>
      </c>
      <c r="C56" s="294">
        <v>100</v>
      </c>
      <c r="D56" s="9">
        <v>7133.6</v>
      </c>
    </row>
    <row r="57" spans="1:4" ht="68.25" customHeight="1">
      <c r="A57" s="49" t="s">
        <v>611</v>
      </c>
      <c r="B57" s="292" t="s">
        <v>126</v>
      </c>
      <c r="C57" s="294">
        <v>200</v>
      </c>
      <c r="D57" s="9">
        <v>23.8</v>
      </c>
    </row>
    <row r="58" spans="1:4" ht="18.75" customHeight="1">
      <c r="A58" s="49" t="s">
        <v>127</v>
      </c>
      <c r="B58" s="292" t="s">
        <v>128</v>
      </c>
      <c r="C58" s="293"/>
      <c r="D58" s="9">
        <f>D59+D60+D61</f>
        <v>53621.599999999999</v>
      </c>
    </row>
    <row r="59" spans="1:4" ht="68.25" customHeight="1">
      <c r="A59" s="49" t="s">
        <v>610</v>
      </c>
      <c r="B59" s="292" t="s">
        <v>131</v>
      </c>
      <c r="C59" s="294">
        <v>100</v>
      </c>
      <c r="D59" s="9">
        <v>14272.1</v>
      </c>
    </row>
    <row r="60" spans="1:4" ht="69.75" customHeight="1">
      <c r="A60" s="49" t="s">
        <v>249</v>
      </c>
      <c r="B60" s="292" t="s">
        <v>131</v>
      </c>
      <c r="C60" s="294">
        <v>200</v>
      </c>
      <c r="D60" s="9">
        <v>156.9</v>
      </c>
    </row>
    <row r="61" spans="1:4" ht="70.5" customHeight="1">
      <c r="A61" s="220" t="s">
        <v>129</v>
      </c>
      <c r="B61" s="292" t="s">
        <v>131</v>
      </c>
      <c r="C61" s="294">
        <v>600</v>
      </c>
      <c r="D61" s="9">
        <v>39192.6</v>
      </c>
    </row>
    <row r="62" spans="1:4" ht="19.5" customHeight="1">
      <c r="A62" s="233" t="s">
        <v>130</v>
      </c>
      <c r="B62" s="215" t="s">
        <v>132</v>
      </c>
      <c r="C62" s="294"/>
      <c r="D62" s="216">
        <f t="shared" ref="D62" si="3">D63</f>
        <v>3901.7000000000003</v>
      </c>
    </row>
    <row r="63" spans="1:4" ht="20.25" customHeight="1">
      <c r="A63" s="49" t="s">
        <v>133</v>
      </c>
      <c r="B63" s="292" t="s">
        <v>134</v>
      </c>
      <c r="C63" s="294"/>
      <c r="D63" s="239">
        <f>D64+D65+D66+D67+D68</f>
        <v>3901.7000000000003</v>
      </c>
    </row>
    <row r="64" spans="1:4" ht="42" customHeight="1">
      <c r="A64" s="49" t="s">
        <v>135</v>
      </c>
      <c r="B64" s="292" t="s">
        <v>136</v>
      </c>
      <c r="C64" s="294">
        <v>100</v>
      </c>
      <c r="D64" s="9">
        <v>3107.8</v>
      </c>
    </row>
    <row r="65" spans="1:4" ht="28.5" customHeight="1">
      <c r="A65" s="49" t="s">
        <v>250</v>
      </c>
      <c r="B65" s="292" t="s">
        <v>136</v>
      </c>
      <c r="C65" s="294">
        <v>200</v>
      </c>
      <c r="D65" s="9">
        <v>685.2</v>
      </c>
    </row>
    <row r="66" spans="1:4" ht="21" customHeight="1">
      <c r="A66" s="49" t="s">
        <v>137</v>
      </c>
      <c r="B66" s="292" t="s">
        <v>136</v>
      </c>
      <c r="C66" s="294">
        <v>800</v>
      </c>
      <c r="D66" s="9">
        <v>88.3</v>
      </c>
    </row>
    <row r="67" spans="1:4" ht="55.5" customHeight="1">
      <c r="A67" s="222" t="s">
        <v>836</v>
      </c>
      <c r="B67" s="292" t="s">
        <v>837</v>
      </c>
      <c r="C67" s="294">
        <v>100</v>
      </c>
      <c r="D67" s="9">
        <v>14.3</v>
      </c>
    </row>
    <row r="68" spans="1:4" ht="53.25" customHeight="1">
      <c r="A68" s="49" t="s">
        <v>835</v>
      </c>
      <c r="B68" s="292" t="s">
        <v>613</v>
      </c>
      <c r="C68" s="294">
        <v>100</v>
      </c>
      <c r="D68" s="9">
        <v>6.1</v>
      </c>
    </row>
    <row r="69" spans="1:4" ht="21" customHeight="1">
      <c r="A69" s="233" t="s">
        <v>138</v>
      </c>
      <c r="B69" s="215" t="s">
        <v>139</v>
      </c>
      <c r="C69" s="294"/>
      <c r="D69" s="216">
        <f t="shared" ref="D69" si="4">D70</f>
        <v>667.6</v>
      </c>
    </row>
    <row r="70" spans="1:4" ht="18.75" customHeight="1">
      <c r="A70" s="49" t="s">
        <v>140</v>
      </c>
      <c r="B70" s="292" t="s">
        <v>141</v>
      </c>
      <c r="C70" s="294"/>
      <c r="D70" s="9">
        <f>D71+D72+D73+D74+D75</f>
        <v>667.6</v>
      </c>
    </row>
    <row r="71" spans="1:4" ht="29.25" customHeight="1">
      <c r="A71" s="224" t="s">
        <v>251</v>
      </c>
      <c r="B71" s="292" t="s">
        <v>143</v>
      </c>
      <c r="C71" s="294">
        <v>200</v>
      </c>
      <c r="D71" s="9">
        <v>69.3</v>
      </c>
    </row>
    <row r="72" spans="1:4" ht="30" customHeight="1">
      <c r="A72" s="224" t="s">
        <v>142</v>
      </c>
      <c r="B72" s="292" t="s">
        <v>143</v>
      </c>
      <c r="C72" s="294">
        <v>600</v>
      </c>
      <c r="D72" s="9">
        <v>184.8</v>
      </c>
    </row>
    <row r="73" spans="1:4" ht="32.25" customHeight="1">
      <c r="A73" s="49" t="s">
        <v>252</v>
      </c>
      <c r="B73" s="292" t="s">
        <v>144</v>
      </c>
      <c r="C73" s="294">
        <v>200</v>
      </c>
      <c r="D73" s="9">
        <v>23.1</v>
      </c>
    </row>
    <row r="74" spans="1:4" ht="27.75" customHeight="1">
      <c r="A74" s="224" t="s">
        <v>285</v>
      </c>
      <c r="B74" s="292" t="s">
        <v>287</v>
      </c>
      <c r="C74" s="294">
        <v>200</v>
      </c>
      <c r="D74" s="9">
        <v>124.7</v>
      </c>
    </row>
    <row r="75" spans="1:4" ht="27.75" customHeight="1">
      <c r="A75" s="224" t="s">
        <v>286</v>
      </c>
      <c r="B75" s="292" t="s">
        <v>287</v>
      </c>
      <c r="C75" s="294">
        <v>600</v>
      </c>
      <c r="D75" s="9">
        <v>265.7</v>
      </c>
    </row>
    <row r="76" spans="1:4" ht="18.75" customHeight="1">
      <c r="A76" s="233" t="s">
        <v>145</v>
      </c>
      <c r="B76" s="215" t="s">
        <v>146</v>
      </c>
      <c r="C76" s="294"/>
      <c r="D76" s="216">
        <f t="shared" ref="D76" si="5">D77</f>
        <v>110</v>
      </c>
    </row>
    <row r="77" spans="1:4" ht="18" customHeight="1">
      <c r="A77" s="49" t="s">
        <v>147</v>
      </c>
      <c r="B77" s="292" t="s">
        <v>148</v>
      </c>
      <c r="C77" s="294"/>
      <c r="D77" s="9">
        <f>D78+D79</f>
        <v>110</v>
      </c>
    </row>
    <row r="78" spans="1:4" ht="27" customHeight="1">
      <c r="A78" s="49" t="s">
        <v>253</v>
      </c>
      <c r="B78" s="292" t="s">
        <v>149</v>
      </c>
      <c r="C78" s="294">
        <v>200</v>
      </c>
      <c r="D78" s="9">
        <v>85</v>
      </c>
    </row>
    <row r="79" spans="1:4" ht="27" customHeight="1">
      <c r="A79" s="49" t="s">
        <v>938</v>
      </c>
      <c r="B79" s="292" t="s">
        <v>149</v>
      </c>
      <c r="C79" s="294">
        <v>600</v>
      </c>
      <c r="D79" s="9">
        <v>25</v>
      </c>
    </row>
    <row r="80" spans="1:4" ht="21.75" customHeight="1">
      <c r="A80" s="226" t="s">
        <v>150</v>
      </c>
      <c r="B80" s="240" t="s">
        <v>151</v>
      </c>
      <c r="C80" s="290"/>
      <c r="D80" s="216">
        <f t="shared" ref="D80" si="6">D81</f>
        <v>164.9</v>
      </c>
    </row>
    <row r="81" spans="1:4" ht="18" customHeight="1">
      <c r="A81" s="49" t="s">
        <v>102</v>
      </c>
      <c r="B81" s="212" t="s">
        <v>155</v>
      </c>
      <c r="C81" s="290"/>
      <c r="D81" s="9">
        <f>D82+D83+D84</f>
        <v>164.9</v>
      </c>
    </row>
    <row r="82" spans="1:4" ht="31.5" customHeight="1">
      <c r="A82" s="49" t="s">
        <v>152</v>
      </c>
      <c r="B82" s="212" t="s">
        <v>156</v>
      </c>
      <c r="C82" s="294">
        <v>300</v>
      </c>
      <c r="D82" s="9">
        <v>16</v>
      </c>
    </row>
    <row r="83" spans="1:4" ht="20.25" customHeight="1">
      <c r="A83" s="49" t="s">
        <v>153</v>
      </c>
      <c r="B83" s="292" t="s">
        <v>157</v>
      </c>
      <c r="C83" s="294">
        <v>300</v>
      </c>
      <c r="D83" s="9">
        <v>108</v>
      </c>
    </row>
    <row r="84" spans="1:4" ht="18.75" customHeight="1">
      <c r="A84" s="49" t="s">
        <v>154</v>
      </c>
      <c r="B84" s="292" t="s">
        <v>158</v>
      </c>
      <c r="C84" s="294">
        <v>300</v>
      </c>
      <c r="D84" s="9">
        <v>40.9</v>
      </c>
    </row>
    <row r="85" spans="1:4" ht="27" customHeight="1">
      <c r="A85" s="226" t="s">
        <v>371</v>
      </c>
      <c r="B85" s="292" t="s">
        <v>372</v>
      </c>
      <c r="C85" s="294"/>
      <c r="D85" s="9">
        <f>D86</f>
        <v>122.1</v>
      </c>
    </row>
    <row r="86" spans="1:4" ht="17.25" customHeight="1">
      <c r="A86" s="49" t="s">
        <v>102</v>
      </c>
      <c r="B86" s="292" t="s">
        <v>373</v>
      </c>
      <c r="C86" s="294"/>
      <c r="D86" s="9">
        <f>D87+D88</f>
        <v>122.1</v>
      </c>
    </row>
    <row r="87" spans="1:4" ht="27.75" customHeight="1">
      <c r="A87" s="49" t="s">
        <v>940</v>
      </c>
      <c r="B87" s="292" t="s">
        <v>931</v>
      </c>
      <c r="C87" s="294">
        <v>200</v>
      </c>
      <c r="D87" s="9">
        <v>108.1</v>
      </c>
    </row>
    <row r="88" spans="1:4" ht="33" customHeight="1">
      <c r="A88" s="49" t="s">
        <v>385</v>
      </c>
      <c r="B88" s="292" t="s">
        <v>375</v>
      </c>
      <c r="C88" s="294">
        <v>300</v>
      </c>
      <c r="D88" s="9">
        <v>14</v>
      </c>
    </row>
    <row r="89" spans="1:4" ht="22.5" customHeight="1">
      <c r="A89" s="49" t="s">
        <v>226</v>
      </c>
      <c r="B89" s="215" t="s">
        <v>159</v>
      </c>
      <c r="C89" s="294"/>
      <c r="D89" s="216">
        <f>D90+D108</f>
        <v>10153.4</v>
      </c>
    </row>
    <row r="90" spans="1:4" ht="19.5" customHeight="1">
      <c r="A90" s="241" t="s">
        <v>160</v>
      </c>
      <c r="B90" s="212" t="s">
        <v>161</v>
      </c>
      <c r="C90" s="294"/>
      <c r="D90" s="9">
        <f>D91+D97+D99+D102+D105</f>
        <v>8391.5</v>
      </c>
    </row>
    <row r="91" spans="1:4" ht="18" customHeight="1">
      <c r="A91" s="49" t="s">
        <v>164</v>
      </c>
      <c r="B91" s="212" t="s">
        <v>165</v>
      </c>
      <c r="C91" s="294"/>
      <c r="D91" s="9">
        <f>D92+D93+D95+D96+D94</f>
        <v>4489.3</v>
      </c>
    </row>
    <row r="92" spans="1:4" ht="42.75" customHeight="1">
      <c r="A92" s="49" t="s">
        <v>162</v>
      </c>
      <c r="B92" s="212" t="s">
        <v>166</v>
      </c>
      <c r="C92" s="294">
        <v>100</v>
      </c>
      <c r="D92" s="9">
        <v>2427.6</v>
      </c>
    </row>
    <row r="93" spans="1:4" ht="28.5" customHeight="1">
      <c r="A93" s="49" t="s">
        <v>254</v>
      </c>
      <c r="B93" s="212" t="s">
        <v>166</v>
      </c>
      <c r="C93" s="294">
        <v>200</v>
      </c>
      <c r="D93" s="9">
        <v>1966.7</v>
      </c>
    </row>
    <row r="94" spans="1:4" ht="28.5" customHeight="1">
      <c r="A94" s="49" t="s">
        <v>939</v>
      </c>
      <c r="B94" s="212" t="s">
        <v>166</v>
      </c>
      <c r="C94" s="294">
        <v>300</v>
      </c>
      <c r="D94" s="9">
        <v>60</v>
      </c>
    </row>
    <row r="95" spans="1:4" ht="21.75" customHeight="1">
      <c r="A95" s="49" t="s">
        <v>163</v>
      </c>
      <c r="B95" s="212" t="s">
        <v>166</v>
      </c>
      <c r="C95" s="294">
        <v>800</v>
      </c>
      <c r="D95" s="9">
        <v>20</v>
      </c>
    </row>
    <row r="96" spans="1:4" ht="21" customHeight="1">
      <c r="A96" s="242" t="s">
        <v>255</v>
      </c>
      <c r="B96" s="292" t="s">
        <v>167</v>
      </c>
      <c r="C96" s="294">
        <v>200</v>
      </c>
      <c r="D96" s="9">
        <v>15</v>
      </c>
    </row>
    <row r="97" spans="1:4" ht="18" customHeight="1">
      <c r="A97" s="49" t="s">
        <v>168</v>
      </c>
      <c r="B97" s="212" t="s">
        <v>169</v>
      </c>
      <c r="C97" s="294"/>
      <c r="D97" s="9">
        <f>D98</f>
        <v>60</v>
      </c>
    </row>
    <row r="98" spans="1:4" ht="27" customHeight="1">
      <c r="A98" s="49" t="s">
        <v>256</v>
      </c>
      <c r="B98" s="212" t="s">
        <v>170</v>
      </c>
      <c r="C98" s="294">
        <v>200</v>
      </c>
      <c r="D98" s="9">
        <v>60</v>
      </c>
    </row>
    <row r="99" spans="1:4" ht="20.25" customHeight="1">
      <c r="A99" s="49" t="s">
        <v>171</v>
      </c>
      <c r="B99" s="212" t="s">
        <v>172</v>
      </c>
      <c r="C99" s="294"/>
      <c r="D99" s="9">
        <f>D100+D101</f>
        <v>1986.8000000000002</v>
      </c>
    </row>
    <row r="100" spans="1:4" ht="42.75" customHeight="1">
      <c r="A100" s="208" t="s">
        <v>173</v>
      </c>
      <c r="B100" s="212" t="s">
        <v>174</v>
      </c>
      <c r="C100" s="294">
        <v>100</v>
      </c>
      <c r="D100" s="9">
        <v>1733.9</v>
      </c>
    </row>
    <row r="101" spans="1:4" ht="42" customHeight="1">
      <c r="A101" s="49" t="s">
        <v>614</v>
      </c>
      <c r="B101" s="292" t="s">
        <v>175</v>
      </c>
      <c r="C101" s="294">
        <v>100</v>
      </c>
      <c r="D101" s="9">
        <v>252.9</v>
      </c>
    </row>
    <row r="102" spans="1:4" ht="18.75" customHeight="1">
      <c r="A102" s="49" t="s">
        <v>298</v>
      </c>
      <c r="B102" s="212" t="s">
        <v>299</v>
      </c>
      <c r="C102" s="294"/>
      <c r="D102" s="9">
        <f>D103+D104</f>
        <v>1849.6</v>
      </c>
    </row>
    <row r="103" spans="1:4" ht="39.75" customHeight="1">
      <c r="A103" s="49" t="s">
        <v>595</v>
      </c>
      <c r="B103" s="212" t="s">
        <v>675</v>
      </c>
      <c r="C103" s="294">
        <v>100</v>
      </c>
      <c r="D103" s="9">
        <v>1441.1</v>
      </c>
    </row>
    <row r="104" spans="1:4" ht="28.5" customHeight="1">
      <c r="A104" s="49" t="s">
        <v>596</v>
      </c>
      <c r="B104" s="212" t="s">
        <v>675</v>
      </c>
      <c r="C104" s="294">
        <v>200</v>
      </c>
      <c r="D104" s="9">
        <v>408.5</v>
      </c>
    </row>
    <row r="105" spans="1:4" ht="18" customHeight="1">
      <c r="A105" s="49" t="s">
        <v>376</v>
      </c>
      <c r="B105" s="212" t="s">
        <v>377</v>
      </c>
      <c r="C105" s="294"/>
      <c r="D105" s="9">
        <f>D106+D107</f>
        <v>5.8</v>
      </c>
    </row>
    <row r="106" spans="1:4" ht="28.5" customHeight="1">
      <c r="A106" s="49" t="s">
        <v>615</v>
      </c>
      <c r="B106" s="212" t="s">
        <v>378</v>
      </c>
      <c r="C106" s="294">
        <v>200</v>
      </c>
      <c r="D106" s="9">
        <v>2.9</v>
      </c>
    </row>
    <row r="107" spans="1:4" ht="27" customHeight="1">
      <c r="A107" s="49" t="s">
        <v>382</v>
      </c>
      <c r="B107" s="212" t="s">
        <v>379</v>
      </c>
      <c r="C107" s="294">
        <v>200</v>
      </c>
      <c r="D107" s="9">
        <v>2.9</v>
      </c>
    </row>
    <row r="108" spans="1:4" ht="21" customHeight="1">
      <c r="A108" s="233" t="s">
        <v>176</v>
      </c>
      <c r="B108" s="240" t="s">
        <v>177</v>
      </c>
      <c r="C108" s="294"/>
      <c r="D108" s="216">
        <f>D109</f>
        <v>1761.8999999999996</v>
      </c>
    </row>
    <row r="109" spans="1:4" ht="19.5" customHeight="1">
      <c r="A109" s="49" t="s">
        <v>133</v>
      </c>
      <c r="B109" s="212" t="s">
        <v>178</v>
      </c>
      <c r="C109" s="294"/>
      <c r="D109" s="9">
        <f>D110+D111+D112+D113+D114</f>
        <v>1761.8999999999996</v>
      </c>
    </row>
    <row r="110" spans="1:4" ht="39.75" customHeight="1">
      <c r="A110" s="49" t="s">
        <v>179</v>
      </c>
      <c r="B110" s="212" t="s">
        <v>181</v>
      </c>
      <c r="C110" s="294">
        <v>100</v>
      </c>
      <c r="D110" s="9">
        <v>1317.8</v>
      </c>
    </row>
    <row r="111" spans="1:4" ht="31.5" customHeight="1">
      <c r="A111" s="49" t="s">
        <v>257</v>
      </c>
      <c r="B111" s="212" t="s">
        <v>181</v>
      </c>
      <c r="C111" s="294">
        <v>200</v>
      </c>
      <c r="D111" s="9">
        <v>235.1</v>
      </c>
    </row>
    <row r="112" spans="1:4" ht="30" customHeight="1">
      <c r="A112" s="49" t="s">
        <v>180</v>
      </c>
      <c r="B112" s="212" t="s">
        <v>181</v>
      </c>
      <c r="C112" s="294">
        <v>800</v>
      </c>
      <c r="D112" s="9">
        <v>0.8</v>
      </c>
    </row>
    <row r="113" spans="1:4" ht="55.5" customHeight="1">
      <c r="A113" s="208" t="s">
        <v>838</v>
      </c>
      <c r="B113" s="213" t="s">
        <v>343</v>
      </c>
      <c r="C113" s="294">
        <v>100</v>
      </c>
      <c r="D113" s="9">
        <v>104.1</v>
      </c>
    </row>
    <row r="114" spans="1:4" ht="54" customHeight="1">
      <c r="A114" s="208" t="s">
        <v>364</v>
      </c>
      <c r="B114" s="292" t="s">
        <v>361</v>
      </c>
      <c r="C114" s="294">
        <v>100</v>
      </c>
      <c r="D114" s="9">
        <v>104.1</v>
      </c>
    </row>
    <row r="115" spans="1:4" ht="21" customHeight="1">
      <c r="A115" s="226" t="s">
        <v>14</v>
      </c>
      <c r="B115" s="215" t="s">
        <v>182</v>
      </c>
      <c r="C115" s="294"/>
      <c r="D115" s="216">
        <f t="shared" ref="D115" si="7">D116</f>
        <v>247.8</v>
      </c>
    </row>
    <row r="116" spans="1:4" ht="27.75" customHeight="1">
      <c r="A116" s="241" t="s">
        <v>183</v>
      </c>
      <c r="B116" s="212" t="s">
        <v>184</v>
      </c>
      <c r="C116" s="243"/>
      <c r="D116" s="9">
        <f>D117</f>
        <v>247.8</v>
      </c>
    </row>
    <row r="117" spans="1:4" ht="27.75" customHeight="1">
      <c r="A117" s="49" t="s">
        <v>185</v>
      </c>
      <c r="B117" s="212" t="s">
        <v>186</v>
      </c>
      <c r="C117" s="243"/>
      <c r="D117" s="9">
        <f>D118</f>
        <v>247.8</v>
      </c>
    </row>
    <row r="118" spans="1:4" ht="30.75" customHeight="1">
      <c r="A118" s="49" t="s">
        <v>258</v>
      </c>
      <c r="B118" s="212" t="s">
        <v>187</v>
      </c>
      <c r="C118" s="294">
        <v>200</v>
      </c>
      <c r="D118" s="9">
        <v>247.8</v>
      </c>
    </row>
    <row r="119" spans="1:4" ht="18" customHeight="1">
      <c r="A119" s="226" t="s">
        <v>15</v>
      </c>
      <c r="B119" s="215" t="s">
        <v>188</v>
      </c>
      <c r="C119" s="294"/>
      <c r="D119" s="216">
        <f t="shared" ref="D119" si="8">D120</f>
        <v>70</v>
      </c>
    </row>
    <row r="120" spans="1:4" ht="21" customHeight="1">
      <c r="A120" s="241" t="s">
        <v>189</v>
      </c>
      <c r="B120" s="292" t="s">
        <v>190</v>
      </c>
      <c r="C120" s="209"/>
      <c r="D120" s="9">
        <f>D121</f>
        <v>70</v>
      </c>
    </row>
    <row r="121" spans="1:4" ht="19.5" customHeight="1">
      <c r="A121" s="49" t="s">
        <v>191</v>
      </c>
      <c r="B121" s="292" t="s">
        <v>192</v>
      </c>
      <c r="C121" s="209"/>
      <c r="D121" s="9">
        <f>D122</f>
        <v>70</v>
      </c>
    </row>
    <row r="122" spans="1:4" ht="30" customHeight="1">
      <c r="A122" s="49" t="s">
        <v>259</v>
      </c>
      <c r="B122" s="292" t="s">
        <v>350</v>
      </c>
      <c r="C122" s="209">
        <v>200</v>
      </c>
      <c r="D122" s="9">
        <v>70</v>
      </c>
    </row>
    <row r="123" spans="1:4" ht="27.75" customHeight="1">
      <c r="A123" s="49" t="s">
        <v>227</v>
      </c>
      <c r="B123" s="215" t="s">
        <v>621</v>
      </c>
      <c r="C123" s="294"/>
      <c r="D123" s="216">
        <f>D124+D131+D135+D140+D144+D149+D153+D156+D127</f>
        <v>10050</v>
      </c>
    </row>
    <row r="124" spans="1:4" ht="20.25" customHeight="1">
      <c r="A124" s="49" t="s">
        <v>289</v>
      </c>
      <c r="B124" s="292" t="s">
        <v>622</v>
      </c>
      <c r="C124" s="209"/>
      <c r="D124" s="9">
        <f>D125</f>
        <v>570</v>
      </c>
    </row>
    <row r="125" spans="1:4" ht="18.75" customHeight="1">
      <c r="A125" s="49" t="s">
        <v>291</v>
      </c>
      <c r="B125" s="292" t="s">
        <v>623</v>
      </c>
      <c r="C125" s="209"/>
      <c r="D125" s="9">
        <f>D126</f>
        <v>570</v>
      </c>
    </row>
    <row r="126" spans="1:4" ht="27" customHeight="1">
      <c r="A126" s="49" t="s">
        <v>295</v>
      </c>
      <c r="B126" s="292" t="s">
        <v>946</v>
      </c>
      <c r="C126" s="209">
        <v>300</v>
      </c>
      <c r="D126" s="9">
        <v>570</v>
      </c>
    </row>
    <row r="127" spans="1:4" ht="27.75" customHeight="1">
      <c r="A127" s="208" t="s">
        <v>593</v>
      </c>
      <c r="B127" s="210" t="s">
        <v>625</v>
      </c>
      <c r="C127" s="294"/>
      <c r="D127" s="9">
        <f>D128</f>
        <v>800</v>
      </c>
    </row>
    <row r="128" spans="1:4" ht="28.5" customHeight="1">
      <c r="A128" s="49" t="s">
        <v>594</v>
      </c>
      <c r="B128" s="292" t="s">
        <v>626</v>
      </c>
      <c r="C128" s="209"/>
      <c r="D128" s="9">
        <f>D129+D130</f>
        <v>800</v>
      </c>
    </row>
    <row r="129" spans="1:4" ht="55.5" customHeight="1">
      <c r="A129" s="208" t="s">
        <v>928</v>
      </c>
      <c r="B129" s="292" t="s">
        <v>627</v>
      </c>
      <c r="C129" s="209">
        <v>200</v>
      </c>
      <c r="D129" s="9">
        <v>200</v>
      </c>
    </row>
    <row r="130" spans="1:4" ht="24.75" customHeight="1">
      <c r="A130" s="208" t="s">
        <v>929</v>
      </c>
      <c r="B130" s="292" t="s">
        <v>930</v>
      </c>
      <c r="C130" s="209">
        <v>200</v>
      </c>
      <c r="D130" s="9">
        <v>600</v>
      </c>
    </row>
    <row r="131" spans="1:4" ht="18.75" customHeight="1">
      <c r="A131" s="208" t="s">
        <v>314</v>
      </c>
      <c r="B131" s="292" t="s">
        <v>628</v>
      </c>
      <c r="C131" s="209"/>
      <c r="D131" s="9">
        <f>D132</f>
        <v>508.4</v>
      </c>
    </row>
    <row r="132" spans="1:4" ht="18" customHeight="1">
      <c r="A132" s="49" t="s">
        <v>316</v>
      </c>
      <c r="B132" s="292" t="s">
        <v>629</v>
      </c>
      <c r="C132" s="209"/>
      <c r="D132" s="9">
        <f>D133+D134</f>
        <v>508.4</v>
      </c>
    </row>
    <row r="133" spans="1:4" ht="28.5" customHeight="1">
      <c r="A133" s="208" t="s">
        <v>839</v>
      </c>
      <c r="B133" s="292" t="s">
        <v>630</v>
      </c>
      <c r="C133" s="209">
        <v>200</v>
      </c>
      <c r="D133" s="9"/>
    </row>
    <row r="134" spans="1:4" ht="30" customHeight="1">
      <c r="A134" s="208" t="s">
        <v>840</v>
      </c>
      <c r="B134" s="292" t="s">
        <v>630</v>
      </c>
      <c r="C134" s="209">
        <v>400</v>
      </c>
      <c r="D134" s="9">
        <v>508.4</v>
      </c>
    </row>
    <row r="135" spans="1:4" ht="27" customHeight="1">
      <c r="A135" s="208" t="s">
        <v>323</v>
      </c>
      <c r="B135" s="292" t="s">
        <v>631</v>
      </c>
      <c r="C135" s="209"/>
      <c r="D135" s="9">
        <f>D136</f>
        <v>1023.1</v>
      </c>
    </row>
    <row r="136" spans="1:4" ht="17.25" customHeight="1">
      <c r="A136" s="208" t="s">
        <v>324</v>
      </c>
      <c r="B136" s="292" t="s">
        <v>632</v>
      </c>
      <c r="C136" s="209"/>
      <c r="D136" s="9">
        <f>D137+D138+D139</f>
        <v>1023.1</v>
      </c>
    </row>
    <row r="137" spans="1:4" ht="28.5" customHeight="1">
      <c r="A137" s="208" t="s">
        <v>328</v>
      </c>
      <c r="B137" s="292" t="s">
        <v>633</v>
      </c>
      <c r="C137" s="209">
        <v>200</v>
      </c>
      <c r="D137" s="9">
        <v>879.9</v>
      </c>
    </row>
    <row r="138" spans="1:4" ht="24.75" customHeight="1">
      <c r="A138" s="208" t="s">
        <v>327</v>
      </c>
      <c r="B138" s="292" t="s">
        <v>634</v>
      </c>
      <c r="C138" s="209">
        <v>200</v>
      </c>
      <c r="D138" s="9">
        <v>97</v>
      </c>
    </row>
    <row r="139" spans="1:4" ht="18" customHeight="1">
      <c r="A139" s="220" t="s">
        <v>878</v>
      </c>
      <c r="B139" s="292" t="s">
        <v>879</v>
      </c>
      <c r="C139" s="209">
        <v>500</v>
      </c>
      <c r="D139" s="9">
        <v>46.2</v>
      </c>
    </row>
    <row r="140" spans="1:4" ht="18.75" customHeight="1">
      <c r="A140" s="208" t="s">
        <v>315</v>
      </c>
      <c r="B140" s="292" t="s">
        <v>635</v>
      </c>
      <c r="C140" s="209"/>
      <c r="D140" s="9">
        <f>D141</f>
        <v>887.90000000000009</v>
      </c>
    </row>
    <row r="141" spans="1:4" ht="18" customHeight="1">
      <c r="A141" s="49" t="s">
        <v>341</v>
      </c>
      <c r="B141" s="292" t="s">
        <v>636</v>
      </c>
      <c r="C141" s="209"/>
      <c r="D141" s="9">
        <f>D142+D143</f>
        <v>887.90000000000009</v>
      </c>
    </row>
    <row r="142" spans="1:4" ht="26.25" customHeight="1">
      <c r="A142" s="208" t="s">
        <v>589</v>
      </c>
      <c r="B142" s="292" t="s">
        <v>637</v>
      </c>
      <c r="C142" s="294">
        <v>200</v>
      </c>
      <c r="D142" s="9">
        <v>230.8</v>
      </c>
    </row>
    <row r="143" spans="1:4" ht="26.25" customHeight="1">
      <c r="A143" s="208" t="s">
        <v>882</v>
      </c>
      <c r="B143" s="292" t="s">
        <v>883</v>
      </c>
      <c r="C143" s="209">
        <v>500</v>
      </c>
      <c r="D143" s="9">
        <v>657.1</v>
      </c>
    </row>
    <row r="144" spans="1:4" ht="16.5" customHeight="1">
      <c r="A144" s="244" t="s">
        <v>317</v>
      </c>
      <c r="B144" s="292" t="s">
        <v>639</v>
      </c>
      <c r="C144" s="209"/>
      <c r="D144" s="9">
        <f>D145</f>
        <v>5500</v>
      </c>
    </row>
    <row r="145" spans="1:4" ht="16.5" customHeight="1">
      <c r="A145" s="49" t="s">
        <v>342</v>
      </c>
      <c r="B145" s="292" t="s">
        <v>640</v>
      </c>
      <c r="C145" s="209"/>
      <c r="D145" s="9">
        <f>D146+D148+D147</f>
        <v>5500</v>
      </c>
    </row>
    <row r="146" spans="1:4" ht="25.5" customHeight="1">
      <c r="A146" s="208" t="s">
        <v>320</v>
      </c>
      <c r="B146" s="292" t="s">
        <v>641</v>
      </c>
      <c r="C146" s="209">
        <v>800</v>
      </c>
      <c r="D146" s="9">
        <v>4131</v>
      </c>
    </row>
    <row r="147" spans="1:4" ht="25.5" customHeight="1">
      <c r="A147" s="208" t="s">
        <v>880</v>
      </c>
      <c r="B147" s="292" t="s">
        <v>881</v>
      </c>
      <c r="C147" s="209">
        <v>500</v>
      </c>
      <c r="D147" s="9">
        <v>869</v>
      </c>
    </row>
    <row r="148" spans="1:4" ht="27" customHeight="1">
      <c r="A148" s="208" t="s">
        <v>326</v>
      </c>
      <c r="B148" s="292" t="s">
        <v>642</v>
      </c>
      <c r="C148" s="209">
        <v>200</v>
      </c>
      <c r="D148" s="9">
        <v>500</v>
      </c>
    </row>
    <row r="149" spans="1:4" ht="31.5" customHeight="1">
      <c r="A149" s="208" t="s">
        <v>318</v>
      </c>
      <c r="B149" s="292" t="s">
        <v>643</v>
      </c>
      <c r="C149" s="209"/>
      <c r="D149" s="9">
        <f>D150</f>
        <v>360.59999999999997</v>
      </c>
    </row>
    <row r="150" spans="1:4" ht="21.75" customHeight="1">
      <c r="A150" s="49" t="s">
        <v>319</v>
      </c>
      <c r="B150" s="292" t="s">
        <v>644</v>
      </c>
      <c r="C150" s="209"/>
      <c r="D150" s="9">
        <f>D151+D152</f>
        <v>360.59999999999997</v>
      </c>
    </row>
    <row r="151" spans="1:4" ht="21.75" customHeight="1">
      <c r="A151" s="49" t="s">
        <v>392</v>
      </c>
      <c r="B151" s="292" t="s">
        <v>945</v>
      </c>
      <c r="C151" s="209">
        <v>200</v>
      </c>
      <c r="D151" s="9">
        <v>54.7</v>
      </c>
    </row>
    <row r="152" spans="1:4" ht="26.25" customHeight="1">
      <c r="A152" s="208" t="s">
        <v>884</v>
      </c>
      <c r="B152" s="292" t="s">
        <v>887</v>
      </c>
      <c r="C152" s="209">
        <v>500</v>
      </c>
      <c r="D152" s="9">
        <v>305.89999999999998</v>
      </c>
    </row>
    <row r="153" spans="1:4" ht="16.5" customHeight="1">
      <c r="A153" s="208" t="s">
        <v>321</v>
      </c>
      <c r="B153" s="292" t="s">
        <v>645</v>
      </c>
      <c r="C153" s="209"/>
      <c r="D153" s="9">
        <f>D154</f>
        <v>200</v>
      </c>
    </row>
    <row r="154" spans="1:4" ht="18.75" customHeight="1">
      <c r="A154" s="208" t="s">
        <v>322</v>
      </c>
      <c r="B154" s="292" t="s">
        <v>646</v>
      </c>
      <c r="C154" s="209"/>
      <c r="D154" s="9">
        <f>D155</f>
        <v>200</v>
      </c>
    </row>
    <row r="155" spans="1:4" ht="26.25" customHeight="1">
      <c r="A155" s="208" t="s">
        <v>885</v>
      </c>
      <c r="B155" s="292" t="s">
        <v>886</v>
      </c>
      <c r="C155" s="209">
        <v>500</v>
      </c>
      <c r="D155" s="9">
        <v>200</v>
      </c>
    </row>
    <row r="156" spans="1:4" ht="18.75" customHeight="1">
      <c r="A156" s="208" t="s">
        <v>834</v>
      </c>
      <c r="B156" s="292" t="s">
        <v>649</v>
      </c>
      <c r="C156" s="209"/>
      <c r="D156" s="9">
        <f>D157</f>
        <v>200</v>
      </c>
    </row>
    <row r="157" spans="1:4" ht="17.25" customHeight="1">
      <c r="A157" s="208" t="s">
        <v>369</v>
      </c>
      <c r="B157" s="292" t="s">
        <v>650</v>
      </c>
      <c r="C157" s="209"/>
      <c r="D157" s="9">
        <f>D158</f>
        <v>200</v>
      </c>
    </row>
    <row r="158" spans="1:4" ht="31.5" customHeight="1">
      <c r="A158" s="208" t="s">
        <v>384</v>
      </c>
      <c r="B158" s="292" t="s">
        <v>651</v>
      </c>
      <c r="C158" s="209">
        <v>200</v>
      </c>
      <c r="D158" s="9">
        <v>200</v>
      </c>
    </row>
    <row r="159" spans="1:4" ht="19.5" customHeight="1">
      <c r="A159" s="49" t="s">
        <v>228</v>
      </c>
      <c r="B159" s="215" t="s">
        <v>193</v>
      </c>
      <c r="C159" s="294"/>
      <c r="D159" s="216">
        <f>D160</f>
        <v>400</v>
      </c>
    </row>
    <row r="160" spans="1:4" ht="18.75" customHeight="1">
      <c r="A160" s="49" t="s">
        <v>194</v>
      </c>
      <c r="B160" s="212" t="s">
        <v>290</v>
      </c>
      <c r="C160" s="294"/>
      <c r="D160" s="9">
        <f>D161</f>
        <v>400</v>
      </c>
    </row>
    <row r="161" spans="1:4" ht="17.25" customHeight="1">
      <c r="A161" s="49" t="s">
        <v>196</v>
      </c>
      <c r="B161" s="212" t="s">
        <v>292</v>
      </c>
      <c r="C161" s="294"/>
      <c r="D161" s="9">
        <f>D162</f>
        <v>400</v>
      </c>
    </row>
    <row r="162" spans="1:4" ht="18.75" customHeight="1">
      <c r="A162" s="49" t="s">
        <v>195</v>
      </c>
      <c r="B162" s="212" t="s">
        <v>653</v>
      </c>
      <c r="C162" s="294">
        <v>800</v>
      </c>
      <c r="D162" s="9">
        <v>400</v>
      </c>
    </row>
    <row r="163" spans="1:4" ht="18.75" customHeight="1">
      <c r="A163" s="226" t="s">
        <v>661</v>
      </c>
      <c r="B163" s="215" t="s">
        <v>654</v>
      </c>
      <c r="C163" s="294"/>
      <c r="D163" s="216">
        <f t="shared" ref="D163" si="9">D164+D168</f>
        <v>1330</v>
      </c>
    </row>
    <row r="164" spans="1:4" ht="20.25" customHeight="1">
      <c r="A164" s="49" t="s">
        <v>662</v>
      </c>
      <c r="B164" s="212" t="s">
        <v>655</v>
      </c>
      <c r="C164" s="294"/>
      <c r="D164" s="9">
        <f>D165</f>
        <v>830</v>
      </c>
    </row>
    <row r="165" spans="1:4" ht="21" customHeight="1">
      <c r="A165" s="49" t="s">
        <v>197</v>
      </c>
      <c r="B165" s="212" t="s">
        <v>656</v>
      </c>
      <c r="C165" s="294"/>
      <c r="D165" s="9">
        <f>D166+D167</f>
        <v>830</v>
      </c>
    </row>
    <row r="166" spans="1:4" ht="30" customHeight="1">
      <c r="A166" s="49" t="s">
        <v>663</v>
      </c>
      <c r="B166" s="212" t="s">
        <v>657</v>
      </c>
      <c r="C166" s="294">
        <v>200</v>
      </c>
      <c r="D166" s="9">
        <v>630</v>
      </c>
    </row>
    <row r="167" spans="1:4" ht="30" customHeight="1">
      <c r="A167" s="245" t="s">
        <v>665</v>
      </c>
      <c r="B167" s="292" t="s">
        <v>664</v>
      </c>
      <c r="C167" s="294">
        <v>200</v>
      </c>
      <c r="D167" s="9">
        <v>200</v>
      </c>
    </row>
    <row r="168" spans="1:4" ht="18.75" customHeight="1">
      <c r="A168" s="208" t="s">
        <v>198</v>
      </c>
      <c r="B168" s="212" t="s">
        <v>658</v>
      </c>
      <c r="C168" s="294"/>
      <c r="D168" s="9">
        <f>D169</f>
        <v>500</v>
      </c>
    </row>
    <row r="169" spans="1:4" ht="19.5" customHeight="1">
      <c r="A169" s="49" t="s">
        <v>199</v>
      </c>
      <c r="B169" s="212" t="s">
        <v>659</v>
      </c>
      <c r="C169" s="294"/>
      <c r="D169" s="9">
        <f>D170+D171</f>
        <v>500</v>
      </c>
    </row>
    <row r="170" spans="1:4" ht="25.5" customHeight="1">
      <c r="A170" s="49" t="s">
        <v>829</v>
      </c>
      <c r="B170" s="212" t="s">
        <v>830</v>
      </c>
      <c r="C170" s="294">
        <v>200</v>
      </c>
      <c r="D170" s="9">
        <v>40</v>
      </c>
    </row>
    <row r="171" spans="1:4" ht="26.25" customHeight="1">
      <c r="A171" s="208" t="s">
        <v>260</v>
      </c>
      <c r="B171" s="212" t="s">
        <v>660</v>
      </c>
      <c r="C171" s="294">
        <v>200</v>
      </c>
      <c r="D171" s="9">
        <v>460</v>
      </c>
    </row>
    <row r="172" spans="1:4" ht="29.25" customHeight="1">
      <c r="A172" s="246" t="s">
        <v>353</v>
      </c>
      <c r="B172" s="215" t="s">
        <v>666</v>
      </c>
      <c r="C172" s="290"/>
      <c r="D172" s="216">
        <f>D176+D173</f>
        <v>770</v>
      </c>
    </row>
    <row r="173" spans="1:4" ht="19.5" customHeight="1">
      <c r="A173" s="208" t="s">
        <v>598</v>
      </c>
      <c r="B173" s="212" t="s">
        <v>667</v>
      </c>
      <c r="C173" s="294"/>
      <c r="D173" s="9">
        <f>D174</f>
        <v>220</v>
      </c>
    </row>
    <row r="174" spans="1:4" ht="18.75" customHeight="1">
      <c r="A174" s="208" t="s">
        <v>599</v>
      </c>
      <c r="B174" s="212" t="s">
        <v>668</v>
      </c>
      <c r="C174" s="294"/>
      <c r="D174" s="9">
        <f>D175</f>
        <v>220</v>
      </c>
    </row>
    <row r="175" spans="1:4" ht="24" customHeight="1">
      <c r="A175" s="208" t="s">
        <v>831</v>
      </c>
      <c r="B175" s="212" t="s">
        <v>669</v>
      </c>
      <c r="C175" s="294">
        <v>200</v>
      </c>
      <c r="D175" s="9">
        <v>220</v>
      </c>
    </row>
    <row r="176" spans="1:4" ht="18.75" customHeight="1">
      <c r="A176" s="208" t="s">
        <v>354</v>
      </c>
      <c r="B176" s="212" t="s">
        <v>941</v>
      </c>
      <c r="C176" s="294"/>
      <c r="D176" s="9">
        <f>D177</f>
        <v>550</v>
      </c>
    </row>
    <row r="177" spans="1:4" ht="19.5" customHeight="1">
      <c r="A177" s="208" t="s">
        <v>355</v>
      </c>
      <c r="B177" s="212" t="s">
        <v>942</v>
      </c>
      <c r="C177" s="294"/>
      <c r="D177" s="9">
        <f>D178</f>
        <v>550</v>
      </c>
    </row>
    <row r="178" spans="1:4" ht="21" customHeight="1">
      <c r="A178" s="208" t="s">
        <v>390</v>
      </c>
      <c r="B178" s="212" t="s">
        <v>671</v>
      </c>
      <c r="C178" s="294">
        <v>200</v>
      </c>
      <c r="D178" s="9">
        <v>550</v>
      </c>
    </row>
    <row r="179" spans="1:4" ht="19.5" customHeight="1">
      <c r="A179" s="226" t="s">
        <v>77</v>
      </c>
      <c r="B179" s="227">
        <v>1100000000</v>
      </c>
      <c r="C179" s="290"/>
      <c r="D179" s="216">
        <f>D180</f>
        <v>525.6</v>
      </c>
    </row>
    <row r="180" spans="1:4" ht="19.5" customHeight="1">
      <c r="A180" s="49" t="s">
        <v>200</v>
      </c>
      <c r="B180" s="212" t="s">
        <v>672</v>
      </c>
      <c r="C180" s="294"/>
      <c r="D180" s="9">
        <f>D181</f>
        <v>525.6</v>
      </c>
    </row>
    <row r="181" spans="1:4" ht="20.25" customHeight="1">
      <c r="A181" s="217" t="s">
        <v>201</v>
      </c>
      <c r="B181" s="212" t="s">
        <v>673</v>
      </c>
      <c r="C181" s="294"/>
      <c r="D181" s="9">
        <f>D182+D184+D185+D183</f>
        <v>525.6</v>
      </c>
    </row>
    <row r="182" spans="1:4" ht="26.25" customHeight="1">
      <c r="A182" s="49" t="s">
        <v>300</v>
      </c>
      <c r="B182" s="229">
        <v>1110100310</v>
      </c>
      <c r="C182" s="294">
        <v>200</v>
      </c>
      <c r="D182" s="9">
        <v>90</v>
      </c>
    </row>
    <row r="183" spans="1:4" ht="26.25" customHeight="1">
      <c r="A183" s="49" t="s">
        <v>950</v>
      </c>
      <c r="B183" s="229">
        <v>1110100310</v>
      </c>
      <c r="C183" s="294">
        <v>600</v>
      </c>
      <c r="D183" s="9">
        <v>60</v>
      </c>
    </row>
    <row r="184" spans="1:4" ht="37.5" customHeight="1">
      <c r="A184" s="208" t="s">
        <v>202</v>
      </c>
      <c r="B184" s="48">
        <v>1110180360</v>
      </c>
      <c r="C184" s="294">
        <v>100</v>
      </c>
      <c r="D184" s="9">
        <v>327.3</v>
      </c>
    </row>
    <row r="185" spans="1:4" ht="27" customHeight="1">
      <c r="A185" s="208" t="s">
        <v>262</v>
      </c>
      <c r="B185" s="48">
        <v>1110180360</v>
      </c>
      <c r="C185" s="294">
        <v>200</v>
      </c>
      <c r="D185" s="9">
        <v>48.3</v>
      </c>
    </row>
    <row r="186" spans="1:4" ht="27" customHeight="1">
      <c r="A186" s="246" t="s">
        <v>79</v>
      </c>
      <c r="B186" s="227">
        <v>1200000000</v>
      </c>
      <c r="C186" s="290"/>
      <c r="D186" s="216">
        <f>D187</f>
        <v>100</v>
      </c>
    </row>
    <row r="187" spans="1:4" ht="18.75" customHeight="1">
      <c r="A187" s="208" t="s">
        <v>203</v>
      </c>
      <c r="B187" s="229">
        <v>1210000000</v>
      </c>
      <c r="C187" s="294"/>
      <c r="D187" s="9">
        <f>D188</f>
        <v>100</v>
      </c>
    </row>
    <row r="188" spans="1:4" ht="16.5" customHeight="1">
      <c r="A188" s="224" t="s">
        <v>204</v>
      </c>
      <c r="B188" s="229">
        <v>1210100000</v>
      </c>
      <c r="C188" s="294"/>
      <c r="D188" s="9">
        <f>D189+D190+D192+D191</f>
        <v>100</v>
      </c>
    </row>
    <row r="189" spans="1:4" ht="30" customHeight="1">
      <c r="A189" s="208" t="s">
        <v>674</v>
      </c>
      <c r="B189" s="229">
        <v>1210100500</v>
      </c>
      <c r="C189" s="294">
        <v>200</v>
      </c>
      <c r="D189" s="9">
        <v>20</v>
      </c>
    </row>
    <row r="190" spans="1:4" ht="26.25" customHeight="1">
      <c r="A190" s="208" t="s">
        <v>263</v>
      </c>
      <c r="B190" s="48">
        <v>1210100510</v>
      </c>
      <c r="C190" s="294">
        <v>200</v>
      </c>
      <c r="D190" s="9">
        <v>30</v>
      </c>
    </row>
    <row r="191" spans="1:4" ht="26.25" customHeight="1">
      <c r="A191" s="208" t="s">
        <v>949</v>
      </c>
      <c r="B191" s="48">
        <v>1210100510</v>
      </c>
      <c r="C191" s="294">
        <v>600</v>
      </c>
      <c r="D191" s="9">
        <v>40</v>
      </c>
    </row>
    <row r="192" spans="1:4" ht="29.25" customHeight="1">
      <c r="A192" s="208" t="s">
        <v>602</v>
      </c>
      <c r="B192" s="48">
        <v>1210100520</v>
      </c>
      <c r="C192" s="294">
        <v>200</v>
      </c>
      <c r="D192" s="9">
        <v>10</v>
      </c>
    </row>
    <row r="193" spans="1:4" ht="19.5" customHeight="1">
      <c r="A193" s="246" t="s">
        <v>231</v>
      </c>
      <c r="B193" s="227">
        <v>1400000000</v>
      </c>
      <c r="C193" s="290"/>
      <c r="D193" s="216">
        <f t="shared" ref="D193" si="10">D194</f>
        <v>300</v>
      </c>
    </row>
    <row r="194" spans="1:4" ht="24.75" customHeight="1">
      <c r="A194" s="208" t="s">
        <v>232</v>
      </c>
      <c r="B194" s="48">
        <v>1410000000</v>
      </c>
      <c r="C194" s="294"/>
      <c r="D194" s="9">
        <f>D195</f>
        <v>300</v>
      </c>
    </row>
    <row r="195" spans="1:4" ht="16.5" customHeight="1">
      <c r="A195" s="208" t="s">
        <v>233</v>
      </c>
      <c r="B195" s="48">
        <v>1410100000</v>
      </c>
      <c r="C195" s="294"/>
      <c r="D195" s="9">
        <f>D196+D197</f>
        <v>300</v>
      </c>
    </row>
    <row r="196" spans="1:4" ht="25.5" customHeight="1">
      <c r="A196" s="208" t="s">
        <v>264</v>
      </c>
      <c r="B196" s="48">
        <v>1410100700</v>
      </c>
      <c r="C196" s="294">
        <v>200</v>
      </c>
      <c r="D196" s="9">
        <v>200</v>
      </c>
    </row>
    <row r="197" spans="1:4" ht="30" customHeight="1">
      <c r="A197" s="208" t="s">
        <v>265</v>
      </c>
      <c r="B197" s="48">
        <v>1410100710</v>
      </c>
      <c r="C197" s="294">
        <v>200</v>
      </c>
      <c r="D197" s="9">
        <v>100</v>
      </c>
    </row>
    <row r="198" spans="1:4" ht="22.5" customHeight="1">
      <c r="A198" s="246" t="s">
        <v>305</v>
      </c>
      <c r="B198" s="227">
        <v>1600000000</v>
      </c>
      <c r="C198" s="294"/>
      <c r="D198" s="216">
        <f>D199</f>
        <v>250</v>
      </c>
    </row>
    <row r="199" spans="1:4" ht="19.5" customHeight="1">
      <c r="A199" s="208" t="s">
        <v>306</v>
      </c>
      <c r="B199" s="48">
        <v>1620000000</v>
      </c>
      <c r="C199" s="294"/>
      <c r="D199" s="9">
        <f>D200</f>
        <v>250</v>
      </c>
    </row>
    <row r="200" spans="1:4" ht="17.25" customHeight="1">
      <c r="A200" s="208" t="s">
        <v>307</v>
      </c>
      <c r="B200" s="48">
        <v>1620100000</v>
      </c>
      <c r="C200" s="294"/>
      <c r="D200" s="9">
        <f>D201</f>
        <v>250</v>
      </c>
    </row>
    <row r="201" spans="1:4" ht="41.25" customHeight="1">
      <c r="A201" s="45" t="s">
        <v>308</v>
      </c>
      <c r="B201" s="48">
        <v>1620120300</v>
      </c>
      <c r="C201" s="294">
        <v>200</v>
      </c>
      <c r="D201" s="9">
        <v>250</v>
      </c>
    </row>
    <row r="202" spans="1:4" ht="27.75" customHeight="1">
      <c r="A202" s="246" t="s">
        <v>309</v>
      </c>
      <c r="B202" s="227">
        <v>1700000000</v>
      </c>
      <c r="C202" s="290"/>
      <c r="D202" s="216">
        <f>D203+D207</f>
        <v>4846.8999999999996</v>
      </c>
    </row>
    <row r="203" spans="1:4" ht="27.75" customHeight="1">
      <c r="A203" s="208" t="s">
        <v>310</v>
      </c>
      <c r="B203" s="48">
        <v>1710000000</v>
      </c>
      <c r="C203" s="294"/>
      <c r="D203" s="9">
        <f>D204</f>
        <v>2303</v>
      </c>
    </row>
    <row r="204" spans="1:4" ht="21" customHeight="1">
      <c r="A204" s="49" t="s">
        <v>311</v>
      </c>
      <c r="B204" s="48">
        <v>1710100000</v>
      </c>
      <c r="C204" s="294"/>
      <c r="D204" s="9">
        <f>D205+D206</f>
        <v>2303</v>
      </c>
    </row>
    <row r="205" spans="1:4" ht="28.5" customHeight="1">
      <c r="A205" s="45" t="s">
        <v>352</v>
      </c>
      <c r="B205" s="48">
        <v>1710120400</v>
      </c>
      <c r="C205" s="294">
        <v>200</v>
      </c>
      <c r="D205" s="9">
        <v>71.599999999999994</v>
      </c>
    </row>
    <row r="206" spans="1:4" ht="28.5" customHeight="1">
      <c r="A206" s="45" t="s">
        <v>344</v>
      </c>
      <c r="B206" s="48">
        <v>1710108010</v>
      </c>
      <c r="C206" s="294">
        <v>500</v>
      </c>
      <c r="D206" s="9">
        <v>2231.4</v>
      </c>
    </row>
    <row r="207" spans="1:4" ht="28.5" customHeight="1">
      <c r="A207" s="45" t="s">
        <v>312</v>
      </c>
      <c r="B207" s="48">
        <v>1720000000</v>
      </c>
      <c r="C207" s="294"/>
      <c r="D207" s="9">
        <f>D208</f>
        <v>2543.9</v>
      </c>
    </row>
    <row r="208" spans="1:4" ht="19.5" customHeight="1">
      <c r="A208" s="49" t="s">
        <v>313</v>
      </c>
      <c r="B208" s="48">
        <v>1720100000</v>
      </c>
      <c r="C208" s="294"/>
      <c r="D208" s="9">
        <f>D209</f>
        <v>2543.9</v>
      </c>
    </row>
    <row r="209" spans="1:4" ht="41.25" customHeight="1">
      <c r="A209" s="45" t="s">
        <v>329</v>
      </c>
      <c r="B209" s="229">
        <v>1720120410</v>
      </c>
      <c r="C209" s="294">
        <v>200</v>
      </c>
      <c r="D209" s="9">
        <v>2543.9</v>
      </c>
    </row>
    <row r="210" spans="1:4" ht="29.25" customHeight="1">
      <c r="A210" s="226" t="s">
        <v>888</v>
      </c>
      <c r="B210" s="247">
        <v>1800000000</v>
      </c>
      <c r="C210" s="290"/>
      <c r="D210" s="216">
        <f>D211</f>
        <v>200</v>
      </c>
    </row>
    <row r="211" spans="1:4" ht="20.25" customHeight="1">
      <c r="A211" s="248" t="s">
        <v>889</v>
      </c>
      <c r="B211" s="229">
        <v>1810000000</v>
      </c>
      <c r="C211" s="294"/>
      <c r="D211" s="9">
        <f>D212</f>
        <v>200</v>
      </c>
    </row>
    <row r="212" spans="1:4" ht="18.75" customHeight="1">
      <c r="A212" s="217" t="s">
        <v>890</v>
      </c>
      <c r="B212" s="229">
        <v>1810100000</v>
      </c>
      <c r="C212" s="294"/>
      <c r="D212" s="9">
        <f>D213+D214+D215+D216+D217</f>
        <v>200</v>
      </c>
    </row>
    <row r="213" spans="1:4" ht="18.75" customHeight="1">
      <c r="A213" s="220" t="s">
        <v>891</v>
      </c>
      <c r="B213" s="48">
        <v>1810120450</v>
      </c>
      <c r="C213" s="294">
        <v>300</v>
      </c>
      <c r="D213" s="9">
        <v>100</v>
      </c>
    </row>
    <row r="214" spans="1:4" ht="18" customHeight="1">
      <c r="A214" s="220" t="s">
        <v>892</v>
      </c>
      <c r="B214" s="48">
        <v>1810120460</v>
      </c>
      <c r="C214" s="294">
        <v>300</v>
      </c>
      <c r="D214" s="9">
        <v>25</v>
      </c>
    </row>
    <row r="215" spans="1:4" ht="25.5" customHeight="1">
      <c r="A215" s="220" t="s">
        <v>893</v>
      </c>
      <c r="B215" s="48">
        <v>1810120470</v>
      </c>
      <c r="C215" s="294">
        <v>300</v>
      </c>
      <c r="D215" s="9">
        <v>25</v>
      </c>
    </row>
    <row r="216" spans="1:4" ht="26.25" customHeight="1">
      <c r="A216" s="220" t="s">
        <v>894</v>
      </c>
      <c r="B216" s="48">
        <v>1810120480</v>
      </c>
      <c r="C216" s="294">
        <v>300</v>
      </c>
      <c r="D216" s="9">
        <v>25</v>
      </c>
    </row>
    <row r="217" spans="1:4" ht="19.5" customHeight="1">
      <c r="A217" s="220" t="s">
        <v>895</v>
      </c>
      <c r="B217" s="48">
        <v>1810120490</v>
      </c>
      <c r="C217" s="294">
        <v>300</v>
      </c>
      <c r="D217" s="9">
        <v>25</v>
      </c>
    </row>
    <row r="218" spans="1:4" ht="19.5" customHeight="1">
      <c r="A218" s="249" t="s">
        <v>345</v>
      </c>
      <c r="B218" s="227">
        <v>1900000000</v>
      </c>
      <c r="C218" s="290"/>
      <c r="D218" s="216">
        <f>D219</f>
        <v>150</v>
      </c>
    </row>
    <row r="219" spans="1:4" ht="17.25" customHeight="1">
      <c r="A219" s="244" t="s">
        <v>346</v>
      </c>
      <c r="B219" s="48">
        <v>1910000000</v>
      </c>
      <c r="C219" s="294"/>
      <c r="D219" s="9">
        <f>D220</f>
        <v>150</v>
      </c>
    </row>
    <row r="220" spans="1:4" ht="18.75" customHeight="1">
      <c r="A220" s="208" t="s">
        <v>347</v>
      </c>
      <c r="B220" s="48">
        <v>1910100000</v>
      </c>
      <c r="C220" s="294"/>
      <c r="D220" s="9">
        <f>D221</f>
        <v>150</v>
      </c>
    </row>
    <row r="221" spans="1:4" ht="27" customHeight="1">
      <c r="A221" s="208" t="s">
        <v>348</v>
      </c>
      <c r="B221" s="48">
        <v>1910100550</v>
      </c>
      <c r="C221" s="294">
        <v>200</v>
      </c>
      <c r="D221" s="9">
        <v>150</v>
      </c>
    </row>
    <row r="222" spans="1:4" ht="27" customHeight="1">
      <c r="A222" s="226" t="s">
        <v>943</v>
      </c>
      <c r="B222" s="227">
        <v>4000000000</v>
      </c>
      <c r="C222" s="294"/>
      <c r="D222" s="216">
        <f>D223+D226+D240+D257+D262</f>
        <v>33883.9</v>
      </c>
    </row>
    <row r="223" spans="1:4" ht="21.75" customHeight="1">
      <c r="A223" s="226" t="s">
        <v>16</v>
      </c>
      <c r="B223" s="227">
        <v>4090000000</v>
      </c>
      <c r="C223" s="294"/>
      <c r="D223" s="216">
        <f>D224+D225</f>
        <v>1053.6000000000001</v>
      </c>
    </row>
    <row r="224" spans="1:4" ht="30.75" customHeight="1">
      <c r="A224" s="49" t="s">
        <v>205</v>
      </c>
      <c r="B224" s="48">
        <v>4090000270</v>
      </c>
      <c r="C224" s="294">
        <v>100</v>
      </c>
      <c r="D224" s="9">
        <v>957.2</v>
      </c>
    </row>
    <row r="225" spans="1:4" ht="25.5" customHeight="1">
      <c r="A225" s="49" t="s">
        <v>266</v>
      </c>
      <c r="B225" s="48">
        <v>4090000270</v>
      </c>
      <c r="C225" s="294">
        <v>200</v>
      </c>
      <c r="D225" s="9">
        <v>96.4</v>
      </c>
    </row>
    <row r="226" spans="1:4" ht="23.25" customHeight="1">
      <c r="A226" s="250" t="s">
        <v>229</v>
      </c>
      <c r="B226" s="227">
        <v>4100000000</v>
      </c>
      <c r="C226" s="294"/>
      <c r="D226" s="216">
        <f>D227+D228+D229+D230+D234+D235+D236+D231+D232+D233+D237+D238+D239</f>
        <v>22436.9</v>
      </c>
    </row>
    <row r="227" spans="1:4" ht="30.75" customHeight="1">
      <c r="A227" s="217" t="s">
        <v>206</v>
      </c>
      <c r="B227" s="48">
        <v>4190000250</v>
      </c>
      <c r="C227" s="294">
        <v>100</v>
      </c>
      <c r="D227" s="9">
        <v>1313.5</v>
      </c>
    </row>
    <row r="228" spans="1:4" ht="30.75" customHeight="1">
      <c r="A228" s="49" t="s">
        <v>207</v>
      </c>
      <c r="B228" s="48">
        <v>4190000280</v>
      </c>
      <c r="C228" s="294">
        <v>100</v>
      </c>
      <c r="D228" s="9">
        <v>12279.7</v>
      </c>
    </row>
    <row r="229" spans="1:4" ht="26.25" customHeight="1">
      <c r="A229" s="49" t="s">
        <v>267</v>
      </c>
      <c r="B229" s="48">
        <v>4190000280</v>
      </c>
      <c r="C229" s="294">
        <v>200</v>
      </c>
      <c r="D229" s="9">
        <v>2437.6</v>
      </c>
    </row>
    <row r="230" spans="1:4" ht="21.75" customHeight="1">
      <c r="A230" s="49" t="s">
        <v>208</v>
      </c>
      <c r="B230" s="48">
        <v>4190000280</v>
      </c>
      <c r="C230" s="294">
        <v>800</v>
      </c>
      <c r="D230" s="9">
        <v>25.4</v>
      </c>
    </row>
    <row r="231" spans="1:4" ht="30.75" customHeight="1">
      <c r="A231" s="49" t="s">
        <v>230</v>
      </c>
      <c r="B231" s="292" t="s">
        <v>216</v>
      </c>
      <c r="C231" s="225" t="s">
        <v>8</v>
      </c>
      <c r="D231" s="9">
        <v>1240.2</v>
      </c>
    </row>
    <row r="232" spans="1:4" ht="27" customHeight="1">
      <c r="A232" s="49" t="s">
        <v>268</v>
      </c>
      <c r="B232" s="292" t="s">
        <v>216</v>
      </c>
      <c r="C232" s="225" t="s">
        <v>80</v>
      </c>
      <c r="D232" s="9">
        <v>156</v>
      </c>
    </row>
    <row r="233" spans="1:4" ht="22.5" customHeight="1">
      <c r="A233" s="49" t="s">
        <v>363</v>
      </c>
      <c r="B233" s="292" t="s">
        <v>216</v>
      </c>
      <c r="C233" s="225" t="s">
        <v>362</v>
      </c>
      <c r="D233" s="9">
        <v>3</v>
      </c>
    </row>
    <row r="234" spans="1:4" ht="41.25" customHeight="1">
      <c r="A234" s="49" t="s">
        <v>209</v>
      </c>
      <c r="B234" s="48">
        <v>4190000290</v>
      </c>
      <c r="C234" s="294">
        <v>100</v>
      </c>
      <c r="D234" s="9">
        <v>3450.3</v>
      </c>
    </row>
    <row r="235" spans="1:4" ht="25.5" customHeight="1">
      <c r="A235" s="49" t="s">
        <v>269</v>
      </c>
      <c r="B235" s="48">
        <v>4190000290</v>
      </c>
      <c r="C235" s="294">
        <v>200</v>
      </c>
      <c r="D235" s="9">
        <v>205.4</v>
      </c>
    </row>
    <row r="236" spans="1:4" ht="19.5" customHeight="1">
      <c r="A236" s="49" t="s">
        <v>210</v>
      </c>
      <c r="B236" s="48">
        <v>4190000290</v>
      </c>
      <c r="C236" s="294">
        <v>800</v>
      </c>
      <c r="D236" s="9">
        <v>2</v>
      </c>
    </row>
    <row r="237" spans="1:4" ht="42" customHeight="1">
      <c r="A237" s="49" t="s">
        <v>367</v>
      </c>
      <c r="B237" s="48">
        <v>4190000270</v>
      </c>
      <c r="C237" s="294">
        <v>100</v>
      </c>
      <c r="D237" s="9">
        <v>1213.8</v>
      </c>
    </row>
    <row r="238" spans="1:4" ht="29.25" customHeight="1">
      <c r="A238" s="49" t="s">
        <v>368</v>
      </c>
      <c r="B238" s="48">
        <v>4190000270</v>
      </c>
      <c r="C238" s="294">
        <v>200</v>
      </c>
      <c r="D238" s="9">
        <v>100</v>
      </c>
    </row>
    <row r="239" spans="1:4" ht="29.25" customHeight="1">
      <c r="A239" s="49" t="s">
        <v>944</v>
      </c>
      <c r="B239" s="48">
        <v>4190000270</v>
      </c>
      <c r="C239" s="294">
        <v>800</v>
      </c>
      <c r="D239" s="9">
        <v>10</v>
      </c>
    </row>
    <row r="240" spans="1:4" ht="18" customHeight="1">
      <c r="A240" s="250" t="s">
        <v>17</v>
      </c>
      <c r="B240" s="227">
        <v>4290000000</v>
      </c>
      <c r="C240" s="294"/>
      <c r="D240" s="216">
        <f>D241+D242+D243+D244+D245+D246+D248+D249+D250+D251+D252+D253+D255+D256+D247+D254</f>
        <v>10134.599999999999</v>
      </c>
    </row>
    <row r="241" spans="1:4" ht="18.75" customHeight="1">
      <c r="A241" s="49" t="s">
        <v>211</v>
      </c>
      <c r="B241" s="48">
        <v>4290020090</v>
      </c>
      <c r="C241" s="294">
        <v>800</v>
      </c>
      <c r="D241" s="9">
        <v>515</v>
      </c>
    </row>
    <row r="242" spans="1:4" ht="28.5" customHeight="1">
      <c r="A242" s="49" t="s">
        <v>212</v>
      </c>
      <c r="B242" s="48">
        <v>4290020100</v>
      </c>
      <c r="C242" s="294">
        <v>200</v>
      </c>
      <c r="D242" s="9">
        <v>300</v>
      </c>
    </row>
    <row r="243" spans="1:4" ht="20.25" customHeight="1">
      <c r="A243" s="49" t="s">
        <v>270</v>
      </c>
      <c r="B243" s="48">
        <v>4290020110</v>
      </c>
      <c r="C243" s="294">
        <v>200</v>
      </c>
      <c r="D243" s="9">
        <v>53.7</v>
      </c>
    </row>
    <row r="244" spans="1:4" ht="21" customHeight="1">
      <c r="A244" s="49" t="s">
        <v>288</v>
      </c>
      <c r="B244" s="48">
        <v>4290020120</v>
      </c>
      <c r="C244" s="294">
        <v>800</v>
      </c>
      <c r="D244" s="9">
        <v>28.5</v>
      </c>
    </row>
    <row r="245" spans="1:4" ht="28.5" customHeight="1">
      <c r="A245" s="49" t="s">
        <v>271</v>
      </c>
      <c r="B245" s="48">
        <v>4290020140</v>
      </c>
      <c r="C245" s="294">
        <v>200</v>
      </c>
      <c r="D245" s="9">
        <v>236.5</v>
      </c>
    </row>
    <row r="246" spans="1:4" ht="29.25" customHeight="1">
      <c r="A246" s="49" t="s">
        <v>272</v>
      </c>
      <c r="B246" s="48">
        <v>4290020150</v>
      </c>
      <c r="C246" s="294">
        <v>200</v>
      </c>
      <c r="D246" s="9">
        <v>380</v>
      </c>
    </row>
    <row r="247" spans="1:4" ht="29.25" customHeight="1">
      <c r="A247" s="49" t="s">
        <v>349</v>
      </c>
      <c r="B247" s="48">
        <v>4290008100</v>
      </c>
      <c r="C247" s="294">
        <v>500</v>
      </c>
      <c r="D247" s="9">
        <v>916.3</v>
      </c>
    </row>
    <row r="248" spans="1:4" ht="42" customHeight="1">
      <c r="A248" s="49" t="s">
        <v>21</v>
      </c>
      <c r="B248" s="48">
        <v>4290000300</v>
      </c>
      <c r="C248" s="294">
        <v>100</v>
      </c>
      <c r="D248" s="9">
        <v>3017.1</v>
      </c>
    </row>
    <row r="249" spans="1:4" ht="30" customHeight="1">
      <c r="A249" s="49" t="s">
        <v>273</v>
      </c>
      <c r="B249" s="48">
        <v>4290000300</v>
      </c>
      <c r="C249" s="294">
        <v>200</v>
      </c>
      <c r="D249" s="9">
        <v>1720.1</v>
      </c>
    </row>
    <row r="250" spans="1:4" ht="29.25" customHeight="1">
      <c r="A250" s="49" t="s">
        <v>22</v>
      </c>
      <c r="B250" s="48">
        <v>4290000300</v>
      </c>
      <c r="C250" s="294">
        <v>800</v>
      </c>
      <c r="D250" s="9">
        <v>24.5</v>
      </c>
    </row>
    <row r="251" spans="1:4" ht="28.5" customHeight="1">
      <c r="A251" s="217" t="s">
        <v>274</v>
      </c>
      <c r="B251" s="48">
        <v>4290020160</v>
      </c>
      <c r="C251" s="294">
        <v>200</v>
      </c>
      <c r="D251" s="9">
        <v>400</v>
      </c>
    </row>
    <row r="252" spans="1:4" ht="30" customHeight="1">
      <c r="A252" s="49" t="s">
        <v>304</v>
      </c>
      <c r="B252" s="48">
        <v>4290020180</v>
      </c>
      <c r="C252" s="294">
        <v>200</v>
      </c>
      <c r="D252" s="9">
        <v>400</v>
      </c>
    </row>
    <row r="253" spans="1:4" ht="21" customHeight="1">
      <c r="A253" s="251" t="s">
        <v>325</v>
      </c>
      <c r="B253" s="252">
        <v>4290020270</v>
      </c>
      <c r="C253" s="253">
        <v>200</v>
      </c>
      <c r="D253" s="9">
        <v>559.4</v>
      </c>
    </row>
    <row r="254" spans="1:4" ht="24" customHeight="1">
      <c r="A254" s="251" t="s">
        <v>927</v>
      </c>
      <c r="B254" s="252">
        <v>4290021000</v>
      </c>
      <c r="C254" s="253">
        <v>200</v>
      </c>
      <c r="D254" s="9">
        <v>200</v>
      </c>
    </row>
    <row r="255" spans="1:4" ht="22.5" customHeight="1">
      <c r="A255" s="217" t="s">
        <v>213</v>
      </c>
      <c r="B255" s="48">
        <v>4290007010</v>
      </c>
      <c r="C255" s="294">
        <v>300</v>
      </c>
      <c r="D255" s="9">
        <v>1373.5</v>
      </c>
    </row>
    <row r="256" spans="1:4" ht="40.5" customHeight="1">
      <c r="A256" s="217" t="s">
        <v>296</v>
      </c>
      <c r="B256" s="48">
        <v>4290007030</v>
      </c>
      <c r="C256" s="294">
        <v>300</v>
      </c>
      <c r="D256" s="9">
        <v>10</v>
      </c>
    </row>
    <row r="257" spans="1:4" ht="27" customHeight="1">
      <c r="A257" s="250" t="s">
        <v>18</v>
      </c>
      <c r="B257" s="227">
        <v>4300000000</v>
      </c>
      <c r="C257" s="294"/>
      <c r="D257" s="216">
        <f t="shared" ref="D257" si="11">D258</f>
        <v>245.4</v>
      </c>
    </row>
    <row r="258" spans="1:4" ht="15.75" customHeight="1">
      <c r="A258" s="217" t="s">
        <v>17</v>
      </c>
      <c r="B258" s="48">
        <v>4390000000</v>
      </c>
      <c r="C258" s="294"/>
      <c r="D258" s="9">
        <f>D259+D260+D261</f>
        <v>245.4</v>
      </c>
    </row>
    <row r="259" spans="1:4" ht="31.5" customHeight="1">
      <c r="A259" s="49" t="s">
        <v>275</v>
      </c>
      <c r="B259" s="48">
        <v>4390080350</v>
      </c>
      <c r="C259" s="294">
        <v>200</v>
      </c>
      <c r="D259" s="9">
        <v>6.8</v>
      </c>
    </row>
    <row r="260" spans="1:4" ht="42.75" customHeight="1">
      <c r="A260" s="49" t="s">
        <v>276</v>
      </c>
      <c r="B260" s="48">
        <v>4390080370</v>
      </c>
      <c r="C260" s="294">
        <v>200</v>
      </c>
      <c r="D260" s="9">
        <v>10.5</v>
      </c>
    </row>
    <row r="261" spans="1:4" ht="43.5" customHeight="1">
      <c r="A261" s="242" t="s">
        <v>617</v>
      </c>
      <c r="B261" s="254">
        <v>4390082400</v>
      </c>
      <c r="C261" s="294">
        <v>200</v>
      </c>
      <c r="D261" s="9">
        <v>228.1</v>
      </c>
    </row>
    <row r="262" spans="1:4" ht="30" customHeight="1">
      <c r="A262" s="255" t="s">
        <v>603</v>
      </c>
      <c r="B262" s="227">
        <v>4400000000</v>
      </c>
      <c r="C262" s="209"/>
      <c r="D262" s="216">
        <f>D263</f>
        <v>13.4</v>
      </c>
    </row>
    <row r="263" spans="1:4" ht="18.75" customHeight="1">
      <c r="A263" s="243" t="s">
        <v>17</v>
      </c>
      <c r="B263" s="48">
        <v>4490000000</v>
      </c>
      <c r="C263" s="209"/>
      <c r="D263" s="9">
        <f>D264</f>
        <v>13.4</v>
      </c>
    </row>
    <row r="264" spans="1:4" ht="29.25" customHeight="1">
      <c r="A264" s="256" t="s">
        <v>620</v>
      </c>
      <c r="B264" s="48">
        <v>4490051200</v>
      </c>
      <c r="C264" s="209">
        <v>200</v>
      </c>
      <c r="D264" s="9">
        <v>13.4</v>
      </c>
    </row>
    <row r="265" spans="1:4" ht="19.5" customHeight="1">
      <c r="A265" s="226" t="s">
        <v>19</v>
      </c>
      <c r="B265" s="257"/>
      <c r="C265" s="294"/>
      <c r="D265" s="216">
        <f>D14+D89+D115+D119+D123+D159+D163+D179+D186+D193+D198+D202+D218+D172+D210+D222</f>
        <v>187314.8</v>
      </c>
    </row>
  </sheetData>
  <mergeCells count="18">
    <mergeCell ref="A7:D7"/>
    <mergeCell ref="A12:A13"/>
    <mergeCell ref="B12:B13"/>
    <mergeCell ref="C12:C13"/>
    <mergeCell ref="B30:B31"/>
    <mergeCell ref="C30:C31"/>
    <mergeCell ref="A8:D8"/>
    <mergeCell ref="A11:D11"/>
    <mergeCell ref="A10:D10"/>
    <mergeCell ref="A9:D9"/>
    <mergeCell ref="A30:A31"/>
    <mergeCell ref="D12:D13"/>
    <mergeCell ref="D30:D31"/>
    <mergeCell ref="A1:D1"/>
    <mergeCell ref="A2:D2"/>
    <mergeCell ref="B3:D3"/>
    <mergeCell ref="B4:D4"/>
    <mergeCell ref="A5:D5"/>
  </mergeCells>
  <pageMargins left="0.9055118110236221" right="0.31496062992125984" top="0.35433070866141736" bottom="0.35433070866141736" header="0" footer="0"/>
  <pageSetup paperSize="9" scale="55" orientation="portrait" r:id="rId1"/>
  <rowBreaks count="4" manualBreakCount="4">
    <brk id="58" max="3" man="1"/>
    <brk id="106" max="3" man="1"/>
    <brk id="161" max="3" man="1"/>
    <brk id="22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12"/>
  <sheetViews>
    <sheetView view="pageBreakPreview" topLeftCell="A196" zoomScaleSheetLayoutView="100" workbookViewId="0">
      <selection activeCell="E28" sqref="E28:E29"/>
    </sheetView>
  </sheetViews>
  <sheetFormatPr defaultRowHeight="12.75"/>
  <cols>
    <col min="1" max="1" width="90.42578125" style="16" customWidth="1"/>
    <col min="2" max="2" width="12" style="16" customWidth="1"/>
    <col min="3" max="3" width="6.85546875" style="16" customWidth="1"/>
    <col min="4" max="4" width="9.42578125" style="16" customWidth="1"/>
    <col min="5" max="5" width="9.5703125" style="16" customWidth="1"/>
    <col min="6" max="16384" width="9.140625" style="16"/>
  </cols>
  <sheetData>
    <row r="1" spans="1:5" ht="15.75">
      <c r="A1" s="309" t="s">
        <v>823</v>
      </c>
      <c r="B1" s="309"/>
      <c r="C1" s="309"/>
      <c r="D1" s="309"/>
      <c r="E1" s="309"/>
    </row>
    <row r="2" spans="1:5" ht="15.75">
      <c r="A2" s="309" t="s">
        <v>0</v>
      </c>
      <c r="B2" s="309"/>
      <c r="C2" s="309"/>
      <c r="D2" s="309"/>
      <c r="E2" s="309"/>
    </row>
    <row r="3" spans="1:5" ht="15.75" customHeight="1">
      <c r="A3" s="108"/>
      <c r="B3" s="309" t="s">
        <v>1</v>
      </c>
      <c r="C3" s="309"/>
      <c r="D3" s="309"/>
      <c r="E3" s="309"/>
    </row>
    <row r="4" spans="1:5" ht="15.75" customHeight="1">
      <c r="A4" s="108"/>
      <c r="B4" s="309" t="s">
        <v>2</v>
      </c>
      <c r="C4" s="309"/>
      <c r="D4" s="309"/>
      <c r="E4" s="309"/>
    </row>
    <row r="5" spans="1:5" ht="15.75">
      <c r="A5" s="309" t="s">
        <v>932</v>
      </c>
      <c r="B5" s="309"/>
      <c r="C5" s="309"/>
      <c r="D5" s="309"/>
      <c r="E5" s="309"/>
    </row>
    <row r="6" spans="1:5" ht="15.75">
      <c r="A6" s="1"/>
      <c r="B6" s="1"/>
      <c r="C6" s="1"/>
      <c r="D6" s="1"/>
      <c r="E6" s="1"/>
    </row>
    <row r="7" spans="1:5" ht="15.75">
      <c r="A7" s="380" t="s">
        <v>9</v>
      </c>
      <c r="B7" s="378"/>
      <c r="C7" s="378"/>
      <c r="D7" s="378"/>
      <c r="E7" s="378"/>
    </row>
    <row r="8" spans="1:5" ht="15.75">
      <c r="A8" s="380" t="s">
        <v>23</v>
      </c>
      <c r="B8" s="378"/>
      <c r="C8" s="378"/>
      <c r="D8" s="378"/>
      <c r="E8" s="378"/>
    </row>
    <row r="9" spans="1:5" ht="15.75">
      <c r="A9" s="380" t="s">
        <v>24</v>
      </c>
      <c r="B9" s="378"/>
      <c r="C9" s="378"/>
      <c r="D9" s="378"/>
      <c r="E9" s="378"/>
    </row>
    <row r="10" spans="1:5" ht="42" customHeight="1">
      <c r="A10" s="380" t="s">
        <v>824</v>
      </c>
      <c r="B10" s="378"/>
      <c r="C10" s="378"/>
      <c r="D10" s="378"/>
      <c r="E10" s="378"/>
    </row>
    <row r="11" spans="1:5" ht="21.75" customHeight="1">
      <c r="A11" s="386"/>
      <c r="B11" s="387"/>
      <c r="C11" s="387"/>
      <c r="D11" s="387"/>
      <c r="E11" s="387"/>
    </row>
    <row r="12" spans="1:5" ht="21.75" customHeight="1">
      <c r="A12" s="397" t="s">
        <v>10</v>
      </c>
      <c r="B12" s="397" t="s">
        <v>11</v>
      </c>
      <c r="C12" s="397" t="s">
        <v>12</v>
      </c>
      <c r="D12" s="403" t="s">
        <v>576</v>
      </c>
      <c r="E12" s="404"/>
    </row>
    <row r="13" spans="1:5" ht="15.75" customHeight="1">
      <c r="A13" s="398"/>
      <c r="B13" s="398"/>
      <c r="C13" s="398"/>
      <c r="D13" s="394" t="s">
        <v>550</v>
      </c>
      <c r="E13" s="400" t="s">
        <v>577</v>
      </c>
    </row>
    <row r="14" spans="1:5" ht="12" customHeight="1">
      <c r="A14" s="398"/>
      <c r="B14" s="398"/>
      <c r="C14" s="398"/>
      <c r="D14" s="395"/>
      <c r="E14" s="401"/>
    </row>
    <row r="15" spans="1:5" ht="7.5" customHeight="1">
      <c r="A15" s="399"/>
      <c r="B15" s="399"/>
      <c r="C15" s="296"/>
      <c r="D15" s="396"/>
      <c r="E15" s="402"/>
    </row>
    <row r="16" spans="1:5" ht="19.5" customHeight="1">
      <c r="A16" s="214" t="s">
        <v>13</v>
      </c>
      <c r="B16" s="232" t="s">
        <v>87</v>
      </c>
      <c r="C16" s="48"/>
      <c r="D16" s="216">
        <f>D17+D25+D31+D35+D53+D61+D66+D73+D76+D81</f>
        <v>111198</v>
      </c>
      <c r="E16" s="216">
        <f>E17+E25+E31+E35+E53+E61+E66+E73+E76+E81</f>
        <v>108470.09999999999</v>
      </c>
    </row>
    <row r="17" spans="1:5" s="17" customFormat="1" ht="17.25" customHeight="1">
      <c r="A17" s="214" t="s">
        <v>88</v>
      </c>
      <c r="B17" s="232" t="s">
        <v>89</v>
      </c>
      <c r="C17" s="227"/>
      <c r="D17" s="216">
        <f>D18+D22</f>
        <v>2382.4</v>
      </c>
      <c r="E17" s="216">
        <f>E18+E22</f>
        <v>2352</v>
      </c>
    </row>
    <row r="18" spans="1:5" ht="18.75" customHeight="1">
      <c r="A18" s="208" t="s">
        <v>91</v>
      </c>
      <c r="B18" s="292" t="s">
        <v>99</v>
      </c>
      <c r="C18" s="229"/>
      <c r="D18" s="9">
        <f>D19+D20+D21</f>
        <v>2287.3000000000002</v>
      </c>
      <c r="E18" s="9">
        <f>E19+E20+E21</f>
        <v>2256.9</v>
      </c>
    </row>
    <row r="19" spans="1:5" ht="27.75" customHeight="1">
      <c r="A19" s="49" t="s">
        <v>239</v>
      </c>
      <c r="B19" s="292" t="s">
        <v>100</v>
      </c>
      <c r="C19" s="294">
        <v>200</v>
      </c>
      <c r="D19" s="9">
        <v>800</v>
      </c>
      <c r="E19" s="9">
        <v>780</v>
      </c>
    </row>
    <row r="20" spans="1:5" ht="27" customHeight="1">
      <c r="A20" s="49" t="s">
        <v>90</v>
      </c>
      <c r="B20" s="292" t="s">
        <v>100</v>
      </c>
      <c r="C20" s="294">
        <v>600</v>
      </c>
      <c r="D20" s="9">
        <v>1200</v>
      </c>
      <c r="E20" s="9">
        <v>1300</v>
      </c>
    </row>
    <row r="21" spans="1:5" ht="27.75" customHeight="1">
      <c r="A21" s="208" t="s">
        <v>297</v>
      </c>
      <c r="B21" s="292" t="s">
        <v>101</v>
      </c>
      <c r="C21" s="294">
        <v>200</v>
      </c>
      <c r="D21" s="9">
        <v>287.3</v>
      </c>
      <c r="E21" s="9">
        <v>176.9</v>
      </c>
    </row>
    <row r="22" spans="1:5" ht="18.75" customHeight="1">
      <c r="A22" s="49" t="s">
        <v>102</v>
      </c>
      <c r="B22" s="292" t="s">
        <v>103</v>
      </c>
      <c r="C22" s="294"/>
      <c r="D22" s="9">
        <f>D23+D24</f>
        <v>95.1</v>
      </c>
      <c r="E22" s="9">
        <f>E23+E24</f>
        <v>95.1</v>
      </c>
    </row>
    <row r="23" spans="1:5" ht="31.5" customHeight="1">
      <c r="A23" s="49" t="s">
        <v>241</v>
      </c>
      <c r="B23" s="292" t="s">
        <v>104</v>
      </c>
      <c r="C23" s="209">
        <v>200</v>
      </c>
      <c r="D23" s="9">
        <v>45.1</v>
      </c>
      <c r="E23" s="9">
        <v>45.1</v>
      </c>
    </row>
    <row r="24" spans="1:5" ht="18" customHeight="1">
      <c r="A24" s="49" t="s">
        <v>225</v>
      </c>
      <c r="B24" s="292" t="s">
        <v>104</v>
      </c>
      <c r="C24" s="209">
        <v>300</v>
      </c>
      <c r="D24" s="9">
        <v>50</v>
      </c>
      <c r="E24" s="9">
        <v>50</v>
      </c>
    </row>
    <row r="25" spans="1:5" ht="19.5" customHeight="1">
      <c r="A25" s="233" t="s">
        <v>106</v>
      </c>
      <c r="B25" s="215" t="s">
        <v>105</v>
      </c>
      <c r="C25" s="209"/>
      <c r="D25" s="216">
        <f t="shared" ref="D25:E25" si="0">D26</f>
        <v>725.5</v>
      </c>
      <c r="E25" s="216">
        <f t="shared" si="0"/>
        <v>725.5</v>
      </c>
    </row>
    <row r="26" spans="1:5" ht="25.5" customHeight="1">
      <c r="A26" s="49" t="s">
        <v>107</v>
      </c>
      <c r="B26" s="292" t="s">
        <v>108</v>
      </c>
      <c r="C26" s="209"/>
      <c r="D26" s="9">
        <f>SUM(D27:D30)</f>
        <v>725.5</v>
      </c>
      <c r="E26" s="9">
        <f>SUM(E27:E30)</f>
        <v>725.5</v>
      </c>
    </row>
    <row r="27" spans="1:5" ht="56.25" customHeight="1">
      <c r="A27" s="217" t="s">
        <v>242</v>
      </c>
      <c r="B27" s="292" t="s">
        <v>109</v>
      </c>
      <c r="C27" s="294">
        <v>200</v>
      </c>
      <c r="D27" s="9">
        <v>33.799999999999997</v>
      </c>
      <c r="E27" s="9">
        <v>33.799999999999997</v>
      </c>
    </row>
    <row r="28" spans="1:5" ht="43.5" customHeight="1">
      <c r="A28" s="388" t="s">
        <v>608</v>
      </c>
      <c r="B28" s="382" t="s">
        <v>110</v>
      </c>
      <c r="C28" s="384">
        <v>200</v>
      </c>
      <c r="D28" s="392">
        <v>199.5</v>
      </c>
      <c r="E28" s="392">
        <v>199.5</v>
      </c>
    </row>
    <row r="29" spans="1:5" ht="22.5" customHeight="1">
      <c r="A29" s="389"/>
      <c r="B29" s="383"/>
      <c r="C29" s="385"/>
      <c r="D29" s="393"/>
      <c r="E29" s="393"/>
    </row>
    <row r="30" spans="1:5" ht="51.75" customHeight="1">
      <c r="A30" s="208" t="s">
        <v>609</v>
      </c>
      <c r="B30" s="292" t="s">
        <v>111</v>
      </c>
      <c r="C30" s="294">
        <v>300</v>
      </c>
      <c r="D30" s="9">
        <v>492.2</v>
      </c>
      <c r="E30" s="9">
        <v>492.2</v>
      </c>
    </row>
    <row r="31" spans="1:5" ht="16.5" customHeight="1">
      <c r="A31" s="226" t="s">
        <v>217</v>
      </c>
      <c r="B31" s="215" t="s">
        <v>220</v>
      </c>
      <c r="C31" s="236"/>
      <c r="D31" s="216">
        <f t="shared" ref="D31:E31" si="1">D32</f>
        <v>476.4</v>
      </c>
      <c r="E31" s="216">
        <f t="shared" si="1"/>
        <v>0</v>
      </c>
    </row>
    <row r="32" spans="1:5" ht="18.75" customHeight="1">
      <c r="A32" s="49" t="s">
        <v>218</v>
      </c>
      <c r="B32" s="292" t="s">
        <v>221</v>
      </c>
      <c r="C32" s="294"/>
      <c r="D32" s="9">
        <f>D33+D34</f>
        <v>476.4</v>
      </c>
      <c r="E32" s="9">
        <f>E33+E34</f>
        <v>0</v>
      </c>
    </row>
    <row r="33" spans="1:5" ht="43.5" customHeight="1">
      <c r="A33" s="49" t="s">
        <v>243</v>
      </c>
      <c r="B33" s="292" t="s">
        <v>222</v>
      </c>
      <c r="C33" s="294">
        <v>200</v>
      </c>
      <c r="D33" s="9">
        <v>426.4</v>
      </c>
      <c r="E33" s="9"/>
    </row>
    <row r="34" spans="1:5" ht="45" customHeight="1">
      <c r="A34" s="49" t="s">
        <v>219</v>
      </c>
      <c r="B34" s="292" t="s">
        <v>222</v>
      </c>
      <c r="C34" s="294">
        <v>600</v>
      </c>
      <c r="D34" s="9">
        <v>50</v>
      </c>
      <c r="E34" s="9"/>
    </row>
    <row r="35" spans="1:5" ht="18" customHeight="1">
      <c r="A35" s="226" t="s">
        <v>112</v>
      </c>
      <c r="B35" s="215" t="s">
        <v>113</v>
      </c>
      <c r="C35" s="294"/>
      <c r="D35" s="216">
        <f>D36+D43</f>
        <v>46535.299999999996</v>
      </c>
      <c r="E35" s="216">
        <f>E36+E43</f>
        <v>44601.2</v>
      </c>
    </row>
    <row r="36" spans="1:5" ht="18" customHeight="1">
      <c r="A36" s="49" t="s">
        <v>114</v>
      </c>
      <c r="B36" s="292" t="s">
        <v>115</v>
      </c>
      <c r="C36" s="294"/>
      <c r="D36" s="9">
        <f>D37+D38+D39+D40+D41+D42</f>
        <v>9077.6</v>
      </c>
      <c r="E36" s="9">
        <f>E37+E38+E39+E40+E41+E42</f>
        <v>9077.6</v>
      </c>
    </row>
    <row r="37" spans="1:5" ht="50.25" customHeight="1">
      <c r="A37" s="49" t="s">
        <v>92</v>
      </c>
      <c r="B37" s="292" t="s">
        <v>116</v>
      </c>
      <c r="C37" s="294">
        <v>100</v>
      </c>
      <c r="D37" s="9">
        <v>3651.3</v>
      </c>
      <c r="E37" s="9">
        <v>3651.3</v>
      </c>
    </row>
    <row r="38" spans="1:5" ht="31.5" customHeight="1">
      <c r="A38" s="49" t="s">
        <v>244</v>
      </c>
      <c r="B38" s="291" t="s">
        <v>116</v>
      </c>
      <c r="C38" s="294">
        <v>200</v>
      </c>
      <c r="D38" s="9">
        <v>3183.8</v>
      </c>
      <c r="E38" s="9">
        <v>3183.8</v>
      </c>
    </row>
    <row r="39" spans="1:5" ht="26.25" customHeight="1">
      <c r="A39" s="49" t="s">
        <v>93</v>
      </c>
      <c r="B39" s="292" t="s">
        <v>116</v>
      </c>
      <c r="C39" s="294">
        <v>800</v>
      </c>
      <c r="D39" s="9">
        <v>29</v>
      </c>
      <c r="E39" s="9">
        <v>29</v>
      </c>
    </row>
    <row r="40" spans="1:5" ht="27.75" customHeight="1">
      <c r="A40" s="49" t="s">
        <v>245</v>
      </c>
      <c r="B40" s="292" t="s">
        <v>214</v>
      </c>
      <c r="C40" s="294">
        <v>200</v>
      </c>
      <c r="D40" s="9">
        <v>1212.7</v>
      </c>
      <c r="E40" s="9">
        <v>1212.7</v>
      </c>
    </row>
    <row r="41" spans="1:5" ht="24.75" customHeight="1">
      <c r="A41" s="49" t="s">
        <v>246</v>
      </c>
      <c r="B41" s="292" t="s">
        <v>223</v>
      </c>
      <c r="C41" s="294">
        <v>200</v>
      </c>
      <c r="D41" s="9">
        <v>1000.8</v>
      </c>
      <c r="E41" s="9">
        <v>1000.8</v>
      </c>
    </row>
    <row r="42" spans="1:5" ht="41.25" customHeight="1">
      <c r="A42" s="49" t="s">
        <v>381</v>
      </c>
      <c r="B42" s="292" t="s">
        <v>366</v>
      </c>
      <c r="C42" s="294">
        <v>100</v>
      </c>
      <c r="D42" s="9"/>
      <c r="E42" s="9"/>
    </row>
    <row r="43" spans="1:5" ht="15" customHeight="1">
      <c r="A43" s="49" t="s">
        <v>117</v>
      </c>
      <c r="B43" s="292" t="s">
        <v>118</v>
      </c>
      <c r="C43" s="294"/>
      <c r="D43" s="9">
        <f>D44+D45+D46+D47+D48+D49+D50+D51+D52</f>
        <v>37457.699999999997</v>
      </c>
      <c r="E43" s="9">
        <f>E44+E45+E46+E47+E48+E49+E50+E51+E52</f>
        <v>35523.599999999999</v>
      </c>
    </row>
    <row r="44" spans="1:5" ht="51" customHeight="1">
      <c r="A44" s="49" t="s">
        <v>94</v>
      </c>
      <c r="B44" s="291" t="s">
        <v>119</v>
      </c>
      <c r="C44" s="293">
        <v>100</v>
      </c>
      <c r="D44" s="9">
        <v>985.6</v>
      </c>
      <c r="E44" s="9">
        <v>985.6</v>
      </c>
    </row>
    <row r="45" spans="1:5" ht="40.5" customHeight="1">
      <c r="A45" s="220" t="s">
        <v>247</v>
      </c>
      <c r="B45" s="291" t="s">
        <v>119</v>
      </c>
      <c r="C45" s="294">
        <v>200</v>
      </c>
      <c r="D45" s="9">
        <v>10695.5</v>
      </c>
      <c r="E45" s="9">
        <v>9695.5</v>
      </c>
    </row>
    <row r="46" spans="1:5" ht="41.25" customHeight="1">
      <c r="A46" s="220" t="s">
        <v>95</v>
      </c>
      <c r="B46" s="291" t="s">
        <v>119</v>
      </c>
      <c r="C46" s="294">
        <v>600</v>
      </c>
      <c r="D46" s="9">
        <v>16629</v>
      </c>
      <c r="E46" s="9">
        <v>15694.9</v>
      </c>
    </row>
    <row r="47" spans="1:5" ht="29.25" customHeight="1">
      <c r="A47" s="220" t="s">
        <v>96</v>
      </c>
      <c r="B47" s="291" t="s">
        <v>119</v>
      </c>
      <c r="C47" s="294">
        <v>800</v>
      </c>
      <c r="D47" s="9">
        <v>135.19999999999999</v>
      </c>
      <c r="E47" s="9">
        <v>135.19999999999999</v>
      </c>
    </row>
    <row r="48" spans="1:5" ht="39" customHeight="1">
      <c r="A48" s="49" t="s">
        <v>97</v>
      </c>
      <c r="B48" s="292" t="s">
        <v>120</v>
      </c>
      <c r="C48" s="294">
        <v>100</v>
      </c>
      <c r="D48" s="9">
        <v>6638.8</v>
      </c>
      <c r="E48" s="9">
        <v>6638.8</v>
      </c>
    </row>
    <row r="49" spans="1:5" ht="28.5" customHeight="1">
      <c r="A49" s="220" t="s">
        <v>248</v>
      </c>
      <c r="B49" s="292" t="s">
        <v>120</v>
      </c>
      <c r="C49" s="294">
        <v>200</v>
      </c>
      <c r="D49" s="9">
        <v>1067.9000000000001</v>
      </c>
      <c r="E49" s="9">
        <v>1067.9000000000001</v>
      </c>
    </row>
    <row r="50" spans="1:5" ht="17.25" customHeight="1">
      <c r="A50" s="220" t="s">
        <v>98</v>
      </c>
      <c r="B50" s="292" t="s">
        <v>120</v>
      </c>
      <c r="C50" s="294">
        <v>800</v>
      </c>
      <c r="D50" s="9">
        <v>1.9</v>
      </c>
      <c r="E50" s="9">
        <v>1.9</v>
      </c>
    </row>
    <row r="51" spans="1:5" ht="27" customHeight="1">
      <c r="A51" s="49" t="s">
        <v>245</v>
      </c>
      <c r="B51" s="292" t="s">
        <v>121</v>
      </c>
      <c r="C51" s="294">
        <v>200</v>
      </c>
      <c r="D51" s="9">
        <v>659.7</v>
      </c>
      <c r="E51" s="9">
        <v>659.7</v>
      </c>
    </row>
    <row r="52" spans="1:5" ht="31.5" customHeight="1">
      <c r="A52" s="49" t="s">
        <v>246</v>
      </c>
      <c r="B52" s="292" t="s">
        <v>224</v>
      </c>
      <c r="C52" s="294">
        <v>200</v>
      </c>
      <c r="D52" s="9">
        <v>644.1</v>
      </c>
      <c r="E52" s="9">
        <v>644.1</v>
      </c>
    </row>
    <row r="53" spans="1:5" ht="27" customHeight="1">
      <c r="A53" s="237" t="s">
        <v>122</v>
      </c>
      <c r="B53" s="238" t="s">
        <v>124</v>
      </c>
      <c r="C53" s="294"/>
      <c r="D53" s="216">
        <f t="shared" ref="D53:E53" si="2">D54+D57</f>
        <v>56008</v>
      </c>
      <c r="E53" s="216">
        <f t="shared" si="2"/>
        <v>56008</v>
      </c>
    </row>
    <row r="54" spans="1:5" ht="18.75" customHeight="1">
      <c r="A54" s="49" t="s">
        <v>114</v>
      </c>
      <c r="B54" s="292" t="s">
        <v>123</v>
      </c>
      <c r="C54" s="294"/>
      <c r="D54" s="9">
        <f>D55+D56</f>
        <v>6580.4</v>
      </c>
      <c r="E54" s="9">
        <f>E55+E56</f>
        <v>6580.4</v>
      </c>
    </row>
    <row r="55" spans="1:5" ht="108" customHeight="1">
      <c r="A55" s="49" t="s">
        <v>612</v>
      </c>
      <c r="B55" s="292" t="s">
        <v>126</v>
      </c>
      <c r="C55" s="294">
        <v>100</v>
      </c>
      <c r="D55" s="9">
        <v>6556.7</v>
      </c>
      <c r="E55" s="9">
        <v>6556.7</v>
      </c>
    </row>
    <row r="56" spans="1:5" ht="80.25" customHeight="1">
      <c r="A56" s="49" t="s">
        <v>611</v>
      </c>
      <c r="B56" s="292" t="s">
        <v>126</v>
      </c>
      <c r="C56" s="294">
        <v>200</v>
      </c>
      <c r="D56" s="9">
        <v>23.7</v>
      </c>
      <c r="E56" s="9">
        <v>23.7</v>
      </c>
    </row>
    <row r="57" spans="1:5" ht="18.75" customHeight="1">
      <c r="A57" s="49" t="s">
        <v>127</v>
      </c>
      <c r="B57" s="292" t="s">
        <v>128</v>
      </c>
      <c r="C57" s="293"/>
      <c r="D57" s="9">
        <f>D58+D59+D60</f>
        <v>49427.6</v>
      </c>
      <c r="E57" s="9">
        <f>E58+E59+E60</f>
        <v>49427.6</v>
      </c>
    </row>
    <row r="58" spans="1:5" ht="108.75" customHeight="1">
      <c r="A58" s="49" t="s">
        <v>283</v>
      </c>
      <c r="B58" s="292" t="s">
        <v>131</v>
      </c>
      <c r="C58" s="294">
        <v>100</v>
      </c>
      <c r="D58" s="9">
        <v>13235.6</v>
      </c>
      <c r="E58" s="9">
        <v>13235.6</v>
      </c>
    </row>
    <row r="59" spans="1:5" ht="93" customHeight="1">
      <c r="A59" s="49" t="s">
        <v>249</v>
      </c>
      <c r="B59" s="292" t="s">
        <v>131</v>
      </c>
      <c r="C59" s="294">
        <v>200</v>
      </c>
      <c r="D59" s="9">
        <v>49</v>
      </c>
      <c r="E59" s="9">
        <v>49</v>
      </c>
    </row>
    <row r="60" spans="1:5" ht="94.5" customHeight="1">
      <c r="A60" s="220" t="s">
        <v>129</v>
      </c>
      <c r="B60" s="292" t="s">
        <v>131</v>
      </c>
      <c r="C60" s="294">
        <v>600</v>
      </c>
      <c r="D60" s="9">
        <v>36143</v>
      </c>
      <c r="E60" s="9">
        <v>36143</v>
      </c>
    </row>
    <row r="61" spans="1:5" ht="19.5" customHeight="1">
      <c r="A61" s="233" t="s">
        <v>130</v>
      </c>
      <c r="B61" s="215" t="s">
        <v>132</v>
      </c>
      <c r="C61" s="294"/>
      <c r="D61" s="216">
        <f t="shared" ref="D61:E61" si="3">D62</f>
        <v>3927.7</v>
      </c>
      <c r="E61" s="216">
        <f t="shared" si="3"/>
        <v>3927.7</v>
      </c>
    </row>
    <row r="62" spans="1:5" ht="20.25" customHeight="1">
      <c r="A62" s="49" t="s">
        <v>133</v>
      </c>
      <c r="B62" s="292" t="s">
        <v>134</v>
      </c>
      <c r="C62" s="294"/>
      <c r="D62" s="239">
        <f>D63+D64+D65</f>
        <v>3927.7</v>
      </c>
      <c r="E62" s="239">
        <f>E63+E64+E65</f>
        <v>3927.7</v>
      </c>
    </row>
    <row r="63" spans="1:5" ht="42" customHeight="1">
      <c r="A63" s="49" t="s">
        <v>135</v>
      </c>
      <c r="B63" s="292" t="s">
        <v>136</v>
      </c>
      <c r="C63" s="294">
        <v>100</v>
      </c>
      <c r="D63" s="9">
        <v>3122.1</v>
      </c>
      <c r="E63" s="9">
        <v>3122.1</v>
      </c>
    </row>
    <row r="64" spans="1:5" ht="28.5" customHeight="1">
      <c r="A64" s="49" t="s">
        <v>250</v>
      </c>
      <c r="B64" s="292" t="s">
        <v>136</v>
      </c>
      <c r="C64" s="294">
        <v>200</v>
      </c>
      <c r="D64" s="9">
        <v>717.8</v>
      </c>
      <c r="E64" s="9">
        <v>717.8</v>
      </c>
    </row>
    <row r="65" spans="1:5" ht="28.5" customHeight="1">
      <c r="A65" s="49" t="s">
        <v>137</v>
      </c>
      <c r="B65" s="292" t="s">
        <v>136</v>
      </c>
      <c r="C65" s="294">
        <v>800</v>
      </c>
      <c r="D65" s="9">
        <v>87.8</v>
      </c>
      <c r="E65" s="9">
        <v>87.8</v>
      </c>
    </row>
    <row r="66" spans="1:5" ht="21" customHeight="1">
      <c r="A66" s="233" t="s">
        <v>138</v>
      </c>
      <c r="B66" s="215" t="s">
        <v>139</v>
      </c>
      <c r="C66" s="294"/>
      <c r="D66" s="216">
        <f t="shared" ref="D66:E66" si="4">D67</f>
        <v>665.7</v>
      </c>
      <c r="E66" s="216">
        <f t="shared" si="4"/>
        <v>665.7</v>
      </c>
    </row>
    <row r="67" spans="1:5" ht="18.75" customHeight="1">
      <c r="A67" s="49" t="s">
        <v>140</v>
      </c>
      <c r="B67" s="292" t="s">
        <v>141</v>
      </c>
      <c r="C67" s="294"/>
      <c r="D67" s="9">
        <f>D68+D69+D70+D71+D72</f>
        <v>665.7</v>
      </c>
      <c r="E67" s="9">
        <f>E68+E69+E70+E71+E72</f>
        <v>665.7</v>
      </c>
    </row>
    <row r="68" spans="1:5" ht="39.75" customHeight="1">
      <c r="A68" s="224" t="s">
        <v>251</v>
      </c>
      <c r="B68" s="292" t="s">
        <v>143</v>
      </c>
      <c r="C68" s="294">
        <v>200</v>
      </c>
      <c r="D68" s="9">
        <v>69.3</v>
      </c>
      <c r="E68" s="9">
        <v>69.3</v>
      </c>
    </row>
    <row r="69" spans="1:5" ht="40.5" customHeight="1">
      <c r="A69" s="224" t="s">
        <v>142</v>
      </c>
      <c r="B69" s="292" t="s">
        <v>143</v>
      </c>
      <c r="C69" s="294">
        <v>600</v>
      </c>
      <c r="D69" s="9">
        <v>184.8</v>
      </c>
      <c r="E69" s="9">
        <v>184.8</v>
      </c>
    </row>
    <row r="70" spans="1:5" ht="42.75" customHeight="1">
      <c r="A70" s="49" t="s">
        <v>252</v>
      </c>
      <c r="B70" s="292" t="s">
        <v>144</v>
      </c>
      <c r="C70" s="294">
        <v>200</v>
      </c>
      <c r="D70" s="9">
        <v>23.1</v>
      </c>
      <c r="E70" s="9">
        <v>23.1</v>
      </c>
    </row>
    <row r="71" spans="1:5" ht="29.25" customHeight="1">
      <c r="A71" s="224" t="s">
        <v>285</v>
      </c>
      <c r="B71" s="292" t="s">
        <v>287</v>
      </c>
      <c r="C71" s="294">
        <v>200</v>
      </c>
      <c r="D71" s="9">
        <v>122.9</v>
      </c>
      <c r="E71" s="9">
        <v>122.9</v>
      </c>
    </row>
    <row r="72" spans="1:5" ht="42.75" customHeight="1">
      <c r="A72" s="224" t="s">
        <v>286</v>
      </c>
      <c r="B72" s="292" t="s">
        <v>287</v>
      </c>
      <c r="C72" s="294">
        <v>600</v>
      </c>
      <c r="D72" s="9">
        <v>265.60000000000002</v>
      </c>
      <c r="E72" s="9">
        <v>265.60000000000002</v>
      </c>
    </row>
    <row r="73" spans="1:5" ht="18.75" customHeight="1">
      <c r="A73" s="233" t="s">
        <v>145</v>
      </c>
      <c r="B73" s="215" t="s">
        <v>146</v>
      </c>
      <c r="C73" s="294"/>
      <c r="D73" s="216">
        <f t="shared" ref="D73:E73" si="5">D74</f>
        <v>190</v>
      </c>
      <c r="E73" s="216">
        <f t="shared" si="5"/>
        <v>190</v>
      </c>
    </row>
    <row r="74" spans="1:5" ht="18" customHeight="1">
      <c r="A74" s="49" t="s">
        <v>147</v>
      </c>
      <c r="B74" s="292" t="s">
        <v>148</v>
      </c>
      <c r="C74" s="294"/>
      <c r="D74" s="9">
        <f>D75</f>
        <v>190</v>
      </c>
      <c r="E74" s="9">
        <f>E75</f>
        <v>190</v>
      </c>
    </row>
    <row r="75" spans="1:5" ht="39.75" customHeight="1">
      <c r="A75" s="49" t="s">
        <v>253</v>
      </c>
      <c r="B75" s="292" t="s">
        <v>149</v>
      </c>
      <c r="C75" s="294">
        <v>200</v>
      </c>
      <c r="D75" s="9">
        <v>190</v>
      </c>
      <c r="E75" s="9">
        <v>190</v>
      </c>
    </row>
    <row r="76" spans="1:5" ht="32.25" customHeight="1">
      <c r="A76" s="226" t="s">
        <v>150</v>
      </c>
      <c r="B76" s="240" t="s">
        <v>151</v>
      </c>
      <c r="C76" s="290"/>
      <c r="D76" s="216">
        <f t="shared" ref="D76:E76" si="6">D77</f>
        <v>131.19999999999999</v>
      </c>
      <c r="E76" s="216">
        <f t="shared" si="6"/>
        <v>0</v>
      </c>
    </row>
    <row r="77" spans="1:5" ht="18" customHeight="1">
      <c r="A77" s="49" t="s">
        <v>102</v>
      </c>
      <c r="B77" s="212" t="s">
        <v>155</v>
      </c>
      <c r="C77" s="290"/>
      <c r="D77" s="9">
        <f>D78+D79+D80</f>
        <v>131.19999999999999</v>
      </c>
      <c r="E77" s="9">
        <f>E78+E79+E80</f>
        <v>0</v>
      </c>
    </row>
    <row r="78" spans="1:5" ht="41.25" customHeight="1">
      <c r="A78" s="49" t="s">
        <v>152</v>
      </c>
      <c r="B78" s="212" t="s">
        <v>156</v>
      </c>
      <c r="C78" s="294">
        <v>300</v>
      </c>
      <c r="D78" s="9">
        <v>32</v>
      </c>
      <c r="E78" s="9"/>
    </row>
    <row r="79" spans="1:5" ht="28.5" customHeight="1">
      <c r="A79" s="49" t="s">
        <v>153</v>
      </c>
      <c r="B79" s="292" t="s">
        <v>157</v>
      </c>
      <c r="C79" s="294">
        <v>300</v>
      </c>
      <c r="D79" s="9">
        <v>34.200000000000003</v>
      </c>
      <c r="E79" s="9"/>
    </row>
    <row r="80" spans="1:5" ht="26.25" customHeight="1">
      <c r="A80" s="49" t="s">
        <v>154</v>
      </c>
      <c r="B80" s="292" t="s">
        <v>158</v>
      </c>
      <c r="C80" s="294">
        <v>300</v>
      </c>
      <c r="D80" s="9">
        <v>65</v>
      </c>
      <c r="E80" s="9"/>
    </row>
    <row r="81" spans="1:5" ht="27" customHeight="1">
      <c r="A81" s="49" t="s">
        <v>371</v>
      </c>
      <c r="B81" s="292" t="s">
        <v>372</v>
      </c>
      <c r="C81" s="294"/>
      <c r="D81" s="9">
        <f>D82</f>
        <v>155.80000000000001</v>
      </c>
      <c r="E81" s="9">
        <f>E82</f>
        <v>0</v>
      </c>
    </row>
    <row r="82" spans="1:5" ht="17.25" customHeight="1">
      <c r="A82" s="49" t="s">
        <v>102</v>
      </c>
      <c r="B82" s="292" t="s">
        <v>373</v>
      </c>
      <c r="C82" s="294"/>
      <c r="D82" s="9">
        <f>D83+D84</f>
        <v>155.80000000000001</v>
      </c>
      <c r="E82" s="9">
        <f>E83+E84</f>
        <v>0</v>
      </c>
    </row>
    <row r="83" spans="1:5" ht="41.25" customHeight="1">
      <c r="A83" s="49" t="s">
        <v>601</v>
      </c>
      <c r="B83" s="292" t="s">
        <v>374</v>
      </c>
      <c r="C83" s="294">
        <v>200</v>
      </c>
      <c r="D83" s="9">
        <v>135.80000000000001</v>
      </c>
      <c r="E83" s="9"/>
    </row>
    <row r="84" spans="1:5" ht="41.25" customHeight="1">
      <c r="A84" s="49" t="s">
        <v>385</v>
      </c>
      <c r="B84" s="292" t="s">
        <v>375</v>
      </c>
      <c r="C84" s="294">
        <v>300</v>
      </c>
      <c r="D84" s="9">
        <v>20</v>
      </c>
      <c r="E84" s="9"/>
    </row>
    <row r="85" spans="1:5" ht="22.5" customHeight="1">
      <c r="A85" s="49" t="s">
        <v>226</v>
      </c>
      <c r="B85" s="215" t="s">
        <v>159</v>
      </c>
      <c r="C85" s="294"/>
      <c r="D85" s="216">
        <f>D86+D95</f>
        <v>8152.5000000000009</v>
      </c>
      <c r="E85" s="216">
        <f>E86+E95</f>
        <v>8152.5000000000009</v>
      </c>
    </row>
    <row r="86" spans="1:5" ht="19.5" customHeight="1">
      <c r="A86" s="241" t="s">
        <v>160</v>
      </c>
      <c r="B86" s="212" t="s">
        <v>161</v>
      </c>
      <c r="C86" s="294"/>
      <c r="D86" s="9">
        <f>D87+D92</f>
        <v>6654.7000000000007</v>
      </c>
      <c r="E86" s="9">
        <f>E87+E92</f>
        <v>6654.7000000000007</v>
      </c>
    </row>
    <row r="87" spans="1:5" ht="18" customHeight="1">
      <c r="A87" s="49" t="s">
        <v>164</v>
      </c>
      <c r="B87" s="212" t="s">
        <v>165</v>
      </c>
      <c r="C87" s="294"/>
      <c r="D87" s="9">
        <f>D88+D89+D90+D91</f>
        <v>4805.1000000000004</v>
      </c>
      <c r="E87" s="9">
        <f>E88+E89+E90+E91</f>
        <v>4805.1000000000004</v>
      </c>
    </row>
    <row r="88" spans="1:5" ht="55.5" customHeight="1">
      <c r="A88" s="49" t="s">
        <v>162</v>
      </c>
      <c r="B88" s="212" t="s">
        <v>166</v>
      </c>
      <c r="C88" s="294">
        <v>100</v>
      </c>
      <c r="D88" s="9">
        <v>2680.5</v>
      </c>
      <c r="E88" s="9">
        <v>2680.5</v>
      </c>
    </row>
    <row r="89" spans="1:5" ht="28.5" customHeight="1">
      <c r="A89" s="49" t="s">
        <v>254</v>
      </c>
      <c r="B89" s="212" t="s">
        <v>166</v>
      </c>
      <c r="C89" s="294">
        <v>200</v>
      </c>
      <c r="D89" s="9">
        <v>2084.6</v>
      </c>
      <c r="E89" s="9">
        <v>2084.6</v>
      </c>
    </row>
    <row r="90" spans="1:5" ht="29.25" customHeight="1">
      <c r="A90" s="49" t="s">
        <v>163</v>
      </c>
      <c r="B90" s="212" t="s">
        <v>166</v>
      </c>
      <c r="C90" s="294">
        <v>800</v>
      </c>
      <c r="D90" s="9">
        <v>25</v>
      </c>
      <c r="E90" s="9">
        <v>25</v>
      </c>
    </row>
    <row r="91" spans="1:5" ht="27" customHeight="1">
      <c r="A91" s="242" t="s">
        <v>255</v>
      </c>
      <c r="B91" s="292" t="s">
        <v>167</v>
      </c>
      <c r="C91" s="294">
        <v>200</v>
      </c>
      <c r="D91" s="9">
        <v>15</v>
      </c>
      <c r="E91" s="9">
        <v>15</v>
      </c>
    </row>
    <row r="92" spans="1:5" ht="18.75" customHeight="1">
      <c r="A92" s="49" t="s">
        <v>298</v>
      </c>
      <c r="B92" s="212" t="s">
        <v>299</v>
      </c>
      <c r="C92" s="294"/>
      <c r="D92" s="9">
        <f>D94+D93</f>
        <v>1849.6</v>
      </c>
      <c r="E92" s="9">
        <f>E94+E93</f>
        <v>1849.6</v>
      </c>
    </row>
    <row r="93" spans="1:5" ht="18.75" customHeight="1">
      <c r="A93" s="49" t="s">
        <v>595</v>
      </c>
      <c r="B93" s="212" t="s">
        <v>675</v>
      </c>
      <c r="C93" s="294">
        <v>100</v>
      </c>
      <c r="D93" s="9">
        <v>1441.1</v>
      </c>
      <c r="E93" s="9">
        <v>1441.1</v>
      </c>
    </row>
    <row r="94" spans="1:5" ht="28.5" customHeight="1">
      <c r="A94" s="49" t="s">
        <v>596</v>
      </c>
      <c r="B94" s="212" t="s">
        <v>675</v>
      </c>
      <c r="C94" s="294">
        <v>200</v>
      </c>
      <c r="D94" s="9">
        <v>408.5</v>
      </c>
      <c r="E94" s="9">
        <v>408.5</v>
      </c>
    </row>
    <row r="95" spans="1:5" ht="21" customHeight="1">
      <c r="A95" s="233" t="s">
        <v>176</v>
      </c>
      <c r="B95" s="240" t="s">
        <v>177</v>
      </c>
      <c r="C95" s="294"/>
      <c r="D95" s="216">
        <f>D96</f>
        <v>1497.8</v>
      </c>
      <c r="E95" s="216">
        <f>E96</f>
        <v>1497.8</v>
      </c>
    </row>
    <row r="96" spans="1:5" ht="19.5" customHeight="1">
      <c r="A96" s="49" t="s">
        <v>133</v>
      </c>
      <c r="B96" s="212" t="s">
        <v>178</v>
      </c>
      <c r="C96" s="294"/>
      <c r="D96" s="9">
        <f>D97+D98+D99</f>
        <v>1497.8</v>
      </c>
      <c r="E96" s="9">
        <f>E97+E98+E99</f>
        <v>1497.8</v>
      </c>
    </row>
    <row r="97" spans="1:5" ht="53.25" customHeight="1">
      <c r="A97" s="49" t="s">
        <v>179</v>
      </c>
      <c r="B97" s="212" t="s">
        <v>181</v>
      </c>
      <c r="C97" s="294">
        <v>100</v>
      </c>
      <c r="D97" s="9">
        <v>1421.9</v>
      </c>
      <c r="E97" s="9">
        <v>1421.9</v>
      </c>
    </row>
    <row r="98" spans="1:5" ht="40.5" customHeight="1">
      <c r="A98" s="49" t="s">
        <v>257</v>
      </c>
      <c r="B98" s="212" t="s">
        <v>181</v>
      </c>
      <c r="C98" s="294">
        <v>200</v>
      </c>
      <c r="D98" s="9">
        <v>75.099999999999994</v>
      </c>
      <c r="E98" s="9">
        <v>75.099999999999994</v>
      </c>
    </row>
    <row r="99" spans="1:5" ht="30" customHeight="1">
      <c r="A99" s="49" t="s">
        <v>180</v>
      </c>
      <c r="B99" s="212" t="s">
        <v>181</v>
      </c>
      <c r="C99" s="294">
        <v>800</v>
      </c>
      <c r="D99" s="9">
        <v>0.8</v>
      </c>
      <c r="E99" s="9">
        <v>0.8</v>
      </c>
    </row>
    <row r="100" spans="1:5" ht="27.75" customHeight="1">
      <c r="A100" s="49" t="s">
        <v>227</v>
      </c>
      <c r="B100" s="215" t="s">
        <v>621</v>
      </c>
      <c r="C100" s="294"/>
      <c r="D100" s="216">
        <f>D101+D104+D107+D111+D115+D119+D122+D126</f>
        <v>8753.5</v>
      </c>
      <c r="E100" s="216">
        <f>E101+E104+E107+E111+E115+E119+E122+E126</f>
        <v>8071.6</v>
      </c>
    </row>
    <row r="101" spans="1:5" ht="20.25" customHeight="1">
      <c r="A101" s="49" t="s">
        <v>289</v>
      </c>
      <c r="B101" s="292" t="s">
        <v>622</v>
      </c>
      <c r="C101" s="209"/>
      <c r="D101" s="9">
        <f>D102</f>
        <v>107.4</v>
      </c>
      <c r="E101" s="9">
        <f>E102</f>
        <v>0</v>
      </c>
    </row>
    <row r="102" spans="1:5" ht="18.75" customHeight="1">
      <c r="A102" s="49" t="s">
        <v>291</v>
      </c>
      <c r="B102" s="292" t="s">
        <v>623</v>
      </c>
      <c r="C102" s="209"/>
      <c r="D102" s="9">
        <f>D103</f>
        <v>107.4</v>
      </c>
      <c r="E102" s="9">
        <f>E103</f>
        <v>0</v>
      </c>
    </row>
    <row r="103" spans="1:5" ht="27" customHeight="1">
      <c r="A103" s="49" t="s">
        <v>295</v>
      </c>
      <c r="B103" s="292" t="s">
        <v>624</v>
      </c>
      <c r="C103" s="209">
        <v>300</v>
      </c>
      <c r="D103" s="9">
        <v>107.4</v>
      </c>
      <c r="E103" s="9"/>
    </row>
    <row r="104" spans="1:5" ht="18.75" customHeight="1">
      <c r="A104" s="208" t="s">
        <v>314</v>
      </c>
      <c r="B104" s="292" t="s">
        <v>628</v>
      </c>
      <c r="C104" s="209"/>
      <c r="D104" s="9">
        <f>D105</f>
        <v>574.5</v>
      </c>
      <c r="E104" s="9">
        <f>E105</f>
        <v>0</v>
      </c>
    </row>
    <row r="105" spans="1:5" ht="18" customHeight="1">
      <c r="A105" s="49" t="s">
        <v>316</v>
      </c>
      <c r="B105" s="292" t="s">
        <v>629</v>
      </c>
      <c r="C105" s="209"/>
      <c r="D105" s="9">
        <f>D106</f>
        <v>574.5</v>
      </c>
      <c r="E105" s="9">
        <f>E106</f>
        <v>0</v>
      </c>
    </row>
    <row r="106" spans="1:5" ht="44.25" customHeight="1">
      <c r="A106" s="208" t="s">
        <v>571</v>
      </c>
      <c r="B106" s="292" t="s">
        <v>630</v>
      </c>
      <c r="C106" s="209">
        <v>400</v>
      </c>
      <c r="D106" s="9">
        <v>574.5</v>
      </c>
      <c r="E106" s="9"/>
    </row>
    <row r="107" spans="1:5" ht="27.75" customHeight="1">
      <c r="A107" s="208" t="s">
        <v>323</v>
      </c>
      <c r="B107" s="292" t="s">
        <v>631</v>
      </c>
      <c r="C107" s="209"/>
      <c r="D107" s="9">
        <f>D108</f>
        <v>1023.0999999999999</v>
      </c>
      <c r="E107" s="9">
        <f>E108</f>
        <v>1023.0999999999999</v>
      </c>
    </row>
    <row r="108" spans="1:5" ht="17.25" customHeight="1">
      <c r="A108" s="208" t="s">
        <v>324</v>
      </c>
      <c r="B108" s="292" t="s">
        <v>632</v>
      </c>
      <c r="C108" s="209"/>
      <c r="D108" s="9">
        <f>D109+D110</f>
        <v>1023.0999999999999</v>
      </c>
      <c r="E108" s="9">
        <f>E109+E110</f>
        <v>1023.0999999999999</v>
      </c>
    </row>
    <row r="109" spans="1:5" ht="28.5" customHeight="1">
      <c r="A109" s="208" t="s">
        <v>328</v>
      </c>
      <c r="B109" s="292" t="s">
        <v>633</v>
      </c>
      <c r="C109" s="209">
        <v>200</v>
      </c>
      <c r="D109" s="9">
        <v>879.9</v>
      </c>
      <c r="E109" s="9">
        <v>879.9</v>
      </c>
    </row>
    <row r="110" spans="1:5" ht="24.75" customHeight="1">
      <c r="A110" s="208" t="s">
        <v>327</v>
      </c>
      <c r="B110" s="292" t="s">
        <v>634</v>
      </c>
      <c r="C110" s="209">
        <v>200</v>
      </c>
      <c r="D110" s="9">
        <v>143.19999999999999</v>
      </c>
      <c r="E110" s="9">
        <v>143.19999999999999</v>
      </c>
    </row>
    <row r="111" spans="1:5" ht="18.75" customHeight="1">
      <c r="A111" s="208" t="s">
        <v>315</v>
      </c>
      <c r="B111" s="292" t="s">
        <v>635</v>
      </c>
      <c r="C111" s="209"/>
      <c r="D111" s="9">
        <f>D112</f>
        <v>887.90000000000009</v>
      </c>
      <c r="E111" s="9">
        <f>E112</f>
        <v>887.90000000000009</v>
      </c>
    </row>
    <row r="112" spans="1:5" ht="18" customHeight="1">
      <c r="A112" s="49" t="s">
        <v>341</v>
      </c>
      <c r="B112" s="292" t="s">
        <v>636</v>
      </c>
      <c r="C112" s="209"/>
      <c r="D112" s="9">
        <f>D113+D114</f>
        <v>887.90000000000009</v>
      </c>
      <c r="E112" s="9">
        <f>E113+E114</f>
        <v>887.90000000000009</v>
      </c>
    </row>
    <row r="113" spans="1:5" ht="30" customHeight="1">
      <c r="A113" s="208" t="s">
        <v>589</v>
      </c>
      <c r="B113" s="292" t="s">
        <v>637</v>
      </c>
      <c r="C113" s="294">
        <v>200</v>
      </c>
      <c r="D113" s="9">
        <v>529.1</v>
      </c>
      <c r="E113" s="9">
        <v>529.1</v>
      </c>
    </row>
    <row r="114" spans="1:5" ht="25.5" customHeight="1">
      <c r="A114" s="208" t="s">
        <v>590</v>
      </c>
      <c r="B114" s="292" t="s">
        <v>638</v>
      </c>
      <c r="C114" s="294">
        <v>200</v>
      </c>
      <c r="D114" s="9">
        <v>358.8</v>
      </c>
      <c r="E114" s="9">
        <v>358.8</v>
      </c>
    </row>
    <row r="115" spans="1:5" ht="16.5" customHeight="1">
      <c r="A115" s="244" t="s">
        <v>317</v>
      </c>
      <c r="B115" s="292" t="s">
        <v>639</v>
      </c>
      <c r="C115" s="209"/>
      <c r="D115" s="9">
        <f>D116</f>
        <v>5500</v>
      </c>
      <c r="E115" s="9">
        <f>E116</f>
        <v>5500</v>
      </c>
    </row>
    <row r="116" spans="1:5" ht="16.5" customHeight="1">
      <c r="A116" s="49" t="s">
        <v>342</v>
      </c>
      <c r="B116" s="292" t="s">
        <v>640</v>
      </c>
      <c r="C116" s="209"/>
      <c r="D116" s="9">
        <f>D117+D118</f>
        <v>5500</v>
      </c>
      <c r="E116" s="9">
        <f>E117+E118</f>
        <v>5500</v>
      </c>
    </row>
    <row r="117" spans="1:5" ht="25.5" customHeight="1">
      <c r="A117" s="208" t="s">
        <v>320</v>
      </c>
      <c r="B117" s="292" t="s">
        <v>641</v>
      </c>
      <c r="C117" s="209">
        <v>800</v>
      </c>
      <c r="D117" s="9">
        <v>5000</v>
      </c>
      <c r="E117" s="9">
        <v>5000</v>
      </c>
    </row>
    <row r="118" spans="1:5" ht="27" customHeight="1">
      <c r="A118" s="208" t="s">
        <v>326</v>
      </c>
      <c r="B118" s="292" t="s">
        <v>642</v>
      </c>
      <c r="C118" s="209">
        <v>200</v>
      </c>
      <c r="D118" s="9">
        <v>500</v>
      </c>
      <c r="E118" s="9">
        <v>500</v>
      </c>
    </row>
    <row r="119" spans="1:5" ht="40.5" customHeight="1">
      <c r="A119" s="208" t="s">
        <v>318</v>
      </c>
      <c r="B119" s="292" t="s">
        <v>643</v>
      </c>
      <c r="C119" s="209"/>
      <c r="D119" s="9">
        <f>D120</f>
        <v>360.6</v>
      </c>
      <c r="E119" s="9">
        <f>E120</f>
        <v>360.6</v>
      </c>
    </row>
    <row r="120" spans="1:5" ht="27.75" customHeight="1">
      <c r="A120" s="49" t="s">
        <v>319</v>
      </c>
      <c r="B120" s="292" t="s">
        <v>644</v>
      </c>
      <c r="C120" s="209"/>
      <c r="D120" s="9">
        <f>D121</f>
        <v>360.6</v>
      </c>
      <c r="E120" s="9">
        <f>E121</f>
        <v>360.6</v>
      </c>
    </row>
    <row r="121" spans="1:5" ht="28.5" customHeight="1">
      <c r="A121" s="49" t="s">
        <v>392</v>
      </c>
      <c r="B121" s="292" t="s">
        <v>945</v>
      </c>
      <c r="C121" s="209">
        <v>200</v>
      </c>
      <c r="D121" s="9">
        <v>360.6</v>
      </c>
      <c r="E121" s="9">
        <v>360.6</v>
      </c>
    </row>
    <row r="122" spans="1:5" ht="16.5" customHeight="1">
      <c r="A122" s="208" t="s">
        <v>321</v>
      </c>
      <c r="B122" s="292" t="s">
        <v>645</v>
      </c>
      <c r="C122" s="209"/>
      <c r="D122" s="9">
        <f>D123</f>
        <v>200</v>
      </c>
      <c r="E122" s="9">
        <f>E123</f>
        <v>200</v>
      </c>
    </row>
    <row r="123" spans="1:5" ht="18.75" customHeight="1">
      <c r="A123" s="208" t="s">
        <v>322</v>
      </c>
      <c r="B123" s="292" t="s">
        <v>646</v>
      </c>
      <c r="C123" s="209"/>
      <c r="D123" s="9">
        <f>D124+D125</f>
        <v>200</v>
      </c>
      <c r="E123" s="9">
        <f>E124+E125</f>
        <v>200</v>
      </c>
    </row>
    <row r="124" spans="1:5" ht="25.5" customHeight="1">
      <c r="A124" s="208" t="s">
        <v>591</v>
      </c>
      <c r="B124" s="292" t="s">
        <v>647</v>
      </c>
      <c r="C124" s="294">
        <v>200</v>
      </c>
      <c r="D124" s="9">
        <v>150</v>
      </c>
      <c r="E124" s="9">
        <v>150</v>
      </c>
    </row>
    <row r="125" spans="1:5" ht="28.5" customHeight="1">
      <c r="A125" s="208" t="s">
        <v>592</v>
      </c>
      <c r="B125" s="292" t="s">
        <v>648</v>
      </c>
      <c r="C125" s="294">
        <v>200</v>
      </c>
      <c r="D125" s="9">
        <v>50</v>
      </c>
      <c r="E125" s="9">
        <v>50</v>
      </c>
    </row>
    <row r="126" spans="1:5" ht="41.25" customHeight="1">
      <c r="A126" s="208" t="s">
        <v>383</v>
      </c>
      <c r="B126" s="292" t="s">
        <v>649</v>
      </c>
      <c r="C126" s="209"/>
      <c r="D126" s="9">
        <f>D127</f>
        <v>100</v>
      </c>
      <c r="E126" s="9">
        <f>E127</f>
        <v>100</v>
      </c>
    </row>
    <row r="127" spans="1:5" ht="17.25" customHeight="1">
      <c r="A127" s="208" t="s">
        <v>369</v>
      </c>
      <c r="B127" s="292" t="s">
        <v>650</v>
      </c>
      <c r="C127" s="209"/>
      <c r="D127" s="9">
        <f>D128</f>
        <v>100</v>
      </c>
      <c r="E127" s="9">
        <f>E128</f>
        <v>100</v>
      </c>
    </row>
    <row r="128" spans="1:5" ht="41.25" customHeight="1">
      <c r="A128" s="208" t="s">
        <v>384</v>
      </c>
      <c r="B128" s="292" t="s">
        <v>651</v>
      </c>
      <c r="C128" s="209">
        <v>200</v>
      </c>
      <c r="D128" s="9">
        <v>100</v>
      </c>
      <c r="E128" s="9">
        <v>100</v>
      </c>
    </row>
    <row r="129" spans="1:5" ht="19.5" customHeight="1">
      <c r="A129" s="49" t="s">
        <v>228</v>
      </c>
      <c r="B129" s="215" t="s">
        <v>193</v>
      </c>
      <c r="C129" s="294"/>
      <c r="D129" s="216">
        <f t="shared" ref="D129:E131" si="7">D130</f>
        <v>200</v>
      </c>
      <c r="E129" s="216">
        <f t="shared" si="7"/>
        <v>0</v>
      </c>
    </row>
    <row r="130" spans="1:5" ht="25.5" customHeight="1">
      <c r="A130" s="49" t="s">
        <v>194</v>
      </c>
      <c r="B130" s="212" t="s">
        <v>290</v>
      </c>
      <c r="C130" s="294"/>
      <c r="D130" s="9">
        <f t="shared" si="7"/>
        <v>200</v>
      </c>
      <c r="E130" s="9">
        <f t="shared" si="7"/>
        <v>0</v>
      </c>
    </row>
    <row r="131" spans="1:5" ht="21" customHeight="1">
      <c r="A131" s="49" t="s">
        <v>196</v>
      </c>
      <c r="B131" s="212" t="s">
        <v>292</v>
      </c>
      <c r="C131" s="294"/>
      <c r="D131" s="9">
        <f t="shared" si="7"/>
        <v>200</v>
      </c>
      <c r="E131" s="9">
        <f t="shared" si="7"/>
        <v>0</v>
      </c>
    </row>
    <row r="132" spans="1:5" ht="22.5" customHeight="1">
      <c r="A132" s="49" t="s">
        <v>195</v>
      </c>
      <c r="B132" s="212" t="s">
        <v>653</v>
      </c>
      <c r="C132" s="294">
        <v>800</v>
      </c>
      <c r="D132" s="9">
        <v>200</v>
      </c>
      <c r="E132" s="9"/>
    </row>
    <row r="133" spans="1:5" ht="18.75" customHeight="1">
      <c r="A133" s="226" t="s">
        <v>661</v>
      </c>
      <c r="B133" s="215" t="s">
        <v>654</v>
      </c>
      <c r="C133" s="294"/>
      <c r="D133" s="216">
        <f t="shared" ref="D133:E133" si="8">D134+D138</f>
        <v>1330</v>
      </c>
      <c r="E133" s="216">
        <f t="shared" si="8"/>
        <v>1330</v>
      </c>
    </row>
    <row r="134" spans="1:5" ht="19.5" customHeight="1">
      <c r="A134" s="49" t="s">
        <v>662</v>
      </c>
      <c r="B134" s="212" t="s">
        <v>655</v>
      </c>
      <c r="C134" s="294"/>
      <c r="D134" s="9">
        <f>D135</f>
        <v>830</v>
      </c>
      <c r="E134" s="9">
        <f>E135</f>
        <v>830</v>
      </c>
    </row>
    <row r="135" spans="1:5" ht="28.5" customHeight="1">
      <c r="A135" s="49" t="s">
        <v>197</v>
      </c>
      <c r="B135" s="212" t="s">
        <v>656</v>
      </c>
      <c r="C135" s="294"/>
      <c r="D135" s="9">
        <f>D136+D137</f>
        <v>830</v>
      </c>
      <c r="E135" s="9">
        <f>E136+E137</f>
        <v>830</v>
      </c>
    </row>
    <row r="136" spans="1:5" ht="42" customHeight="1">
      <c r="A136" s="49" t="s">
        <v>663</v>
      </c>
      <c r="B136" s="212" t="s">
        <v>657</v>
      </c>
      <c r="C136" s="294">
        <v>200</v>
      </c>
      <c r="D136" s="9">
        <v>630</v>
      </c>
      <c r="E136" s="9">
        <v>630</v>
      </c>
    </row>
    <row r="137" spans="1:5" ht="42" customHeight="1">
      <c r="A137" s="245" t="s">
        <v>665</v>
      </c>
      <c r="B137" s="292" t="s">
        <v>664</v>
      </c>
      <c r="C137" s="294">
        <v>200</v>
      </c>
      <c r="D137" s="9">
        <v>200</v>
      </c>
      <c r="E137" s="9">
        <v>200</v>
      </c>
    </row>
    <row r="138" spans="1:5" ht="26.25" customHeight="1">
      <c r="A138" s="208" t="s">
        <v>198</v>
      </c>
      <c r="B138" s="212" t="s">
        <v>658</v>
      </c>
      <c r="C138" s="294"/>
      <c r="D138" s="9">
        <f>D139</f>
        <v>500</v>
      </c>
      <c r="E138" s="9">
        <f>E139</f>
        <v>500</v>
      </c>
    </row>
    <row r="139" spans="1:5" ht="28.5" customHeight="1">
      <c r="A139" s="49" t="s">
        <v>199</v>
      </c>
      <c r="B139" s="212" t="s">
        <v>659</v>
      </c>
      <c r="C139" s="294"/>
      <c r="D139" s="9">
        <f>D141+D140</f>
        <v>500</v>
      </c>
      <c r="E139" s="9">
        <f>E141+E140</f>
        <v>500</v>
      </c>
    </row>
    <row r="140" spans="1:5" ht="28.5" customHeight="1">
      <c r="A140" s="49" t="s">
        <v>829</v>
      </c>
      <c r="B140" s="212" t="s">
        <v>830</v>
      </c>
      <c r="C140" s="294">
        <v>200</v>
      </c>
      <c r="D140" s="9">
        <v>40</v>
      </c>
      <c r="E140" s="9">
        <v>40</v>
      </c>
    </row>
    <row r="141" spans="1:5" ht="26.25" customHeight="1">
      <c r="A141" s="208" t="s">
        <v>260</v>
      </c>
      <c r="B141" s="212" t="s">
        <v>660</v>
      </c>
      <c r="C141" s="294">
        <v>200</v>
      </c>
      <c r="D141" s="9">
        <v>460</v>
      </c>
      <c r="E141" s="9">
        <v>460</v>
      </c>
    </row>
    <row r="142" spans="1:5" ht="29.25" customHeight="1">
      <c r="A142" s="246" t="s">
        <v>353</v>
      </c>
      <c r="B142" s="215" t="s">
        <v>666</v>
      </c>
      <c r="C142" s="290"/>
      <c r="D142" s="216">
        <f>D146+D143</f>
        <v>1796.6</v>
      </c>
      <c r="E142" s="216">
        <f>E146+E143</f>
        <v>1514</v>
      </c>
    </row>
    <row r="143" spans="1:5" ht="19.5" customHeight="1">
      <c r="A143" s="208" t="s">
        <v>598</v>
      </c>
      <c r="B143" s="212" t="s">
        <v>667</v>
      </c>
      <c r="C143" s="294"/>
      <c r="D143" s="9">
        <f>D144</f>
        <v>1168</v>
      </c>
      <c r="E143" s="9">
        <f>E144</f>
        <v>938</v>
      </c>
    </row>
    <row r="144" spans="1:5" ht="19.5" customHeight="1">
      <c r="A144" s="208" t="s">
        <v>599</v>
      </c>
      <c r="B144" s="212" t="s">
        <v>668</v>
      </c>
      <c r="C144" s="294"/>
      <c r="D144" s="9">
        <f>D145</f>
        <v>1168</v>
      </c>
      <c r="E144" s="9">
        <f>E145</f>
        <v>938</v>
      </c>
    </row>
    <row r="145" spans="1:5" ht="26.25" customHeight="1">
      <c r="A145" s="208" t="s">
        <v>600</v>
      </c>
      <c r="B145" s="212" t="s">
        <v>669</v>
      </c>
      <c r="C145" s="294">
        <v>200</v>
      </c>
      <c r="D145" s="9">
        <v>1168</v>
      </c>
      <c r="E145" s="9">
        <v>938</v>
      </c>
    </row>
    <row r="146" spans="1:5" ht="30" customHeight="1">
      <c r="A146" s="208" t="s">
        <v>354</v>
      </c>
      <c r="B146" s="212" t="s">
        <v>941</v>
      </c>
      <c r="C146" s="294"/>
      <c r="D146" s="9">
        <f>D147</f>
        <v>628.6</v>
      </c>
      <c r="E146" s="9">
        <f>E147</f>
        <v>576</v>
      </c>
    </row>
    <row r="147" spans="1:5" ht="19.5" customHeight="1">
      <c r="A147" s="208" t="s">
        <v>355</v>
      </c>
      <c r="B147" s="212" t="s">
        <v>942</v>
      </c>
      <c r="C147" s="294"/>
      <c r="D147" s="9">
        <f>D148+D149</f>
        <v>628.6</v>
      </c>
      <c r="E147" s="9">
        <f>E148+E149</f>
        <v>576</v>
      </c>
    </row>
    <row r="148" spans="1:5" ht="29.25" customHeight="1">
      <c r="A148" s="208" t="s">
        <v>390</v>
      </c>
      <c r="B148" s="212" t="s">
        <v>671</v>
      </c>
      <c r="C148" s="294">
        <v>200</v>
      </c>
      <c r="D148" s="9">
        <v>550</v>
      </c>
      <c r="E148" s="9">
        <v>550</v>
      </c>
    </row>
    <row r="149" spans="1:5" ht="30.75" customHeight="1">
      <c r="A149" s="208" t="s">
        <v>391</v>
      </c>
      <c r="B149" s="212" t="s">
        <v>670</v>
      </c>
      <c r="C149" s="294">
        <v>200</v>
      </c>
      <c r="D149" s="9">
        <v>78.599999999999994</v>
      </c>
      <c r="E149" s="9">
        <v>26</v>
      </c>
    </row>
    <row r="150" spans="1:5" ht="19.5" customHeight="1">
      <c r="A150" s="246" t="s">
        <v>231</v>
      </c>
      <c r="B150" s="227">
        <v>1400000000</v>
      </c>
      <c r="C150" s="290"/>
      <c r="D150" s="216">
        <f t="shared" ref="D150:E150" si="9">D151</f>
        <v>50</v>
      </c>
      <c r="E150" s="216">
        <f t="shared" si="9"/>
        <v>50</v>
      </c>
    </row>
    <row r="151" spans="1:5" ht="36" customHeight="1">
      <c r="A151" s="208" t="s">
        <v>232</v>
      </c>
      <c r="B151" s="48">
        <v>1410000000</v>
      </c>
      <c r="C151" s="294"/>
      <c r="D151" s="9">
        <f>D152</f>
        <v>50</v>
      </c>
      <c r="E151" s="9">
        <f>E152</f>
        <v>50</v>
      </c>
    </row>
    <row r="152" spans="1:5" ht="16.5" customHeight="1">
      <c r="A152" s="208" t="s">
        <v>233</v>
      </c>
      <c r="B152" s="48">
        <v>1410100000</v>
      </c>
      <c r="C152" s="294"/>
      <c r="D152" s="9">
        <f>D153+D154</f>
        <v>50</v>
      </c>
      <c r="E152" s="9">
        <f>E153+E154</f>
        <v>50</v>
      </c>
    </row>
    <row r="153" spans="1:5" ht="25.5" customHeight="1">
      <c r="A153" s="208" t="s">
        <v>264</v>
      </c>
      <c r="B153" s="48">
        <v>1410100700</v>
      </c>
      <c r="C153" s="294">
        <v>200</v>
      </c>
      <c r="D153" s="9">
        <v>20</v>
      </c>
      <c r="E153" s="9">
        <v>20</v>
      </c>
    </row>
    <row r="154" spans="1:5" ht="30" customHeight="1">
      <c r="A154" s="208" t="s">
        <v>265</v>
      </c>
      <c r="B154" s="48">
        <v>1410100710</v>
      </c>
      <c r="C154" s="294">
        <v>200</v>
      </c>
      <c r="D154" s="9">
        <v>30</v>
      </c>
      <c r="E154" s="9">
        <v>30</v>
      </c>
    </row>
    <row r="155" spans="1:5" ht="25.5" customHeight="1">
      <c r="A155" s="246" t="s">
        <v>305</v>
      </c>
      <c r="B155" s="227">
        <v>1600000000</v>
      </c>
      <c r="C155" s="294"/>
      <c r="D155" s="216">
        <f t="shared" ref="D155:E157" si="10">D156</f>
        <v>250</v>
      </c>
      <c r="E155" s="216">
        <f t="shared" si="10"/>
        <v>250</v>
      </c>
    </row>
    <row r="156" spans="1:5" ht="28.5" customHeight="1">
      <c r="A156" s="208" t="s">
        <v>306</v>
      </c>
      <c r="B156" s="48">
        <v>1620000000</v>
      </c>
      <c r="C156" s="294"/>
      <c r="D156" s="9">
        <f t="shared" si="10"/>
        <v>250</v>
      </c>
      <c r="E156" s="9">
        <f t="shared" si="10"/>
        <v>250</v>
      </c>
    </row>
    <row r="157" spans="1:5" ht="28.5" customHeight="1">
      <c r="A157" s="208" t="s">
        <v>307</v>
      </c>
      <c r="B157" s="48">
        <v>1620100000</v>
      </c>
      <c r="C157" s="294"/>
      <c r="D157" s="9">
        <f t="shared" si="10"/>
        <v>250</v>
      </c>
      <c r="E157" s="9">
        <f t="shared" si="10"/>
        <v>250</v>
      </c>
    </row>
    <row r="158" spans="1:5" ht="51.75" customHeight="1">
      <c r="A158" s="45" t="s">
        <v>308</v>
      </c>
      <c r="B158" s="48">
        <v>1620120300</v>
      </c>
      <c r="C158" s="294">
        <v>200</v>
      </c>
      <c r="D158" s="9">
        <v>250</v>
      </c>
      <c r="E158" s="9">
        <v>250</v>
      </c>
    </row>
    <row r="159" spans="1:5" ht="27.75" customHeight="1">
      <c r="A159" s="246" t="s">
        <v>309</v>
      </c>
      <c r="B159" s="227">
        <v>1700000000</v>
      </c>
      <c r="C159" s="290"/>
      <c r="D159" s="216">
        <f>D160+D163</f>
        <v>5499.9</v>
      </c>
      <c r="E159" s="216">
        <f>E160+E163</f>
        <v>5735.4</v>
      </c>
    </row>
    <row r="160" spans="1:5" ht="27.75" customHeight="1">
      <c r="A160" s="208" t="s">
        <v>310</v>
      </c>
      <c r="B160" s="48">
        <v>1710000000</v>
      </c>
      <c r="C160" s="294"/>
      <c r="D160" s="9">
        <f>D161</f>
        <v>2303</v>
      </c>
      <c r="E160" s="9">
        <f>E161</f>
        <v>2303</v>
      </c>
    </row>
    <row r="161" spans="1:5" ht="27.75" customHeight="1">
      <c r="A161" s="49" t="s">
        <v>311</v>
      </c>
      <c r="B161" s="48">
        <v>1710100000</v>
      </c>
      <c r="C161" s="294"/>
      <c r="D161" s="9">
        <f>D162</f>
        <v>2303</v>
      </c>
      <c r="E161" s="9">
        <f>E162</f>
        <v>2303</v>
      </c>
    </row>
    <row r="162" spans="1:5" ht="38.25" customHeight="1">
      <c r="A162" s="45" t="s">
        <v>352</v>
      </c>
      <c r="B162" s="48">
        <v>1710120400</v>
      </c>
      <c r="C162" s="294">
        <v>200</v>
      </c>
      <c r="D162" s="9">
        <v>2303</v>
      </c>
      <c r="E162" s="9">
        <v>2303</v>
      </c>
    </row>
    <row r="163" spans="1:5" ht="28.5" customHeight="1">
      <c r="A163" s="45" t="s">
        <v>312</v>
      </c>
      <c r="B163" s="48">
        <v>1720000000</v>
      </c>
      <c r="C163" s="294"/>
      <c r="D163" s="9">
        <f>D164</f>
        <v>3196.9</v>
      </c>
      <c r="E163" s="9">
        <f>E164</f>
        <v>3432.4</v>
      </c>
    </row>
    <row r="164" spans="1:5" ht="28.5" customHeight="1">
      <c r="A164" s="49" t="s">
        <v>313</v>
      </c>
      <c r="B164" s="48">
        <v>1720100000</v>
      </c>
      <c r="C164" s="294"/>
      <c r="D164" s="9">
        <f>D165</f>
        <v>3196.9</v>
      </c>
      <c r="E164" s="9">
        <f>E165</f>
        <v>3432.4</v>
      </c>
    </row>
    <row r="165" spans="1:5" ht="41.25" customHeight="1">
      <c r="A165" s="45" t="s">
        <v>329</v>
      </c>
      <c r="B165" s="229">
        <v>1720120410</v>
      </c>
      <c r="C165" s="294">
        <v>200</v>
      </c>
      <c r="D165" s="9">
        <v>3196.9</v>
      </c>
      <c r="E165" s="9">
        <v>3432.4</v>
      </c>
    </row>
    <row r="166" spans="1:5" ht="22.5" customHeight="1">
      <c r="A166" s="249" t="s">
        <v>345</v>
      </c>
      <c r="B166" s="227">
        <v>1900000000</v>
      </c>
      <c r="C166" s="290"/>
      <c r="D166" s="216">
        <f t="shared" ref="D166:E168" si="11">D167</f>
        <v>50</v>
      </c>
      <c r="E166" s="216">
        <f t="shared" si="11"/>
        <v>0</v>
      </c>
    </row>
    <row r="167" spans="1:5" ht="17.25" customHeight="1">
      <c r="A167" s="244" t="s">
        <v>346</v>
      </c>
      <c r="B167" s="48">
        <v>1910000000</v>
      </c>
      <c r="C167" s="294"/>
      <c r="D167" s="9">
        <f t="shared" si="11"/>
        <v>50</v>
      </c>
      <c r="E167" s="9">
        <f t="shared" si="11"/>
        <v>0</v>
      </c>
    </row>
    <row r="168" spans="1:5" ht="18.75" customHeight="1">
      <c r="A168" s="208" t="s">
        <v>347</v>
      </c>
      <c r="B168" s="48">
        <v>1910100000</v>
      </c>
      <c r="C168" s="294"/>
      <c r="D168" s="9">
        <f t="shared" si="11"/>
        <v>50</v>
      </c>
      <c r="E168" s="9">
        <f t="shared" si="11"/>
        <v>0</v>
      </c>
    </row>
    <row r="169" spans="1:5" ht="27" customHeight="1">
      <c r="A169" s="208" t="s">
        <v>348</v>
      </c>
      <c r="B169" s="48">
        <v>1910100550</v>
      </c>
      <c r="C169" s="294">
        <v>200</v>
      </c>
      <c r="D169" s="9">
        <v>50</v>
      </c>
      <c r="E169" s="9"/>
    </row>
    <row r="170" spans="1:5" ht="27" customHeight="1">
      <c r="A170" s="226" t="s">
        <v>943</v>
      </c>
      <c r="B170" s="227">
        <v>4000000000</v>
      </c>
      <c r="C170" s="294"/>
      <c r="D170" s="216">
        <f>D171+D174+D188+D205+D210</f>
        <v>38014.300000000003</v>
      </c>
      <c r="E170" s="216">
        <f>E171+E174+E188+E205+E210</f>
        <v>37106.600000000006</v>
      </c>
    </row>
    <row r="171" spans="1:5" ht="23.25" customHeight="1">
      <c r="A171" s="226" t="s">
        <v>16</v>
      </c>
      <c r="B171" s="227">
        <v>4090000000</v>
      </c>
      <c r="C171" s="294"/>
      <c r="D171" s="216">
        <f>D172+D173</f>
        <v>1053.6000000000001</v>
      </c>
      <c r="E171" s="216">
        <f>E172+E173</f>
        <v>1053.6000000000001</v>
      </c>
    </row>
    <row r="172" spans="1:5" ht="42" customHeight="1">
      <c r="A172" s="49" t="s">
        <v>205</v>
      </c>
      <c r="B172" s="48">
        <v>4090000270</v>
      </c>
      <c r="C172" s="294">
        <v>100</v>
      </c>
      <c r="D172" s="9">
        <v>957.2</v>
      </c>
      <c r="E172" s="9">
        <v>957.2</v>
      </c>
    </row>
    <row r="173" spans="1:5" ht="26.25" customHeight="1">
      <c r="A173" s="49" t="s">
        <v>266</v>
      </c>
      <c r="B173" s="48">
        <v>4090000270</v>
      </c>
      <c r="C173" s="294">
        <v>200</v>
      </c>
      <c r="D173" s="9">
        <v>96.4</v>
      </c>
      <c r="E173" s="9">
        <v>96.4</v>
      </c>
    </row>
    <row r="174" spans="1:5" ht="27" customHeight="1">
      <c r="A174" s="250" t="s">
        <v>229</v>
      </c>
      <c r="B174" s="227">
        <v>4100000000</v>
      </c>
      <c r="C174" s="294"/>
      <c r="D174" s="216">
        <f>D175+D176+D177+D178+D182+D183+D184+D179+D180+D181+D185+D186+D187</f>
        <v>22436.9</v>
      </c>
      <c r="E174" s="216">
        <f>E175+E176+E177+E178+E182+E183+E184+E179+E180+E181+E185+E186+E187</f>
        <v>22436.9</v>
      </c>
    </row>
    <row r="175" spans="1:5" ht="38.25" customHeight="1">
      <c r="A175" s="217" t="s">
        <v>206</v>
      </c>
      <c r="B175" s="48">
        <v>4190000250</v>
      </c>
      <c r="C175" s="294">
        <v>100</v>
      </c>
      <c r="D175" s="9">
        <v>1313.5</v>
      </c>
      <c r="E175" s="9">
        <v>1313.5</v>
      </c>
    </row>
    <row r="176" spans="1:5" ht="42.75" customHeight="1">
      <c r="A176" s="49" t="s">
        <v>207</v>
      </c>
      <c r="B176" s="48">
        <v>4190000280</v>
      </c>
      <c r="C176" s="294">
        <v>100</v>
      </c>
      <c r="D176" s="9">
        <v>12279.7</v>
      </c>
      <c r="E176" s="9">
        <v>12279.7</v>
      </c>
    </row>
    <row r="177" spans="1:5" ht="26.25" customHeight="1">
      <c r="A177" s="49" t="s">
        <v>267</v>
      </c>
      <c r="B177" s="48">
        <v>4190000280</v>
      </c>
      <c r="C177" s="294">
        <v>200</v>
      </c>
      <c r="D177" s="9">
        <v>2437.6</v>
      </c>
      <c r="E177" s="9">
        <v>2437.6</v>
      </c>
    </row>
    <row r="178" spans="1:5" ht="21.75" customHeight="1">
      <c r="A178" s="49" t="s">
        <v>208</v>
      </c>
      <c r="B178" s="48">
        <v>4190000280</v>
      </c>
      <c r="C178" s="294">
        <v>800</v>
      </c>
      <c r="D178" s="9">
        <v>25.4</v>
      </c>
      <c r="E178" s="9">
        <v>25.4</v>
      </c>
    </row>
    <row r="179" spans="1:5" ht="42" customHeight="1">
      <c r="A179" s="49" t="s">
        <v>230</v>
      </c>
      <c r="B179" s="292" t="s">
        <v>216</v>
      </c>
      <c r="C179" s="225" t="s">
        <v>8</v>
      </c>
      <c r="D179" s="9">
        <v>1240.2</v>
      </c>
      <c r="E179" s="9">
        <v>1240.2</v>
      </c>
    </row>
    <row r="180" spans="1:5" ht="27" customHeight="1">
      <c r="A180" s="49" t="s">
        <v>268</v>
      </c>
      <c r="B180" s="292" t="s">
        <v>216</v>
      </c>
      <c r="C180" s="225" t="s">
        <v>80</v>
      </c>
      <c r="D180" s="9">
        <v>156</v>
      </c>
      <c r="E180" s="9">
        <v>156</v>
      </c>
    </row>
    <row r="181" spans="1:5" ht="29.25" customHeight="1">
      <c r="A181" s="49" t="s">
        <v>363</v>
      </c>
      <c r="B181" s="292" t="s">
        <v>216</v>
      </c>
      <c r="C181" s="225" t="s">
        <v>362</v>
      </c>
      <c r="D181" s="9">
        <v>3</v>
      </c>
      <c r="E181" s="9">
        <v>3</v>
      </c>
    </row>
    <row r="182" spans="1:5" ht="38.25" customHeight="1">
      <c r="A182" s="49" t="s">
        <v>209</v>
      </c>
      <c r="B182" s="48">
        <v>4190000290</v>
      </c>
      <c r="C182" s="294">
        <v>100</v>
      </c>
      <c r="D182" s="9">
        <v>3450.3</v>
      </c>
      <c r="E182" s="9">
        <v>3450.3</v>
      </c>
    </row>
    <row r="183" spans="1:5" ht="25.5" customHeight="1">
      <c r="A183" s="49" t="s">
        <v>269</v>
      </c>
      <c r="B183" s="48">
        <v>4190000290</v>
      </c>
      <c r="C183" s="294">
        <v>200</v>
      </c>
      <c r="D183" s="9">
        <v>205.4</v>
      </c>
      <c r="E183" s="9">
        <v>205.4</v>
      </c>
    </row>
    <row r="184" spans="1:5" ht="27.75" customHeight="1">
      <c r="A184" s="49" t="s">
        <v>210</v>
      </c>
      <c r="B184" s="48">
        <v>4190000290</v>
      </c>
      <c r="C184" s="294">
        <v>800</v>
      </c>
      <c r="D184" s="9">
        <v>2</v>
      </c>
      <c r="E184" s="9">
        <v>2</v>
      </c>
    </row>
    <row r="185" spans="1:5" ht="42" customHeight="1">
      <c r="A185" s="49" t="s">
        <v>367</v>
      </c>
      <c r="B185" s="48">
        <v>4190000270</v>
      </c>
      <c r="C185" s="294">
        <v>100</v>
      </c>
      <c r="D185" s="9">
        <v>1213.8</v>
      </c>
      <c r="E185" s="9">
        <v>1213.8</v>
      </c>
    </row>
    <row r="186" spans="1:5" ht="29.25" customHeight="1">
      <c r="A186" s="49" t="s">
        <v>368</v>
      </c>
      <c r="B186" s="48">
        <v>4190000270</v>
      </c>
      <c r="C186" s="294">
        <v>200</v>
      </c>
      <c r="D186" s="9">
        <v>100</v>
      </c>
      <c r="E186" s="9">
        <v>100</v>
      </c>
    </row>
    <row r="187" spans="1:5" ht="29.25" customHeight="1">
      <c r="A187" s="49" t="s">
        <v>944</v>
      </c>
      <c r="B187" s="48">
        <v>4190000270</v>
      </c>
      <c r="C187" s="294">
        <v>800</v>
      </c>
      <c r="D187" s="9">
        <v>10</v>
      </c>
      <c r="E187" s="9">
        <v>10</v>
      </c>
    </row>
    <row r="188" spans="1:5" ht="18" customHeight="1">
      <c r="A188" s="250" t="s">
        <v>17</v>
      </c>
      <c r="B188" s="227">
        <v>4290000000</v>
      </c>
      <c r="C188" s="294"/>
      <c r="D188" s="216">
        <f>D189+D190+D191+D192+D193+D194+D195+D196+D197+D198+D199+D200+D202+D201</f>
        <v>14195.599999999999</v>
      </c>
      <c r="E188" s="216">
        <f>E189+E190+E191+E192+E193+E194+E195+E196+E197+E198+E199+E200+E202+E201</f>
        <v>13287.9</v>
      </c>
    </row>
    <row r="189" spans="1:5" ht="18.75" customHeight="1">
      <c r="A189" s="49" t="s">
        <v>211</v>
      </c>
      <c r="B189" s="48">
        <v>4290020090</v>
      </c>
      <c r="C189" s="294">
        <v>800</v>
      </c>
      <c r="D189" s="9">
        <v>5300</v>
      </c>
      <c r="E189" s="9">
        <v>5300</v>
      </c>
    </row>
    <row r="190" spans="1:5" ht="27.75" customHeight="1">
      <c r="A190" s="49" t="s">
        <v>212</v>
      </c>
      <c r="B190" s="48">
        <v>4290020100</v>
      </c>
      <c r="C190" s="294">
        <v>200</v>
      </c>
      <c r="D190" s="9">
        <v>200</v>
      </c>
      <c r="E190" s="9">
        <v>250</v>
      </c>
    </row>
    <row r="191" spans="1:5" ht="28.5" customHeight="1">
      <c r="A191" s="49" t="s">
        <v>270</v>
      </c>
      <c r="B191" s="48">
        <v>4290020110</v>
      </c>
      <c r="C191" s="294">
        <v>200</v>
      </c>
      <c r="D191" s="9">
        <v>53.6</v>
      </c>
      <c r="E191" s="9">
        <v>53.6</v>
      </c>
    </row>
    <row r="192" spans="1:5" ht="28.5" customHeight="1">
      <c r="A192" s="49" t="s">
        <v>288</v>
      </c>
      <c r="B192" s="48">
        <v>4290020120</v>
      </c>
      <c r="C192" s="294">
        <v>800</v>
      </c>
      <c r="D192" s="9">
        <v>28.5</v>
      </c>
      <c r="E192" s="9">
        <v>28.5</v>
      </c>
    </row>
    <row r="193" spans="1:5" ht="39.75" customHeight="1">
      <c r="A193" s="49" t="s">
        <v>271</v>
      </c>
      <c r="B193" s="48">
        <v>4290020140</v>
      </c>
      <c r="C193" s="294">
        <v>200</v>
      </c>
      <c r="D193" s="9">
        <v>306.5</v>
      </c>
      <c r="E193" s="9">
        <v>306.5</v>
      </c>
    </row>
    <row r="194" spans="1:5" ht="40.5" customHeight="1">
      <c r="A194" s="49" t="s">
        <v>272</v>
      </c>
      <c r="B194" s="48">
        <v>4290020150</v>
      </c>
      <c r="C194" s="294">
        <v>200</v>
      </c>
      <c r="D194" s="9">
        <v>1296.3</v>
      </c>
      <c r="E194" s="9">
        <v>1296.3</v>
      </c>
    </row>
    <row r="195" spans="1:5" ht="55.5" customHeight="1">
      <c r="A195" s="49" t="s">
        <v>21</v>
      </c>
      <c r="B195" s="48">
        <v>4290000300</v>
      </c>
      <c r="C195" s="294">
        <v>100</v>
      </c>
      <c r="D195" s="9">
        <v>3017.1</v>
      </c>
      <c r="E195" s="9">
        <v>3017.1</v>
      </c>
    </row>
    <row r="196" spans="1:5" ht="42" customHeight="1">
      <c r="A196" s="49" t="s">
        <v>273</v>
      </c>
      <c r="B196" s="48">
        <v>4290000300</v>
      </c>
      <c r="C196" s="294">
        <v>200</v>
      </c>
      <c r="D196" s="9">
        <v>920.5</v>
      </c>
      <c r="E196" s="9">
        <v>920.5</v>
      </c>
    </row>
    <row r="197" spans="1:5" ht="29.25" customHeight="1">
      <c r="A197" s="49" t="s">
        <v>22</v>
      </c>
      <c r="B197" s="48">
        <v>4290000300</v>
      </c>
      <c r="C197" s="294">
        <v>800</v>
      </c>
      <c r="D197" s="9">
        <v>24.5</v>
      </c>
      <c r="E197" s="9">
        <v>24.5</v>
      </c>
    </row>
    <row r="198" spans="1:5" ht="28.5" customHeight="1">
      <c r="A198" s="217" t="s">
        <v>274</v>
      </c>
      <c r="B198" s="48">
        <v>4290020160</v>
      </c>
      <c r="C198" s="294">
        <v>200</v>
      </c>
      <c r="D198" s="9">
        <v>604.6</v>
      </c>
      <c r="E198" s="9">
        <v>196.7</v>
      </c>
    </row>
    <row r="199" spans="1:5" ht="30" customHeight="1">
      <c r="A199" s="49" t="s">
        <v>304</v>
      </c>
      <c r="B199" s="48">
        <v>4290020180</v>
      </c>
      <c r="C199" s="294">
        <v>200</v>
      </c>
      <c r="D199" s="9">
        <v>400</v>
      </c>
      <c r="E199" s="9">
        <v>400</v>
      </c>
    </row>
    <row r="200" spans="1:5" ht="28.5" customHeight="1">
      <c r="A200" s="49" t="s">
        <v>604</v>
      </c>
      <c r="B200" s="48">
        <v>4290000360</v>
      </c>
      <c r="C200" s="294">
        <v>200</v>
      </c>
      <c r="D200" s="9">
        <v>549.79999999999995</v>
      </c>
      <c r="E200" s="9"/>
    </row>
    <row r="201" spans="1:5" ht="27" customHeight="1">
      <c r="A201" s="217" t="s">
        <v>597</v>
      </c>
      <c r="B201" s="48">
        <v>4290000380</v>
      </c>
      <c r="C201" s="294">
        <v>200</v>
      </c>
      <c r="D201" s="9">
        <v>177.8</v>
      </c>
      <c r="E201" s="213">
        <v>177.8</v>
      </c>
    </row>
    <row r="202" spans="1:5" ht="29.25" customHeight="1">
      <c r="A202" s="217" t="s">
        <v>213</v>
      </c>
      <c r="B202" s="48">
        <v>4290007010</v>
      </c>
      <c r="C202" s="294">
        <v>300</v>
      </c>
      <c r="D202" s="9">
        <v>1316.4</v>
      </c>
      <c r="E202" s="9">
        <v>1316.4</v>
      </c>
    </row>
    <row r="203" spans="1:5" ht="27" customHeight="1">
      <c r="A203" s="250" t="s">
        <v>18</v>
      </c>
      <c r="B203" s="227">
        <v>4300000000</v>
      </c>
      <c r="C203" s="294"/>
      <c r="D203" s="216">
        <f t="shared" ref="D203:E203" si="12">D204</f>
        <v>372.5</v>
      </c>
      <c r="E203" s="216">
        <f t="shared" si="12"/>
        <v>372.5</v>
      </c>
    </row>
    <row r="204" spans="1:5" ht="15.75" customHeight="1">
      <c r="A204" s="217" t="s">
        <v>17</v>
      </c>
      <c r="B204" s="48">
        <v>4390000000</v>
      </c>
      <c r="C204" s="294"/>
      <c r="D204" s="9">
        <f>D207+D208+D205+D206</f>
        <v>372.5</v>
      </c>
      <c r="E204" s="9">
        <f>E207+E208+E205+E206</f>
        <v>372.5</v>
      </c>
    </row>
    <row r="205" spans="1:5" ht="51.75" customHeight="1">
      <c r="A205" s="208" t="s">
        <v>202</v>
      </c>
      <c r="B205" s="48">
        <v>4390080360</v>
      </c>
      <c r="C205" s="294">
        <v>100</v>
      </c>
      <c r="D205" s="9">
        <v>327.3</v>
      </c>
      <c r="E205" s="9">
        <v>327.3</v>
      </c>
    </row>
    <row r="206" spans="1:5" ht="27" customHeight="1">
      <c r="A206" s="208" t="s">
        <v>262</v>
      </c>
      <c r="B206" s="48">
        <v>4390080360</v>
      </c>
      <c r="C206" s="294">
        <v>200</v>
      </c>
      <c r="D206" s="9">
        <v>35.4</v>
      </c>
      <c r="E206" s="9">
        <v>35.4</v>
      </c>
    </row>
    <row r="207" spans="1:5" ht="31.5" customHeight="1">
      <c r="A207" s="49" t="s">
        <v>275</v>
      </c>
      <c r="B207" s="48">
        <v>4390080350</v>
      </c>
      <c r="C207" s="294">
        <v>200</v>
      </c>
      <c r="D207" s="9">
        <v>6.8</v>
      </c>
      <c r="E207" s="9">
        <v>6.8</v>
      </c>
    </row>
    <row r="208" spans="1:5" ht="65.25" customHeight="1">
      <c r="A208" s="49" t="s">
        <v>276</v>
      </c>
      <c r="B208" s="48">
        <v>4390080370</v>
      </c>
      <c r="C208" s="294">
        <v>200</v>
      </c>
      <c r="D208" s="9">
        <v>3</v>
      </c>
      <c r="E208" s="9">
        <v>3</v>
      </c>
    </row>
    <row r="209" spans="1:5" ht="31.5" customHeight="1">
      <c r="A209" s="255" t="s">
        <v>603</v>
      </c>
      <c r="B209" s="227">
        <v>4400000000</v>
      </c>
      <c r="C209" s="209"/>
      <c r="D209" s="216">
        <f>D210</f>
        <v>0.9</v>
      </c>
      <c r="E209" s="216">
        <f>E210</f>
        <v>0.9</v>
      </c>
    </row>
    <row r="210" spans="1:5" ht="25.5" customHeight="1">
      <c r="A210" s="243" t="s">
        <v>17</v>
      </c>
      <c r="B210" s="48">
        <v>4490000000</v>
      </c>
      <c r="C210" s="209"/>
      <c r="D210" s="9">
        <f>D211</f>
        <v>0.9</v>
      </c>
      <c r="E210" s="9">
        <f>E211</f>
        <v>0.9</v>
      </c>
    </row>
    <row r="211" spans="1:5" ht="37.5" customHeight="1">
      <c r="A211" s="256" t="s">
        <v>620</v>
      </c>
      <c r="B211" s="48">
        <v>4490051200</v>
      </c>
      <c r="C211" s="209">
        <v>200</v>
      </c>
      <c r="D211" s="9">
        <v>0.9</v>
      </c>
      <c r="E211" s="9">
        <v>0.9</v>
      </c>
    </row>
    <row r="212" spans="1:5" ht="19.5" customHeight="1">
      <c r="A212" s="226" t="s">
        <v>19</v>
      </c>
      <c r="B212" s="48"/>
      <c r="C212" s="294"/>
      <c r="D212" s="216">
        <f>D16+D85+D100+D129+D133+D171+D174+D188+D203+D150+D155+D159+D166+D142+D209</f>
        <v>175340</v>
      </c>
      <c r="E212" s="216">
        <f>E16+E85+E100+E129+E133+E171+E174+E188+E203+E150+E155+E159+E166+E142+E209</f>
        <v>170725.4</v>
      </c>
    </row>
  </sheetData>
  <mergeCells count="21">
    <mergeCell ref="A7:E7"/>
    <mergeCell ref="A1:E1"/>
    <mergeCell ref="A2:E2"/>
    <mergeCell ref="B3:E3"/>
    <mergeCell ref="B4:E4"/>
    <mergeCell ref="A5:E5"/>
    <mergeCell ref="D13:D15"/>
    <mergeCell ref="B12:B15"/>
    <mergeCell ref="C12:C14"/>
    <mergeCell ref="A12:A15"/>
    <mergeCell ref="A8:E8"/>
    <mergeCell ref="A9:E9"/>
    <mergeCell ref="A10:E10"/>
    <mergeCell ref="A11:E11"/>
    <mergeCell ref="E13:E15"/>
    <mergeCell ref="D12:E12"/>
    <mergeCell ref="A28:A29"/>
    <mergeCell ref="B28:B29"/>
    <mergeCell ref="C28:C29"/>
    <mergeCell ref="E28:E29"/>
    <mergeCell ref="D28:D29"/>
  </mergeCells>
  <pageMargins left="0.7" right="0.7" top="0.75" bottom="0.75" header="0.3" footer="0.3"/>
  <pageSetup paperSize="9" scale="67" orientation="portrait" r:id="rId1"/>
  <rowBreaks count="2" manualBreakCount="2">
    <brk id="44" max="16383" man="1"/>
    <brk id="7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52"/>
  <sheetViews>
    <sheetView topLeftCell="A28" zoomScaleSheetLayoutView="100" workbookViewId="0">
      <selection activeCell="B24" sqref="B24"/>
    </sheetView>
  </sheetViews>
  <sheetFormatPr defaultRowHeight="15"/>
  <cols>
    <col min="1" max="1" width="8.5703125" customWidth="1"/>
    <col min="2" max="2" width="86.7109375" customWidth="1"/>
  </cols>
  <sheetData>
    <row r="1" spans="1:3" ht="15.75">
      <c r="B1" s="309" t="s">
        <v>301</v>
      </c>
      <c r="C1" s="309"/>
    </row>
    <row r="2" spans="1:3" ht="15.75">
      <c r="B2" s="309" t="s">
        <v>0</v>
      </c>
      <c r="C2" s="309"/>
    </row>
    <row r="3" spans="1:3" ht="15.75">
      <c r="B3" s="309" t="s">
        <v>1</v>
      </c>
      <c r="C3" s="309"/>
    </row>
    <row r="4" spans="1:3" ht="15.75">
      <c r="B4" s="309" t="s">
        <v>2</v>
      </c>
      <c r="C4" s="309"/>
    </row>
    <row r="5" spans="1:3" ht="18.75">
      <c r="A5" s="2"/>
      <c r="B5" s="309" t="s">
        <v>932</v>
      </c>
      <c r="C5" s="309"/>
    </row>
    <row r="6" spans="1:3" ht="9" customHeight="1">
      <c r="A6" s="2"/>
      <c r="B6" s="110"/>
    </row>
    <row r="7" spans="1:3">
      <c r="A7" s="335" t="s">
        <v>25</v>
      </c>
      <c r="B7" s="379"/>
    </row>
    <row r="8" spans="1:3" ht="31.5" customHeight="1">
      <c r="A8" s="335" t="s">
        <v>587</v>
      </c>
      <c r="B8" s="379"/>
    </row>
    <row r="9" spans="1:3" ht="17.25" customHeight="1">
      <c r="A9" s="410" t="s">
        <v>4</v>
      </c>
      <c r="B9" s="410"/>
      <c r="C9" s="410"/>
    </row>
    <row r="10" spans="1:3" ht="54" customHeight="1">
      <c r="A10" s="26"/>
      <c r="B10" s="22" t="s">
        <v>3</v>
      </c>
      <c r="C10" s="109" t="s">
        <v>573</v>
      </c>
    </row>
    <row r="11" spans="1:3">
      <c r="A11" s="25" t="s">
        <v>46</v>
      </c>
      <c r="B11" s="21" t="s">
        <v>26</v>
      </c>
      <c r="C11" s="144">
        <f>C12+C13+C15+C16+C17+C18+C19</f>
        <v>24357</v>
      </c>
    </row>
    <row r="12" spans="1:3" s="10" customFormat="1" ht="27.75" customHeight="1">
      <c r="A12" s="24" t="s">
        <v>85</v>
      </c>
      <c r="B12" s="30" t="s">
        <v>86</v>
      </c>
      <c r="C12" s="42">
        <v>1313.5</v>
      </c>
    </row>
    <row r="13" spans="1:3" ht="29.25" customHeight="1">
      <c r="A13" s="409" t="s">
        <v>47</v>
      </c>
      <c r="B13" s="408" t="s">
        <v>334</v>
      </c>
      <c r="C13" s="37">
        <v>1053.5999999999999</v>
      </c>
    </row>
    <row r="14" spans="1:3" ht="15" hidden="1" customHeight="1">
      <c r="A14" s="409"/>
      <c r="B14" s="408"/>
      <c r="C14" s="42"/>
    </row>
    <row r="15" spans="1:3" ht="30" customHeight="1">
      <c r="A15" s="43" t="s">
        <v>48</v>
      </c>
      <c r="B15" s="36" t="s">
        <v>335</v>
      </c>
      <c r="C15" s="52">
        <v>15118.3</v>
      </c>
    </row>
    <row r="16" spans="1:3">
      <c r="A16" s="24" t="s">
        <v>83</v>
      </c>
      <c r="B16" s="23" t="s">
        <v>84</v>
      </c>
      <c r="C16" s="42">
        <v>13.4</v>
      </c>
    </row>
    <row r="17" spans="1:3" ht="29.25" customHeight="1">
      <c r="A17" s="24" t="s">
        <v>49</v>
      </c>
      <c r="B17" s="30" t="s">
        <v>27</v>
      </c>
      <c r="C17" s="37">
        <v>3657.7</v>
      </c>
    </row>
    <row r="18" spans="1:3">
      <c r="A18" s="24" t="s">
        <v>50</v>
      </c>
      <c r="B18" s="23" t="s">
        <v>28</v>
      </c>
      <c r="C18" s="42">
        <v>515</v>
      </c>
    </row>
    <row r="19" spans="1:3">
      <c r="A19" s="24" t="s">
        <v>51</v>
      </c>
      <c r="B19" s="23" t="s">
        <v>29</v>
      </c>
      <c r="C19" s="42">
        <v>2685.5</v>
      </c>
    </row>
    <row r="20" spans="1:3" ht="16.5" customHeight="1">
      <c r="A20" s="405" t="s">
        <v>52</v>
      </c>
      <c r="B20" s="406" t="s">
        <v>30</v>
      </c>
      <c r="C20" s="407">
        <f t="shared" ref="C20" si="0">C22</f>
        <v>6058</v>
      </c>
    </row>
    <row r="21" spans="1:3" ht="15" hidden="1" customHeight="1">
      <c r="A21" s="405"/>
      <c r="B21" s="406"/>
      <c r="C21" s="407"/>
    </row>
    <row r="22" spans="1:3" ht="26.25" customHeight="1">
      <c r="A22" s="24" t="s">
        <v>53</v>
      </c>
      <c r="B22" s="408" t="s">
        <v>31</v>
      </c>
      <c r="C22" s="37">
        <v>6058</v>
      </c>
    </row>
    <row r="23" spans="1:3" ht="15" hidden="1" customHeight="1">
      <c r="A23" s="24"/>
      <c r="B23" s="408"/>
      <c r="C23" s="42"/>
    </row>
    <row r="24" spans="1:3" ht="14.25" customHeight="1">
      <c r="A24" s="25" t="s">
        <v>54</v>
      </c>
      <c r="B24" s="21" t="s">
        <v>32</v>
      </c>
      <c r="C24" s="144">
        <f t="shared" ref="C24" si="1">C25+C26+C27</f>
        <v>7305.5</v>
      </c>
    </row>
    <row r="25" spans="1:3">
      <c r="A25" s="24" t="s">
        <v>55</v>
      </c>
      <c r="B25" s="23" t="s">
        <v>33</v>
      </c>
      <c r="C25" s="42">
        <v>238.6</v>
      </c>
    </row>
    <row r="26" spans="1:3">
      <c r="A26" s="24" t="s">
        <v>56</v>
      </c>
      <c r="B26" s="23" t="s">
        <v>34</v>
      </c>
      <c r="C26" s="42">
        <v>5096.8999999999996</v>
      </c>
    </row>
    <row r="27" spans="1:3">
      <c r="A27" s="24" t="s">
        <v>57</v>
      </c>
      <c r="B27" s="23" t="s">
        <v>35</v>
      </c>
      <c r="C27" s="42">
        <v>1970</v>
      </c>
    </row>
    <row r="28" spans="1:3">
      <c r="A28" s="32" t="s">
        <v>337</v>
      </c>
      <c r="B28" s="29" t="s">
        <v>336</v>
      </c>
      <c r="C28" s="144">
        <f t="shared" ref="C28" si="2">C29+C30+C31</f>
        <v>10039.4</v>
      </c>
    </row>
    <row r="29" spans="1:3">
      <c r="A29" s="33" t="s">
        <v>331</v>
      </c>
      <c r="B29" s="30" t="s">
        <v>338</v>
      </c>
      <c r="C29" s="81">
        <v>1023.1</v>
      </c>
    </row>
    <row r="30" spans="1:3">
      <c r="A30" s="33" t="s">
        <v>330</v>
      </c>
      <c r="B30" s="30" t="s">
        <v>339</v>
      </c>
      <c r="C30" s="42">
        <v>7367.8</v>
      </c>
    </row>
    <row r="31" spans="1:3">
      <c r="A31" s="33" t="s">
        <v>332</v>
      </c>
      <c r="B31" s="30" t="s">
        <v>340</v>
      </c>
      <c r="C31" s="42">
        <v>1648.5</v>
      </c>
    </row>
    <row r="32" spans="1:3">
      <c r="A32" s="25" t="s">
        <v>58</v>
      </c>
      <c r="B32" s="15" t="s">
        <v>78</v>
      </c>
      <c r="C32" s="144">
        <f t="shared" ref="C32" si="3">C33+C34+C36+C37+C35</f>
        <v>126880.7</v>
      </c>
    </row>
    <row r="33" spans="1:3">
      <c r="A33" s="24" t="s">
        <v>59</v>
      </c>
      <c r="B33" s="12" t="s">
        <v>36</v>
      </c>
      <c r="C33" s="42">
        <v>15676.9</v>
      </c>
    </row>
    <row r="34" spans="1:3">
      <c r="A34" s="24" t="s">
        <v>60</v>
      </c>
      <c r="B34" s="12" t="s">
        <v>37</v>
      </c>
      <c r="C34" s="42">
        <v>94621.7</v>
      </c>
    </row>
    <row r="35" spans="1:3">
      <c r="A35" s="40" t="s">
        <v>357</v>
      </c>
      <c r="B35" s="39" t="s">
        <v>358</v>
      </c>
      <c r="C35" s="42">
        <v>5663.6</v>
      </c>
    </row>
    <row r="36" spans="1:3">
      <c r="A36" s="24" t="s">
        <v>61</v>
      </c>
      <c r="B36" s="12" t="s">
        <v>302</v>
      </c>
      <c r="C36" s="42">
        <v>877.6</v>
      </c>
    </row>
    <row r="37" spans="1:3">
      <c r="A37" s="24" t="s">
        <v>62</v>
      </c>
      <c r="B37" s="12" t="s">
        <v>38</v>
      </c>
      <c r="C37" s="42">
        <v>10040.9</v>
      </c>
    </row>
    <row r="38" spans="1:3">
      <c r="A38" s="25" t="s">
        <v>63</v>
      </c>
      <c r="B38" s="15" t="s">
        <v>238</v>
      </c>
      <c r="C38" s="144">
        <f t="shared" ref="C38" si="4">C39+C40</f>
        <v>9790.7000000000007</v>
      </c>
    </row>
    <row r="39" spans="1:3">
      <c r="A39" s="24" t="s">
        <v>64</v>
      </c>
      <c r="B39" s="12" t="s">
        <v>39</v>
      </c>
      <c r="C39" s="42">
        <v>8391.5</v>
      </c>
    </row>
    <row r="40" spans="1:3">
      <c r="A40" s="24" t="s">
        <v>236</v>
      </c>
      <c r="B40" s="12" t="s">
        <v>237</v>
      </c>
      <c r="C40" s="42">
        <v>1399.2</v>
      </c>
    </row>
    <row r="41" spans="1:3">
      <c r="A41" s="192" t="s">
        <v>896</v>
      </c>
      <c r="B41" s="195" t="s">
        <v>897</v>
      </c>
      <c r="C41" s="196">
        <f>C42</f>
        <v>200</v>
      </c>
    </row>
    <row r="42" spans="1:3">
      <c r="A42" s="193" t="s">
        <v>898</v>
      </c>
      <c r="B42" s="191" t="s">
        <v>899</v>
      </c>
      <c r="C42" s="42">
        <v>200</v>
      </c>
    </row>
    <row r="43" spans="1:3">
      <c r="A43" s="25" t="s">
        <v>65</v>
      </c>
      <c r="B43" s="15" t="s">
        <v>40</v>
      </c>
      <c r="C43" s="144">
        <f t="shared" ref="C43" si="5">C44+C46+C45</f>
        <v>2435.6999999999998</v>
      </c>
    </row>
    <row r="44" spans="1:3">
      <c r="A44" s="24" t="s">
        <v>66</v>
      </c>
      <c r="B44" s="12" t="s">
        <v>41</v>
      </c>
      <c r="C44" s="42">
        <v>1373.5</v>
      </c>
    </row>
    <row r="45" spans="1:3">
      <c r="A45" s="24" t="s">
        <v>293</v>
      </c>
      <c r="B45" s="12" t="s">
        <v>294</v>
      </c>
      <c r="C45" s="42">
        <v>570</v>
      </c>
    </row>
    <row r="46" spans="1:3">
      <c r="A46" s="24" t="s">
        <v>67</v>
      </c>
      <c r="B46" s="12" t="s">
        <v>42</v>
      </c>
      <c r="C46" s="42">
        <v>492.2</v>
      </c>
    </row>
    <row r="47" spans="1:3">
      <c r="A47" s="25" t="s">
        <v>68</v>
      </c>
      <c r="B47" s="15" t="s">
        <v>43</v>
      </c>
      <c r="C47" s="42">
        <f>C48</f>
        <v>247.8</v>
      </c>
    </row>
    <row r="48" spans="1:3">
      <c r="A48" s="24" t="s">
        <v>69</v>
      </c>
      <c r="B48" s="12" t="s">
        <v>44</v>
      </c>
      <c r="C48" s="42">
        <v>247.8</v>
      </c>
    </row>
    <row r="49" spans="1:3" ht="21.75" customHeight="1">
      <c r="A49" s="25"/>
      <c r="B49" s="15" t="s">
        <v>45</v>
      </c>
      <c r="C49" s="50">
        <f>C11+C20+C24+C32+C38+C43+C47+C28+C41</f>
        <v>187314.80000000002</v>
      </c>
    </row>
    <row r="51" spans="1:3">
      <c r="B51" s="31"/>
    </row>
    <row r="52" spans="1:3" ht="51.75" customHeight="1">
      <c r="B52" s="35"/>
    </row>
  </sheetData>
  <mergeCells count="14">
    <mergeCell ref="B1:C1"/>
    <mergeCell ref="A20:A21"/>
    <mergeCell ref="B20:B21"/>
    <mergeCell ref="C20:C21"/>
    <mergeCell ref="B22:B23"/>
    <mergeCell ref="B2:C2"/>
    <mergeCell ref="A7:B7"/>
    <mergeCell ref="A8:B8"/>
    <mergeCell ref="A13:A14"/>
    <mergeCell ref="B13:B14"/>
    <mergeCell ref="B3:C3"/>
    <mergeCell ref="B4:C4"/>
    <mergeCell ref="B5:C5"/>
    <mergeCell ref="A9:C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Приложение 15</vt:lpstr>
      <vt:lpstr>'Приложение 11'!Область_печати</vt:lpstr>
      <vt:lpstr>'Приложение 7'!Область_печати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2017-12-21T11:17:59Z</cp:lastPrinted>
  <dcterms:created xsi:type="dcterms:W3CDTF">2014-09-25T13:17:34Z</dcterms:created>
  <dcterms:modified xsi:type="dcterms:W3CDTF">2017-12-21T11:18:38Z</dcterms:modified>
</cp:coreProperties>
</file>