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activeTab="4"/>
  </bookViews>
  <sheets>
    <sheet name="Приложение 1" sheetId="2" r:id="rId1"/>
    <sheet name="Приложение 2 " sheetId="19" r:id="rId2"/>
    <sheet name="Приложение 3" sheetId="9" r:id="rId3"/>
    <sheet name="Приложение 4" sheetId="11" r:id="rId4"/>
    <sheet name="Приложение 5" sheetId="13" r:id="rId5"/>
  </sheets>
  <definedNames>
    <definedName name="_xlnm.Print_Area" localSheetId="4">'Приложение 5'!$A$1:$H$151</definedName>
  </definedNames>
  <calcPr calcId="124519"/>
</workbook>
</file>

<file path=xl/calcChain.xml><?xml version="1.0" encoding="utf-8"?>
<calcChain xmlns="http://schemas.openxmlformats.org/spreadsheetml/2006/main">
  <c r="C32" i="19"/>
  <c r="C33"/>
  <c r="C34"/>
  <c r="C35"/>
  <c r="C37"/>
  <c r="C38"/>
  <c r="C29" l="1"/>
  <c r="H39" i="13"/>
  <c r="H35"/>
  <c r="F198" i="9"/>
  <c r="G19" i="13"/>
  <c r="H51"/>
  <c r="D41" i="2"/>
  <c r="C41"/>
  <c r="E41"/>
  <c r="E42"/>
  <c r="H66" i="13" l="1"/>
  <c r="E125" i="9"/>
  <c r="D125"/>
  <c r="F125"/>
  <c r="F127"/>
  <c r="F128"/>
  <c r="D17" i="2"/>
  <c r="C17"/>
  <c r="D62"/>
  <c r="C62"/>
  <c r="E62"/>
  <c r="E65"/>
  <c r="E64" s="1"/>
  <c r="E63" s="1"/>
  <c r="D64"/>
  <c r="C64"/>
  <c r="C63" s="1"/>
  <c r="D63"/>
  <c r="D43" l="1"/>
  <c r="D42" s="1"/>
  <c r="E44"/>
  <c r="D49"/>
  <c r="D48" s="1"/>
  <c r="C49"/>
  <c r="C48" s="1"/>
  <c r="E50"/>
  <c r="E49" s="1"/>
  <c r="E48" s="1"/>
  <c r="E124" i="9" l="1"/>
  <c r="F126"/>
  <c r="E55"/>
  <c r="H144" i="13"/>
  <c r="H145"/>
  <c r="G78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G55"/>
  <c r="H77"/>
  <c r="H76"/>
  <c r="H75"/>
  <c r="H74"/>
  <c r="H73"/>
  <c r="H72"/>
  <c r="H71"/>
  <c r="H70"/>
  <c r="H69"/>
  <c r="H68"/>
  <c r="H67"/>
  <c r="H65"/>
  <c r="H64"/>
  <c r="H63"/>
  <c r="H62"/>
  <c r="H61"/>
  <c r="H60"/>
  <c r="H59"/>
  <c r="H58"/>
  <c r="H57"/>
  <c r="H56"/>
  <c r="G52"/>
  <c r="H53"/>
  <c r="H54"/>
  <c r="F19"/>
  <c r="H50"/>
  <c r="H49"/>
  <c r="H48"/>
  <c r="H47"/>
  <c r="H46"/>
  <c r="H45"/>
  <c r="H44"/>
  <c r="H43"/>
  <c r="H42"/>
  <c r="H41"/>
  <c r="H40"/>
  <c r="H38"/>
  <c r="H37"/>
  <c r="H36"/>
  <c r="H34"/>
  <c r="H33"/>
  <c r="H32"/>
  <c r="H31"/>
  <c r="H30"/>
  <c r="H29"/>
  <c r="H28"/>
  <c r="H27"/>
  <c r="H26"/>
  <c r="H25"/>
  <c r="H24"/>
  <c r="H23"/>
  <c r="H22"/>
  <c r="H21"/>
  <c r="H20"/>
  <c r="D212" i="9"/>
  <c r="E212"/>
  <c r="E211" s="1"/>
  <c r="F212"/>
  <c r="F211" s="1"/>
  <c r="F214"/>
  <c r="D193"/>
  <c r="E193"/>
  <c r="F206"/>
  <c r="F205"/>
  <c r="F204"/>
  <c r="F203"/>
  <c r="F202"/>
  <c r="F201"/>
  <c r="F200"/>
  <c r="F199"/>
  <c r="F197"/>
  <c r="F196"/>
  <c r="F195"/>
  <c r="F194"/>
  <c r="F192"/>
  <c r="F191"/>
  <c r="F190"/>
  <c r="F189"/>
  <c r="F188"/>
  <c r="F187"/>
  <c r="F186"/>
  <c r="F185"/>
  <c r="F184"/>
  <c r="E183"/>
  <c r="E180"/>
  <c r="F181"/>
  <c r="F182"/>
  <c r="E150"/>
  <c r="E149" s="1"/>
  <c r="E144" s="1"/>
  <c r="F152"/>
  <c r="F151"/>
  <c r="F153"/>
  <c r="E130"/>
  <c r="E129" s="1"/>
  <c r="F131"/>
  <c r="E79"/>
  <c r="E80"/>
  <c r="F87"/>
  <c r="F86"/>
  <c r="F85"/>
  <c r="F84"/>
  <c r="F83"/>
  <c r="F82"/>
  <c r="F80" s="1"/>
  <c r="F81"/>
  <c r="F88"/>
  <c r="E48"/>
  <c r="F65"/>
  <c r="F64"/>
  <c r="F63"/>
  <c r="F62"/>
  <c r="F61"/>
  <c r="F60"/>
  <c r="F59"/>
  <c r="F58"/>
  <c r="F57"/>
  <c r="F56"/>
  <c r="F54"/>
  <c r="F53"/>
  <c r="F52"/>
  <c r="F51"/>
  <c r="F50"/>
  <c r="F47"/>
  <c r="F46"/>
  <c r="E44"/>
  <c r="E34"/>
  <c r="E33" s="1"/>
  <c r="F43"/>
  <c r="F42"/>
  <c r="F40"/>
  <c r="F39"/>
  <c r="F38"/>
  <c r="F37"/>
  <c r="F36"/>
  <c r="F35"/>
  <c r="F34" s="1"/>
  <c r="E21"/>
  <c r="E20" s="1"/>
  <c r="F32"/>
  <c r="F31"/>
  <c r="F29"/>
  <c r="F28"/>
  <c r="F27"/>
  <c r="F26"/>
  <c r="F25"/>
  <c r="F24"/>
  <c r="F23"/>
  <c r="F22"/>
  <c r="C52" i="11"/>
  <c r="D50"/>
  <c r="D47"/>
  <c r="D45"/>
  <c r="D42"/>
  <c r="D36"/>
  <c r="D34"/>
  <c r="D30"/>
  <c r="D26"/>
  <c r="D16"/>
  <c r="E49"/>
  <c r="E48"/>
  <c r="E46"/>
  <c r="E44"/>
  <c r="E43"/>
  <c r="E41"/>
  <c r="E40"/>
  <c r="E39"/>
  <c r="E38"/>
  <c r="E37"/>
  <c r="E35"/>
  <c r="E33"/>
  <c r="E32"/>
  <c r="E31"/>
  <c r="E28"/>
  <c r="E25"/>
  <c r="E24"/>
  <c r="E23"/>
  <c r="E22"/>
  <c r="E21"/>
  <c r="E20"/>
  <c r="E19"/>
  <c r="E18"/>
  <c r="E17"/>
  <c r="D84" i="2"/>
  <c r="D83" s="1"/>
  <c r="D87"/>
  <c r="D86" s="1"/>
  <c r="E97"/>
  <c r="D96"/>
  <c r="D99"/>
  <c r="D98" s="1"/>
  <c r="D101"/>
  <c r="C101"/>
  <c r="E102"/>
  <c r="E101" s="1"/>
  <c r="H19" i="13" l="1"/>
  <c r="D52" i="11"/>
  <c r="F193" i="9"/>
  <c r="G151" i="13"/>
  <c r="E123" i="9"/>
  <c r="E19"/>
  <c r="E215" s="1"/>
  <c r="E100" i="2"/>
  <c r="D94"/>
  <c r="D89" s="1"/>
  <c r="D82" s="1"/>
  <c r="D81" s="1"/>
  <c r="D103" s="1"/>
  <c r="C94"/>
  <c r="E95"/>
  <c r="E94" s="1"/>
  <c r="E93"/>
  <c r="E91"/>
  <c r="E88"/>
  <c r="E85"/>
  <c r="F142" i="13"/>
  <c r="F78"/>
  <c r="F55"/>
  <c r="F52"/>
  <c r="C50" i="11"/>
  <c r="C47"/>
  <c r="C45"/>
  <c r="C42"/>
  <c r="C36"/>
  <c r="C34"/>
  <c r="C30"/>
  <c r="C26"/>
  <c r="C16"/>
  <c r="D211" i="9"/>
  <c r="D208"/>
  <c r="D207" s="1"/>
  <c r="D183"/>
  <c r="D180"/>
  <c r="D177"/>
  <c r="D176" s="1"/>
  <c r="D175" s="1"/>
  <c r="D170"/>
  <c r="D169" s="1"/>
  <c r="D168" s="1"/>
  <c r="D163"/>
  <c r="D162"/>
  <c r="D161" s="1"/>
  <c r="D159"/>
  <c r="D158" s="1"/>
  <c r="D156"/>
  <c r="D155" s="1"/>
  <c r="D150"/>
  <c r="D149" s="1"/>
  <c r="D146"/>
  <c r="D145" s="1"/>
  <c r="D144" s="1"/>
  <c r="D142"/>
  <c r="D141"/>
  <c r="D140" s="1"/>
  <c r="D138"/>
  <c r="D137" s="1"/>
  <c r="D136" s="1"/>
  <c r="D134"/>
  <c r="D133" s="1"/>
  <c r="D132" s="1"/>
  <c r="D130"/>
  <c r="D129" s="1"/>
  <c r="D124"/>
  <c r="D121"/>
  <c r="D120" s="1"/>
  <c r="D119" s="1"/>
  <c r="D117"/>
  <c r="D116"/>
  <c r="D115" s="1"/>
  <c r="D111"/>
  <c r="D110" s="1"/>
  <c r="D107"/>
  <c r="D105"/>
  <c r="D100"/>
  <c r="D99" s="1"/>
  <c r="D94"/>
  <c r="D93"/>
  <c r="D90"/>
  <c r="D89"/>
  <c r="D80"/>
  <c r="D79" s="1"/>
  <c r="D75"/>
  <c r="D74" s="1"/>
  <c r="D70"/>
  <c r="D67"/>
  <c r="D66" s="1"/>
  <c r="D55"/>
  <c r="F55" s="1"/>
  <c r="D49"/>
  <c r="D48"/>
  <c r="D45"/>
  <c r="D44"/>
  <c r="D34"/>
  <c r="D33" s="1"/>
  <c r="D30"/>
  <c r="F30" s="1"/>
  <c r="D21"/>
  <c r="D20" s="1"/>
  <c r="C99" i="2"/>
  <c r="C98" s="1"/>
  <c r="C96"/>
  <c r="C92"/>
  <c r="C90"/>
  <c r="C87"/>
  <c r="C86" s="1"/>
  <c r="C84"/>
  <c r="C83" s="1"/>
  <c r="C79"/>
  <c r="C78" s="1"/>
  <c r="C75"/>
  <c r="C73"/>
  <c r="C71"/>
  <c r="C70" s="1"/>
  <c r="C67"/>
  <c r="C66" s="1"/>
  <c r="C59"/>
  <c r="C58" s="1"/>
  <c r="C57" s="1"/>
  <c r="C52"/>
  <c r="C51" s="1"/>
  <c r="C46"/>
  <c r="C43"/>
  <c r="C42" s="1"/>
  <c r="C39"/>
  <c r="C38" s="1"/>
  <c r="C36"/>
  <c r="C34"/>
  <c r="C33" s="1"/>
  <c r="C24"/>
  <c r="C19"/>
  <c r="C18" s="1"/>
  <c r="E42" i="11"/>
  <c r="F170" i="9"/>
  <c r="F163"/>
  <c r="H142" i="13"/>
  <c r="F177" i="9"/>
  <c r="F176" s="1"/>
  <c r="F175" s="1"/>
  <c r="F183"/>
  <c r="F49"/>
  <c r="F21"/>
  <c r="F90"/>
  <c r="F45"/>
  <c r="F44" s="1"/>
  <c r="H78" i="13"/>
  <c r="E99" i="2"/>
  <c r="E98" s="1"/>
  <c r="F151" i="13" l="1"/>
  <c r="D19" i="9"/>
  <c r="D123"/>
  <c r="C89" i="2"/>
  <c r="C82" s="1"/>
  <c r="C81" s="1"/>
  <c r="D98" i="9"/>
  <c r="D154"/>
  <c r="C28" i="19"/>
  <c r="C27" s="1"/>
  <c r="C24"/>
  <c r="C23" s="1"/>
  <c r="C22" s="1"/>
  <c r="E30" i="11"/>
  <c r="E50"/>
  <c r="E47"/>
  <c r="E45"/>
  <c r="E36"/>
  <c r="E34"/>
  <c r="E26"/>
  <c r="E16"/>
  <c r="H55" i="13"/>
  <c r="H52"/>
  <c r="F208" i="9"/>
  <c r="F207" s="1"/>
  <c r="F180"/>
  <c r="F169"/>
  <c r="F168" s="1"/>
  <c r="F162"/>
  <c r="F161" s="1"/>
  <c r="F159"/>
  <c r="F158" s="1"/>
  <c r="F156"/>
  <c r="F155" s="1"/>
  <c r="F150"/>
  <c r="F149" s="1"/>
  <c r="F146"/>
  <c r="F145" s="1"/>
  <c r="F142"/>
  <c r="F141" s="1"/>
  <c r="F140" s="1"/>
  <c r="F138"/>
  <c r="F137" s="1"/>
  <c r="F136" s="1"/>
  <c r="F134"/>
  <c r="F133" s="1"/>
  <c r="F132" s="1"/>
  <c r="F130"/>
  <c r="F129" s="1"/>
  <c r="F124"/>
  <c r="F121"/>
  <c r="F120" s="1"/>
  <c r="F119" s="1"/>
  <c r="F117"/>
  <c r="F116" s="1"/>
  <c r="F115" s="1"/>
  <c r="F111"/>
  <c r="F110" s="1"/>
  <c r="F107"/>
  <c r="F105"/>
  <c r="F100"/>
  <c r="F94"/>
  <c r="F93" s="1"/>
  <c r="F89"/>
  <c r="F79"/>
  <c r="F75"/>
  <c r="F74" s="1"/>
  <c r="F70"/>
  <c r="F67"/>
  <c r="F33"/>
  <c r="C103" i="2" l="1"/>
  <c r="D215" i="9"/>
  <c r="C20" i="19"/>
  <c r="C18" s="1"/>
  <c r="F66" i="9"/>
  <c r="H151" i="13"/>
  <c r="F48" i="9"/>
  <c r="F20"/>
  <c r="E52" i="11"/>
  <c r="F154" i="9"/>
  <c r="F144"/>
  <c r="F123"/>
  <c r="F99"/>
  <c r="F98" s="1"/>
  <c r="E19" i="2"/>
  <c r="E96"/>
  <c r="E92"/>
  <c r="E90"/>
  <c r="E87"/>
  <c r="E86" s="1"/>
  <c r="E84"/>
  <c r="E83" s="1"/>
  <c r="E79"/>
  <c r="E78" s="1"/>
  <c r="E75"/>
  <c r="E73"/>
  <c r="E71"/>
  <c r="E67"/>
  <c r="E66" s="1"/>
  <c r="E59"/>
  <c r="E58" s="1"/>
  <c r="E57" s="1"/>
  <c r="E52"/>
  <c r="E51" s="1"/>
  <c r="E46"/>
  <c r="E43"/>
  <c r="E39"/>
  <c r="E38" s="1"/>
  <c r="E36"/>
  <c r="E34"/>
  <c r="E24"/>
  <c r="E18"/>
  <c r="E89" l="1"/>
  <c r="F19" i="9"/>
  <c r="F215" s="1"/>
  <c r="E70" i="2"/>
  <c r="E33"/>
  <c r="E82" l="1"/>
  <c r="E81" s="1"/>
  <c r="E17"/>
  <c r="E103" l="1"/>
</calcChain>
</file>

<file path=xl/sharedStrings.xml><?xml version="1.0" encoding="utf-8"?>
<sst xmlns="http://schemas.openxmlformats.org/spreadsheetml/2006/main" count="1175" uniqueCount="626">
  <si>
    <t>к решению Совета</t>
  </si>
  <si>
    <t>Тейковского</t>
  </si>
  <si>
    <t>муниципального района</t>
  </si>
  <si>
    <t>Наименование показателя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</si>
  <si>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</si>
  <si>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</si>
  <si>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</si>
  <si>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</si>
  <si>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</si>
  <si>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</si>
  <si>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</si>
  <si>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</si>
  <si>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</si>
  <si>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2271 Налогового кодекса Российской Федерации</t>
  </si>
  <si>
    <t>000 1030000000 0000 000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</si>
  <si>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</si>
  <si>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</si>
  <si>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</si>
  <si>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</si>
  <si>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 xml:space="preserve"> 000 1050300001 0000 110</t>
  </si>
  <si>
    <t xml:space="preserve">  Единый сельскохозяйственный налог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</si>
  <si>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</si>
  <si>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</si>
  <si>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</si>
  <si>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</si>
  <si>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</si>
  <si>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</si>
  <si>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</si>
  <si>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</si>
  <si>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</si>
  <si>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</si>
  <si>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</si>
  <si>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</si>
  <si>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</si>
  <si>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</si>
  <si>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</si>
  <si>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</si>
  <si>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</si>
  <si>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</si>
  <si>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 xml:space="preserve">  Плата за выбросы загрязняющих веществ в атмосферный воздух стационарными объектами</t>
  </si>
  <si>
    <t xml:space="preserve">  Плата за выбросы загрязняющих веществ в атмосферный воздух передвижными объектами</t>
  </si>
  <si>
    <t xml:space="preserve">  Плата за сбросы загрязняющих веществ в водные объекты</t>
  </si>
  <si>
    <t xml:space="preserve">  Плата за размещение отходов производства и потребления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</si>
  <si>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</si>
  <si>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</si>
  <si>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</si>
  <si>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</si>
  <si>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</si>
  <si>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</si>
  <si>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</si>
  <si>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000 1140000000 0000 000</t>
  </si>
  <si>
    <t xml:space="preserve">  ДОХОДЫ ОТ ПРОДАЖИ МАТЕРИАЛЬНЫХ И НЕМАТЕРИАЛЬНЫХ АКТИВОВ</t>
  </si>
  <si>
    <t xml:space="preserve"> 000 1140600000 0000 430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</si>
  <si>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</si>
  <si>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</si>
  <si>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</si>
  <si>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</si>
  <si>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</si>
  <si>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</si>
  <si>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</si>
  <si>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</si>
  <si>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</si>
  <si>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</si>
  <si>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</si>
  <si>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</si>
  <si>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</si>
  <si>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</si>
  <si>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</si>
  <si>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</si>
  <si>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</si>
  <si>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</si>
  <si>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000 2020100000 0000 151</t>
  </si>
  <si>
    <t xml:space="preserve">  Дотации бюджетам субъектов Российской Федерации и муниципальных образований</t>
  </si>
  <si>
    <t xml:space="preserve"> 000 2020100100 0000 151</t>
  </si>
  <si>
    <t xml:space="preserve">  Дотации на выравнивание бюджетной обеспеченности</t>
  </si>
  <si>
    <t xml:space="preserve">  Дотации бюджетам муниципальных районов на выравнивание  бюджетной обеспеченности</t>
  </si>
  <si>
    <t xml:space="preserve"> 000 2020200000 0000 151</t>
  </si>
  <si>
    <t xml:space="preserve"> 000 2020299900 0000 151</t>
  </si>
  <si>
    <t xml:space="preserve">  Прочие субсидии</t>
  </si>
  <si>
    <t xml:space="preserve">  Прочие субсидии бюджетам муниципальных районов</t>
  </si>
  <si>
    <t xml:space="preserve"> 000 2020300000 0000 151</t>
  </si>
  <si>
    <t xml:space="preserve">  Субвенции бюджетам субъектов Российской Федерации и муниципальных образований</t>
  </si>
  <si>
    <t xml:space="preserve"> 000 2020302400 0000 151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</si>
  <si>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</si>
  <si>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</si>
  <si>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Приложение 2</t>
  </si>
  <si>
    <t xml:space="preserve">Тейковского </t>
  </si>
  <si>
    <t>(тыс. руб.)</t>
  </si>
  <si>
    <t>Финансовый отдел администрации Тейковского муниципального района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</si>
  <si>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</si>
  <si>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040</t>
  </si>
  <si>
    <t>042</t>
  </si>
  <si>
    <t>100</t>
  </si>
  <si>
    <t>Приложение 6</t>
  </si>
  <si>
    <t>Источники внутреннего финансирования дефицита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</si>
  <si>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</si>
  <si>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</si>
  <si>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</si>
  <si>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</si>
  <si>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</si>
  <si>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</si>
  <si>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</si>
  <si>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</si>
  <si>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</si>
  <si>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</si>
  <si>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</si>
  <si>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</si>
  <si>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</si>
  <si>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</si>
  <si>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</si>
  <si>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</si>
  <si>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</si>
  <si>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</si>
  <si>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</si>
  <si>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</si>
  <si>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</si>
  <si>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 xml:space="preserve">к решению Совета </t>
  </si>
  <si>
    <t>Приложение 8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</si>
  <si>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</si>
  <si>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</si>
  <si>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</si>
  <si>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</si>
  <si>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</si>
  <si>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</si>
  <si>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</si>
  <si>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Муниципальная программа «Развитие сети муниципальных автомобильных дорог общего пользования местного значения  Тейковского муниципального района»</t>
  </si>
  <si>
    <t>Муниципальная программа «Улучшение кормовой базы в общественном животноводстве Тейковского муниципального района»</t>
  </si>
  <si>
    <t>Муниципальная программа «Создание условий для оказания медицинской помощи населению Тейковского муниципального района»</t>
  </si>
  <si>
    <t>Муниципальная программа «Развитие информационного общества Тейковского муниципального района»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</si>
  <si>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</si>
  <si>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</si>
  <si>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</si>
  <si>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</si>
  <si>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</si>
  <si>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</si>
  <si>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</si>
  <si>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</si>
  <si>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</si>
  <si>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</si>
  <si>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</si>
  <si>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</si>
  <si>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 xml:space="preserve">Функционирование Правительства РФ, высших исполнительных органов государственной власти субъектов РФ, местных администраций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</si>
  <si>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</si>
  <si>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</si>
  <si>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</si>
  <si>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</si>
  <si>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</si>
  <si>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</si>
  <si>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</si>
  <si>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</si>
  <si>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</si>
  <si>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</si>
  <si>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Коммунальное хозяйство 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</si>
  <si>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</si>
  <si>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</si>
  <si>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</si>
  <si>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</si>
  <si>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</t>
  </si>
  <si>
    <t>Здравоохранение</t>
  </si>
  <si>
    <t>Амбулаторная помощь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</si>
  <si>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</si>
  <si>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</si>
  <si>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</si>
  <si>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</si>
  <si>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</si>
  <si>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</si>
  <si>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</si>
  <si>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</si>
  <si>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</si>
  <si>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</si>
  <si>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</si>
  <si>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</si>
  <si>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</si>
  <si>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</si>
  <si>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</si>
  <si>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</si>
  <si>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</si>
  <si>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</si>
  <si>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0500</t>
  </si>
  <si>
    <t>0502</t>
  </si>
  <si>
    <t>0700</t>
  </si>
  <si>
    <t>0701</t>
  </si>
  <si>
    <t>0702</t>
  </si>
  <si>
    <t>0707</t>
  </si>
  <si>
    <t>0709</t>
  </si>
  <si>
    <t>0800</t>
  </si>
  <si>
    <t>0801</t>
  </si>
  <si>
    <t>0900</t>
  </si>
  <si>
    <t>0902</t>
  </si>
  <si>
    <t>1000</t>
  </si>
  <si>
    <t>1001</t>
  </si>
  <si>
    <t>1004</t>
  </si>
  <si>
    <t>1100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</si>
  <si>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</si>
  <si>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</si>
  <si>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</si>
  <si>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</si>
  <si>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</si>
  <si>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</si>
  <si>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</si>
  <si>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</si>
  <si>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Увеличение прочих остатков денежных средств бюджетов муниципальных районов</t>
  </si>
  <si>
    <t>Уменьшение прочих остатков денежных средств бюджетов муниципальных районов</t>
  </si>
  <si>
    <t>100 1030223001 0000 110</t>
  </si>
  <si>
    <t>100 1030224001 0000 110</t>
  </si>
  <si>
    <t>100 1030225001 0000 110</t>
  </si>
  <si>
    <t>100 1030226001 0000 110</t>
  </si>
  <si>
    <t>000 1162500000 0000 140</t>
  </si>
  <si>
    <t>321 1162506001 0000 140</t>
  </si>
  <si>
    <t>000 2020399900 0000 151</t>
  </si>
  <si>
    <t>040 2020399905 0000 151</t>
  </si>
  <si>
    <t>182 1010201001 0000 110</t>
  </si>
  <si>
    <t>182 1010202001 0000 110</t>
  </si>
  <si>
    <t>182 1010203001 0000 110</t>
  </si>
  <si>
    <t>182 1010204001 0000 110</t>
  </si>
  <si>
    <t>182 1050201002 0000 110</t>
  </si>
  <si>
    <t>182 1050301001 0000 110</t>
  </si>
  <si>
    <t>182 1070102001 0000 110</t>
  </si>
  <si>
    <t>040 1110501310 0000 120</t>
  </si>
  <si>
    <t>040 1110503505 0000 120</t>
  </si>
  <si>
    <t>048 1120101001 0000 120</t>
  </si>
  <si>
    <t>048 1120102001 0000 120</t>
  </si>
  <si>
    <t>048 1120103001 0000 120</t>
  </si>
  <si>
    <t>048 1120104001 0000 120</t>
  </si>
  <si>
    <t>040 1130199505 0000 130</t>
  </si>
  <si>
    <t>042 1130199505 0000 130</t>
  </si>
  <si>
    <t xml:space="preserve">  Доходы от продажи земельных участков, находящихся в государственной и муниципальной собственности </t>
  </si>
  <si>
    <t>040 1140601310 0000 430</t>
  </si>
  <si>
    <t>182 1160301001 0000 140</t>
  </si>
  <si>
    <t>040 1169005005 0000 140</t>
  </si>
  <si>
    <t>010 1169005005 0000 140</t>
  </si>
  <si>
    <t>040 1170505005 0000 180</t>
  </si>
  <si>
    <t>040 2020100105 0000 151</t>
  </si>
  <si>
    <t>040 2020299905 0000 151</t>
  </si>
  <si>
    <t>040 2020302405 0000 151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</si>
  <si>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</si>
  <si>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t xml:space="preserve">  НАЛОГИ НА ТОВАРЫ (РАБОТЫ, УСЛУГИ), РЕАЛИЗУЕМЫЕ НА ТЕРРИТОРИИ РОССИЙСКОЙ ФЕДЕРАЦИИ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</si>
  <si>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</si>
  <si>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</si>
  <si>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</si>
  <si>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</si>
  <si>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</si>
  <si>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 xml:space="preserve">   Денежные взыскания (штрафы) за нарушение земельного законодательства </t>
  </si>
  <si>
    <t xml:space="preserve">  Субсидии бюджетам бюджетной системы Российской Федерации (межбюджетные субсидии)</t>
  </si>
  <si>
    <t xml:space="preserve">  Прочие субвенции</t>
  </si>
  <si>
    <t xml:space="preserve">  Прочие субвенции бюджетам муниципальных районов</t>
  </si>
  <si>
    <t xml:space="preserve">  Итого доходов</t>
  </si>
  <si>
    <r>
      <t xml:space="preserve">   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</si>
  <si>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</si>
  <si>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</si>
  <si>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</si>
  <si>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040 1110501313 0000 120</t>
  </si>
  <si>
    <t>040 1140601313 0000 430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</si>
  <si>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</si>
  <si>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</si>
  <si>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</si>
  <si>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</si>
  <si>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Код адми-нистратора расходов</t>
  </si>
  <si>
    <t>0705</t>
  </si>
  <si>
    <t>Профессиональная подготовка, повышение квалификации</t>
  </si>
  <si>
    <t>Отдел образования администрации Тейковского муниципального района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</si>
  <si>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</si>
  <si>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000 2020300700 0000 151</t>
  </si>
  <si>
    <t>040 2020300705 0000 151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</si>
  <si>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</si>
  <si>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</si>
  <si>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</si>
  <si>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</si>
  <si>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Утверждено по бюджету на 2016г.</t>
  </si>
  <si>
    <t>бюджета Тейковского муниципального района на 2016 год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</si>
  <si>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2016 год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</si>
  <si>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</si>
  <si>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</si>
  <si>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</si>
  <si>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</si>
  <si>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</si>
  <si>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 xml:space="preserve">Расходы на организацию питания обучающихся 1-4 классов муниципальных </t>
    </r>
    <r>
      <rPr>
        <sz val="10"/>
        <color theme="1"/>
        <rFont val="Times New Roman"/>
        <family val="1"/>
        <charset val="204"/>
      </rPr>
      <t xml:space="preserve">общеобразовательных организаций 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</si>
  <si>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</si>
  <si>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</si>
  <si>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</si>
  <si>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</si>
  <si>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</si>
  <si>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</si>
  <si>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</si>
  <si>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</si>
  <si>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</si>
  <si>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</si>
  <si>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</si>
  <si>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</si>
  <si>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</si>
  <si>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</si>
  <si>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</si>
  <si>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</si>
  <si>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</si>
  <si>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</si>
  <si>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01201S0310</t>
  </si>
  <si>
    <t>0120180090</t>
  </si>
  <si>
    <t>0120180100</t>
  </si>
  <si>
    <t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</si>
  <si>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0120180110</t>
  </si>
  <si>
    <r>
      <t xml:space="preserve"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</si>
  <si>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</si>
  <si>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</si>
  <si>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</si>
  <si>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</si>
  <si>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</si>
  <si>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</si>
  <si>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</si>
  <si>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</si>
  <si>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</si>
  <si>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</si>
  <si>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</si>
  <si>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</si>
  <si>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</si>
  <si>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</si>
  <si>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</si>
  <si>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</si>
  <si>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</si>
  <si>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</si>
  <si>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</si>
  <si>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</si>
  <si>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</si>
  <si>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</si>
  <si>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</si>
  <si>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</si>
  <si>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</si>
  <si>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</si>
  <si>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</si>
  <si>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</si>
  <si>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</si>
  <si>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</si>
  <si>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</si>
  <si>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</si>
  <si>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</si>
  <si>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0170180200</t>
  </si>
  <si>
    <r>
      <t xml:space="preserve">Оздоровление детей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</si>
  <si>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0170100130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</si>
  <si>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</si>
  <si>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</si>
  <si>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</si>
  <si>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</si>
  <si>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</si>
  <si>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</si>
  <si>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</si>
  <si>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</si>
  <si>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</si>
  <si>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</si>
  <si>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</si>
  <si>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</si>
  <si>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</si>
  <si>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</si>
  <si>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</si>
  <si>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</si>
  <si>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</si>
  <si>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</si>
  <si>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</si>
  <si>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</si>
  <si>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</si>
  <si>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</si>
  <si>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</si>
  <si>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</si>
  <si>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</si>
  <si>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</si>
  <si>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</si>
  <si>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</si>
  <si>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</si>
  <si>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Повышение средней заработной платы отдельным категориям работников учреждений культуры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</si>
  <si>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</si>
  <si>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</si>
  <si>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</si>
  <si>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</si>
  <si>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</si>
  <si>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</si>
  <si>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</si>
  <si>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</si>
  <si>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</si>
  <si>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</si>
  <si>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</si>
  <si>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</si>
  <si>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</si>
  <si>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</si>
  <si>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</si>
  <si>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</si>
  <si>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</si>
  <si>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</si>
  <si>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</si>
  <si>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0410100260</t>
  </si>
  <si>
    <t>0500000000</t>
  </si>
  <si>
    <t xml:space="preserve">Подпрограмма «Содержание сети муниципальных автомобильных дорог общего пользования местного значения  Тейковского муниципального района» </t>
  </si>
  <si>
    <t>0510000000</t>
  </si>
  <si>
    <t>Основное мероприятие «Ремонт и содержание автомобильных дорог общего пользования местного значения»</t>
  </si>
  <si>
    <t>0510100000</t>
  </si>
  <si>
    <t>0510120010</t>
  </si>
  <si>
    <t xml:space="preserve">Подпрограмма «Текущий и капитальный ремонт сети муниципальных автомобильных дорог общего пользования местного значения  Тейковского муниципального района» </t>
  </si>
  <si>
    <t>0520000000</t>
  </si>
  <si>
    <t>Основное мероприятие «Текущий и капитальный ремонт сети муниципальных автомобильных дорог общего пользования местного значения»</t>
  </si>
  <si>
    <t>0520120020</t>
  </si>
  <si>
    <t>0520100000</t>
  </si>
  <si>
    <t>0600000000</t>
  </si>
  <si>
    <t>Подпрограмма «Обеспечение инженерной инфраструктурой земельных участков, предназначенных для бесплатного предоставления семьям с тремя и более детьми в Тейковском муниципальном районе»</t>
  </si>
  <si>
    <t>0630000000</t>
  </si>
  <si>
    <t>Основное мероприятие «Обеспечение инженерной инфраструктурой земельных участков, предназначенных для бесплатного предоставления семьям с тремя и более детьми»</t>
  </si>
  <si>
    <t>0630100000</t>
  </si>
  <si>
    <t>0630120030</t>
  </si>
  <si>
    <t>0700000000</t>
  </si>
  <si>
    <t xml:space="preserve">Подпрограмма «Улучшение кормовой базы в общественном животноводстве Тейковского муниципального района» </t>
  </si>
  <si>
    <t>0710000000</t>
  </si>
  <si>
    <r>
      <t xml:space="preserve">Возмещение части затрат на обновление площадей многолетних трав, зерновых и зернобобовых культур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</si>
  <si>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«Содействие муниципальным унитарным предприятиям района в улучшении кормовой базы»</t>
  </si>
  <si>
    <t>0710100000</t>
  </si>
  <si>
    <t>0710160030</t>
  </si>
  <si>
    <t>0800000000</t>
  </si>
  <si>
    <t xml:space="preserve">Подпрограмма «Развитие малого и среднего предпринимательства в Тейковском муниципальном районе на 2014-2016 годы» </t>
  </si>
  <si>
    <t>0810000000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</si>
  <si>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</si>
  <si>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</si>
  <si>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>0810100000</t>
  </si>
  <si>
    <t>0810160020</t>
  </si>
  <si>
    <t>0900000000</t>
  </si>
  <si>
    <t xml:space="preserve">Подпрограмма «Создание условий для оказания медицинской помощи населению Тейковского муниципального района» </t>
  </si>
  <si>
    <t>0910000000</t>
  </si>
  <si>
    <t>Основное мероприятие «Создание условий для оказания медицинской помощи населению»</t>
  </si>
  <si>
    <t>0910100000</t>
  </si>
  <si>
    <t>0910120070</t>
  </si>
  <si>
    <t>0910120310</t>
  </si>
  <si>
    <t xml:space="preserve">Подпрограмма "Привлечение и закрепление медицинских кадров в Тейковском муниципальном районе" </t>
  </si>
  <si>
    <t>0920000000</t>
  </si>
  <si>
    <t>Основное мероприятие «Привлечение и развитие кадрового потенциала в учреждениях здравоохранения района»</t>
  </si>
  <si>
    <t>0920100000</t>
  </si>
  <si>
    <t>Компенсация затрат на проезд врачам, фельдшерам до лечебного учреждения, находящегося в сельской местности на период отсутствия основного работника  (Социальное обеспечение и иные выплаты населению)</t>
  </si>
  <si>
    <t>0920100450</t>
  </si>
  <si>
    <t>Компенсация затрат найма жилья молодым и приглашенным медицинским специалистам на период работы в ОБУЗ "Тейковская ЦРБ" в медицинских учреждениях, находящихся в сельской местности (Социальное обеспечение и иные выплаты населению)</t>
  </si>
  <si>
    <t>0920100460</t>
  </si>
  <si>
    <t>Единовременая выплата молодому специалисту (врачу, фельдшеру), или мед. специалисту со стажем до 5-ти лет (включительно) после одного года работы в медицинском учреждении (Социальное обеспечение и иные выплаты населению)</t>
  </si>
  <si>
    <t>0920100470</t>
  </si>
  <si>
    <t xml:space="preserve">Подпрограмма «Обслуживание информационной системы Тейковского муниципального района» 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</si>
  <si>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</si>
  <si>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</si>
  <si>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</si>
  <si>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</si>
  <si>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1410000000</t>
  </si>
  <si>
    <t>Основное мероприятие «Обеспечение общественного порядка и профилактика правонарушений»</t>
  </si>
  <si>
    <t>1410100000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</si>
  <si>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</si>
  <si>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</si>
  <si>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</si>
  <si>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</si>
  <si>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</si>
  <si>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</si>
  <si>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</si>
  <si>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</si>
  <si>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</si>
  <si>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</si>
  <si>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</si>
  <si>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</si>
  <si>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</si>
  <si>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района на 2016 год </t>
  </si>
  <si>
    <t>Утверждено по бюджету на 2016 год</t>
  </si>
  <si>
    <t xml:space="preserve">Утверждено по бюджету на 2016г </t>
  </si>
  <si>
    <t>бюджета Тейковского муниципального района на 2016 год по разделам и подразделам функциональной классификации расходов Российской Федерации</t>
  </si>
  <si>
    <t>0140100110</t>
  </si>
  <si>
    <t>На укрепление материально-технической базы муниципальных образовательных организаций Ивановской области (Предоставление субсидий бюджетным, автономным учреждениям и иным некоммерческим организациям)</t>
  </si>
  <si>
    <t>0110181950</t>
  </si>
  <si>
    <t>Сумма</t>
  </si>
  <si>
    <t>Приложение 7</t>
  </si>
  <si>
    <t>Приложение 1</t>
  </si>
  <si>
    <t>Приложение 4</t>
  </si>
  <si>
    <t>Код классификации доходов бюджетов Российской Федерации</t>
  </si>
  <si>
    <t>ДОХОДЫ</t>
  </si>
  <si>
    <t xml:space="preserve">   бюджета Тейковского муниципального района по кодам классификации доходов бюджетов на 2016 год</t>
  </si>
  <si>
    <t xml:space="preserve"> 000 2020400000 0000 151</t>
  </si>
  <si>
    <t xml:space="preserve">  Иные межбюджетные трансферты</t>
  </si>
  <si>
    <t xml:space="preserve"> 000 2020401400 0000 151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</si>
  <si>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</si>
  <si>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040 2020401405 0000 151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</si>
  <si>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</si>
  <si>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r>
      <t>Мероприятия по текущему содержанию сети муниципальных автомобильных дорог общего пользования местного значения  (</t>
    </r>
    <r>
      <rPr>
        <sz val="10"/>
        <color rgb="FF000000"/>
        <rFont val="Times New Roman"/>
        <family val="1"/>
        <charset val="204"/>
      </rPr>
      <t>Межбюджетные трансферты)</t>
    </r>
  </si>
  <si>
    <t>0510180010</t>
  </si>
  <si>
    <t>4190000260</t>
  </si>
  <si>
    <t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</t>
  </si>
  <si>
    <t>0110100010</t>
  </si>
  <si>
    <t>Софинансирование расходов на укрепление материально-технической базы муниципальных образовательных организаций (Предоставление субсидий бюджетным, автономным учреждениям и иным некоммерческим организациям)</t>
  </si>
  <si>
    <t>01101S1950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</si>
  <si>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</si>
  <si>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</si>
  <si>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</si>
  <si>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</si>
  <si>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</si>
  <si>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</si>
  <si>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</si>
  <si>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</si>
  <si>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</si>
  <si>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</si>
  <si>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</si>
  <si>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</si>
  <si>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</si>
  <si>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</si>
  <si>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</si>
  <si>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</si>
  <si>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</si>
  <si>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</si>
  <si>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</si>
  <si>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>Организационные меры по формированию патриотического сознания детей и молодежи  (Предоставление субсидий бюджетным, автономным учреждениям и иным некоммерческим организациям)</t>
  </si>
  <si>
    <t>1510100500</t>
  </si>
  <si>
    <t>600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</si>
  <si>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</si>
  <si>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</si>
  <si>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</si>
  <si>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</si>
  <si>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</si>
  <si>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</si>
  <si>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t>от 16.12.2015 г. № 45-р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</si>
  <si>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</si>
  <si>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</si>
  <si>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</si>
  <si>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</si>
  <si>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r>
      <t xml:space="preserve">Расходы на организацию питания обучающихся 1-4 классов муниципальных </t>
    </r>
    <r>
      <rPr>
        <sz val="10"/>
        <color theme="1"/>
        <rFont val="Times New Roman"/>
        <family val="1"/>
        <charset val="204"/>
      </rPr>
      <t xml:space="preserve">общеобразовательных организаций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</si>
  <si>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</si>
  <si>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общеобразовательных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</si>
  <si>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</si>
  <si>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</si>
  <si>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</si>
  <si>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</si>
  <si>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</si>
  <si>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</si>
  <si>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</si>
  <si>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</si>
  <si>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</si>
  <si>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</si>
  <si>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</si>
  <si>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Оздоровление детей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</si>
  <si>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</si>
  <si>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</si>
  <si>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</si>
  <si>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</si>
  <si>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</si>
  <si>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</si>
  <si>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</si>
  <si>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Текущий и капитальный ремонт сети муниципальных автомобильных дорог общего пользования местного значения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</si>
  <si>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обеспечению инженерной инфраструктурой земельных участков, предназначенных для бесплатного предоставления семьям с тремя и более детьми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</si>
  <si>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Создание условий для оперативного прибытия работников фельдшерско-акушерских пунктов  к пациенту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</si>
  <si>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Содействие в благоустройстве территории учреждений здравоохранения (Закупка товаров, работ и услуг для обеспечения государственных (муниципальных) нужд) </t>
  </si>
  <si>
    <t xml:space="preserve">Содержание и развитие информационных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</si>
  <si>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</si>
  <si>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</si>
  <si>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</si>
  <si>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</si>
  <si>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</si>
  <si>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</si>
  <si>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</si>
  <si>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</si>
  <si>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</si>
  <si>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</si>
  <si>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</si>
  <si>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Публикация нормативно-правовых актов и другой информации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</si>
  <si>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</si>
  <si>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</si>
  <si>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</si>
  <si>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</si>
  <si>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</si>
  <si>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</si>
  <si>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</si>
  <si>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    Составление (изменение) списков кандидатов в присяжные заседатели федеральных судов общей юрисдикции в Российской Федерации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</si>
  <si>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</si>
  <si>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</si>
  <si>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животных(Закупка товаров, работ и услуг для обеспечения государственных (муниципальных) нужд) 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</si>
  <si>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</si>
  <si>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Расходы на организацию питания обучающихся 1-4 классов муниципальных </t>
    </r>
    <r>
      <rPr>
        <sz val="10"/>
        <color theme="1"/>
        <rFont val="Times New Roman"/>
        <family val="1"/>
        <charset val="204"/>
      </rPr>
      <t xml:space="preserve">общеобразовательных организаций </t>
    </r>
    <r>
      <rPr>
        <sz val="10"/>
        <color rgb="FF000000"/>
        <rFont val="Times New Roman"/>
        <family val="1"/>
        <charset val="204"/>
      </rPr>
      <t>(Закупка товаров, работ и услуг для обеспечения государственных (муниципальных) нужд) )</t>
    </r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</si>
  <si>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</si>
  <si>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</si>
  <si>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</si>
  <si>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</si>
  <si>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На укрепление материально-технической базы муниципальных образовательных организаций Ивановской области (Закупка товаров, работ и услуг для обеспечения государственных (муниципальных) нужд) </t>
  </si>
  <si>
    <t>Внесенные изменения</t>
  </si>
  <si>
    <t>Уточненный бюджет на 2016г.</t>
  </si>
  <si>
    <t>000 2020312100 0000 151</t>
  </si>
  <si>
    <t>Субвенции бюджетам на проведение Всероссийской сельскохозяйственной переписи в 2016 году</t>
  </si>
  <si>
    <t>040 2020312105 0000 151</t>
  </si>
  <si>
    <t>Субвенции бюджетам муниципальных районов на проведение Всероссийской сельскохозяйственной переписи в 2016 году</t>
  </si>
  <si>
    <t>000 2190000000 0000 000</t>
  </si>
  <si>
    <t>Возврат остатков субсидий, субвенций и иных межбюджетных трансфертов, имеющих целевое назначение прошлых лет</t>
  </si>
  <si>
    <t>040 2190500005 0000 151</t>
  </si>
  <si>
    <t>Возврат остатков субсидий, субвенций и иных межбюджетных трансфертов, имеющих целевое назначение прошлых лет из бюджетов муниципальных районов</t>
  </si>
  <si>
    <t xml:space="preserve">Уточненный  бюджет на 2016г </t>
  </si>
  <si>
    <t>0120100310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</si>
  <si>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</si>
  <si>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</si>
  <si>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</si>
  <si>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t>Проведение Всероссийской сельскохозяйственной переписи в 2016 году</t>
  </si>
  <si>
    <t xml:space="preserve">Мероприятия по текущему содержанию сети муниципальных автомобильных дорог общего пользования местного значения (Закупка товаров, работ и услуг для обеспечения государственных (муниципальных) нужд)   </t>
  </si>
  <si>
    <t>-50</t>
  </si>
  <si>
    <t>50</t>
  </si>
  <si>
    <t xml:space="preserve">Мероприятия по текущему содержанию сети муниципальных автомобильных дорог общего пользования местного значения  (Закупка товаров, работ и услуг для обеспечения государственных (муниципальных) нужд) </t>
  </si>
  <si>
    <t>Уточненный бюджет на 2016 год</t>
  </si>
  <si>
    <t>Приложение 3</t>
  </si>
  <si>
    <t>Приложение 5</t>
  </si>
  <si>
    <t>000 1110700000 0000 120</t>
  </si>
  <si>
    <t>Платежи от государственных и муниципальных унитарных предприятий</t>
  </si>
  <si>
    <t>000 1110701000 0000 120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</si>
  <si>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</si>
  <si>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040 1110701505 0000 120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</si>
  <si>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</si>
  <si>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000 1140200000 0000 000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</si>
  <si>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</si>
  <si>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</si>
  <si>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</si>
  <si>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</si>
  <si>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0510108010</t>
  </si>
  <si>
    <t>от 27.01.2016 г. № 51-р</t>
  </si>
  <si>
    <t xml:space="preserve">040 1140205305 0000 440 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</si>
  <si>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</si>
  <si>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Проведение Всероссийской сельскохозяйственной переписи в 2016 году (Закупка товаров, работ и услуг для обеспечения государственных (муниципальных) нужд)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</si>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</sst>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164" formatCode="0.0"/>
    <numFmt numFmtId="165" formatCode="#,##0.0_ ;\-#,##0.0\ "/>
  </numFmts>
  <fonts count="2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34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 indent="15"/>
    </xf>
    <xf numFmtId="0" fontId="9" fillId="0" borderId="0" xfId="0" applyFont="1" applyAlignment="1">
      <alignment horizontal="right"/>
    </xf>
    <xf numFmtId="0" fontId="3" fillId="0" borderId="0" xfId="0" applyFont="1" applyAlignment="1">
      <alignment horizontal="right" indent="15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1" fontId="5" fillId="0" borderId="1" xfId="0" applyNumberFormat="1" applyFont="1" applyBorder="1" applyAlignment="1">
      <alignment horizontal="center" vertical="top" wrapText="1"/>
    </xf>
    <xf numFmtId="44" fontId="5" fillId="0" borderId="1" xfId="1" applyFont="1" applyBorder="1" applyAlignment="1">
      <alignment vertical="top" wrapText="1"/>
    </xf>
    <xf numFmtId="164" fontId="6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164" fontId="5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5" fillId="0" borderId="0" xfId="0" applyNumberFormat="1" applyFont="1" applyBorder="1" applyAlignment="1">
      <alignment horizontal="center" vertical="top" wrapText="1"/>
    </xf>
    <xf numFmtId="164" fontId="5" fillId="0" borderId="0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3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justify" vertical="top" wrapText="1"/>
    </xf>
    <xf numFmtId="0" fontId="5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10" fillId="0" borderId="1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49" fontId="5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10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justify" vertical="top" wrapText="1"/>
    </xf>
    <xf numFmtId="0" fontId="3" fillId="0" borderId="0" xfId="0" applyFont="1" applyAlignment="1">
      <alignment wrapText="1"/>
    </xf>
    <xf numFmtId="0" fontId="10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49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justify" vertical="top"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0" fillId="0" borderId="0" xfId="0" applyBorder="1"/>
    <xf numFmtId="49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3" fillId="0" borderId="0" xfId="0" applyFont="1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wrapText="1"/>
    </xf>
    <xf numFmtId="164" fontId="5" fillId="0" borderId="1" xfId="0" applyNumberFormat="1" applyFont="1" applyBorder="1" applyAlignment="1">
      <alignment horizontal="center" wrapText="1"/>
    </xf>
    <xf numFmtId="0" fontId="10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5" fillId="0" borderId="8" xfId="0" applyFont="1" applyBorder="1" applyAlignment="1">
      <alignment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justify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right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5" fillId="0" borderId="5" xfId="0" applyFont="1" applyBorder="1" applyAlignment="1">
      <alignment horizontal="center" vertical="top" wrapText="1"/>
    </xf>
    <xf numFmtId="49" fontId="15" fillId="0" borderId="1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3" fillId="0" borderId="0" xfId="0" applyFont="1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1" fillId="0" borderId="0" xfId="0" applyFont="1"/>
    <xf numFmtId="0" fontId="17" fillId="0" borderId="0" xfId="0" applyFont="1"/>
    <xf numFmtId="49" fontId="16" fillId="0" borderId="1" xfId="0" applyNumberFormat="1" applyFont="1" applyBorder="1" applyAlignment="1">
      <alignment horizontal="center" vertical="top" wrapText="1"/>
    </xf>
    <xf numFmtId="0" fontId="18" fillId="0" borderId="0" xfId="0" applyFont="1"/>
    <xf numFmtId="0" fontId="10" fillId="0" borderId="5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justify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justify"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vertical="top" wrapText="1"/>
    </xf>
    <xf numFmtId="0" fontId="6" fillId="0" borderId="3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3" fillId="0" borderId="0" xfId="0" applyFont="1" applyAlignment="1">
      <alignment wrapText="1"/>
    </xf>
    <xf numFmtId="0" fontId="10" fillId="0" borderId="1" xfId="0" applyFont="1" applyBorder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164" fontId="5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Alignment="1">
      <alignment horizontal="right" wrapText="1" shrinkToFit="1"/>
    </xf>
    <xf numFmtId="0" fontId="5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right" wrapText="1"/>
    </xf>
    <xf numFmtId="0" fontId="10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right" wrapText="1"/>
    </xf>
    <xf numFmtId="0" fontId="15" fillId="0" borderId="1" xfId="0" applyFont="1" applyBorder="1" applyAlignment="1">
      <alignment horizontal="center" wrapText="1"/>
    </xf>
    <xf numFmtId="165" fontId="5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44" fontId="5" fillId="0" borderId="1" xfId="1" applyFont="1" applyBorder="1" applyAlignment="1">
      <alignment horizontal="center" wrapText="1"/>
    </xf>
    <xf numFmtId="164" fontId="5" fillId="0" borderId="1" xfId="1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center"/>
    </xf>
    <xf numFmtId="164" fontId="10" fillId="0" borderId="1" xfId="0" applyNumberFormat="1" applyFont="1" applyBorder="1" applyAlignment="1">
      <alignment horizontal="center" vertical="top" wrapText="1"/>
    </xf>
    <xf numFmtId="164" fontId="10" fillId="0" borderId="3" xfId="0" applyNumberFormat="1" applyFont="1" applyBorder="1" applyAlignment="1">
      <alignment horizontal="center" vertical="top" wrapText="1"/>
    </xf>
    <xf numFmtId="164" fontId="10" fillId="0" borderId="2" xfId="0" applyNumberFormat="1" applyFont="1" applyBorder="1" applyAlignment="1">
      <alignment horizontal="center" vertical="top" wrapText="1"/>
    </xf>
    <xf numFmtId="164" fontId="16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vertical="top" wrapText="1"/>
    </xf>
    <xf numFmtId="164" fontId="10" fillId="0" borderId="5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wrapText="1" shrinkToFi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10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center" wrapText="1"/>
    </xf>
    <xf numFmtId="0" fontId="5" fillId="0" borderId="2" xfId="0" applyFont="1" applyBorder="1" applyAlignment="1">
      <alignment vertical="top" wrapText="1"/>
    </xf>
    <xf numFmtId="164" fontId="5" fillId="0" borderId="2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164" fontId="5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10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164" fontId="5" fillId="0" borderId="3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3" fillId="0" borderId="0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wrapText="1"/>
    </xf>
    <xf numFmtId="0" fontId="11" fillId="0" borderId="1" xfId="0" applyFont="1" applyBorder="1" applyAlignment="1">
      <alignment horizontal="justify"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1" fontId="5" fillId="0" borderId="1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wrapText="1" shrinkToFit="1"/>
    </xf>
    <xf numFmtId="164" fontId="5" fillId="0" borderId="1" xfId="0" applyNumberFormat="1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164" fontId="5" fillId="0" borderId="2" xfId="0" applyNumberFormat="1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justify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 wrapText="1" shrinkToFit="1"/>
    </xf>
    <xf numFmtId="49" fontId="5" fillId="0" borderId="3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right" wrapText="1"/>
    </xf>
    <xf numFmtId="0" fontId="0" fillId="0" borderId="0" xfId="0" applyAlignment="1">
      <alignment horizontal="righ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5"/>
  <sheetViews>
    <sheetView view="pageBreakPreview" zoomScale="106" zoomScaleSheetLayoutView="106" workbookViewId="0">
      <selection activeCell="A12" sqref="A12:E12"/>
    </sheetView>
  </sheetViews>
  <sheetFormatPr defaultRowHeight="15"/>
  <cols>
    <col min="1" max="1" width="22.42578125" customWidth="1"/>
    <col min="2" max="2" width="55.42578125" customWidth="1"/>
    <col min="3" max="3" width="10.5703125" customWidth="1"/>
    <col min="4" max="4" width="8.85546875" customWidth="1"/>
    <col min="5" max="5" width="10.5703125" customWidth="1"/>
    <col min="6" max="6" width="13" customWidth="1"/>
    <col min="7" max="7" width="6.7109375" customWidth="1"/>
  </cols>
  <sheetData>
    <row r="1" spans="1:7" ht="15.75">
      <c r="A1" s="1"/>
      <c r="B1" s="299" t="s">
        <v>465</v>
      </c>
      <c r="C1" s="299"/>
      <c r="D1" s="299"/>
      <c r="E1" s="299"/>
      <c r="F1" s="190"/>
    </row>
    <row r="2" spans="1:7" ht="15.75">
      <c r="A2" s="1"/>
      <c r="B2" s="299" t="s">
        <v>0</v>
      </c>
      <c r="C2" s="299"/>
      <c r="D2" s="299"/>
      <c r="E2" s="299"/>
      <c r="F2" s="190"/>
    </row>
    <row r="3" spans="1:7" ht="15.75">
      <c r="A3" s="1"/>
      <c r="B3" s="300" t="s">
        <v>86</v>
      </c>
      <c r="C3" s="300"/>
      <c r="D3" s="300"/>
      <c r="E3" s="300"/>
      <c r="F3" s="195"/>
    </row>
    <row r="4" spans="1:7" ht="15.75">
      <c r="A4" s="1"/>
      <c r="B4" s="299" t="s">
        <v>2</v>
      </c>
      <c r="C4" s="299"/>
      <c r="D4" s="299"/>
      <c r="E4" s="299"/>
      <c r="F4" s="190"/>
    </row>
    <row r="5" spans="1:7" ht="15.75">
      <c r="A5" s="1"/>
      <c r="B5" s="299" t="s">
        <v>608</v>
      </c>
      <c r="C5" s="299"/>
      <c r="D5" s="299"/>
      <c r="E5" s="299"/>
      <c r="F5" s="190"/>
    </row>
    <row r="6" spans="1:7" ht="15.75" customHeight="1">
      <c r="A6" s="1"/>
      <c r="B6" s="299" t="s">
        <v>85</v>
      </c>
      <c r="C6" s="299"/>
      <c r="D6" s="299"/>
      <c r="E6" s="299"/>
      <c r="F6" s="202"/>
    </row>
    <row r="7" spans="1:7" ht="15.75" customHeight="1">
      <c r="A7" s="1"/>
      <c r="B7" s="299" t="s">
        <v>0</v>
      </c>
      <c r="C7" s="299"/>
      <c r="D7" s="299"/>
      <c r="E7" s="299"/>
      <c r="F7" s="202"/>
    </row>
    <row r="8" spans="1:7" ht="15.75" customHeight="1">
      <c r="A8" s="1"/>
      <c r="B8" s="300" t="s">
        <v>86</v>
      </c>
      <c r="C8" s="300"/>
      <c r="D8" s="300"/>
      <c r="E8" s="300"/>
      <c r="F8" s="202"/>
    </row>
    <row r="9" spans="1:7" ht="15.75" customHeight="1">
      <c r="A9" s="1"/>
      <c r="B9" s="299" t="s">
        <v>2</v>
      </c>
      <c r="C9" s="299"/>
      <c r="D9" s="299"/>
      <c r="E9" s="299"/>
      <c r="F9" s="202"/>
    </row>
    <row r="10" spans="1:7" ht="15.75" customHeight="1">
      <c r="A10" s="1"/>
      <c r="B10" s="299" t="s">
        <v>511</v>
      </c>
      <c r="C10" s="299"/>
      <c r="D10" s="299"/>
      <c r="E10" s="299"/>
      <c r="F10" s="202"/>
    </row>
    <row r="11" spans="1:7" ht="15.75">
      <c r="A11" s="286"/>
      <c r="B11" s="287"/>
      <c r="C11" s="287"/>
      <c r="D11" s="287"/>
      <c r="E11" s="287"/>
      <c r="F11" s="192"/>
    </row>
    <row r="12" spans="1:7">
      <c r="A12" s="288" t="s">
        <v>468</v>
      </c>
      <c r="B12" s="288"/>
      <c r="C12" s="288"/>
      <c r="D12" s="288"/>
      <c r="E12" s="288"/>
      <c r="F12" s="193"/>
    </row>
    <row r="13" spans="1:7" ht="35.25" customHeight="1">
      <c r="A13" s="298" t="s">
        <v>469</v>
      </c>
      <c r="B13" s="298"/>
      <c r="C13" s="298"/>
      <c r="D13" s="298"/>
      <c r="E13" s="298"/>
      <c r="F13" s="189"/>
    </row>
    <row r="14" spans="1:7" ht="15.75">
      <c r="A14" s="1"/>
      <c r="B14" s="1"/>
      <c r="C14" s="1"/>
      <c r="D14" s="1"/>
      <c r="E14" s="1"/>
      <c r="F14" s="1"/>
    </row>
    <row r="15" spans="1:7" ht="20.25" customHeight="1">
      <c r="A15" s="1"/>
      <c r="B15" s="289" t="s">
        <v>87</v>
      </c>
      <c r="C15" s="289"/>
      <c r="D15" s="289"/>
      <c r="E15" s="289"/>
      <c r="F15" s="194"/>
    </row>
    <row r="16" spans="1:7" ht="51.75">
      <c r="A16" s="119" t="s">
        <v>467</v>
      </c>
      <c r="B16" s="42" t="s">
        <v>3</v>
      </c>
      <c r="C16" s="119" t="s">
        <v>268</v>
      </c>
      <c r="D16" s="42" t="s">
        <v>573</v>
      </c>
      <c r="E16" s="119" t="s">
        <v>574</v>
      </c>
      <c r="F16" s="213"/>
      <c r="G16" s="23"/>
    </row>
    <row r="17" spans="1:7">
      <c r="A17" s="27" t="s">
        <v>4</v>
      </c>
      <c r="B17" s="41" t="s">
        <v>5</v>
      </c>
      <c r="C17" s="248">
        <f t="shared" ref="C17:D17" si="0">C18+C24+C33+C38+C41+C51+C57+C62+C70+C78</f>
        <v>25324.200000000004</v>
      </c>
      <c r="D17" s="248">
        <f t="shared" si="0"/>
        <v>26.5</v>
      </c>
      <c r="E17" s="95">
        <f>E18+E24+E33+E38+E41+E51+E57+E62+E70+E78</f>
        <v>25350.700000000004</v>
      </c>
      <c r="F17" s="36"/>
      <c r="G17" s="23"/>
    </row>
    <row r="18" spans="1:7">
      <c r="A18" s="27" t="s">
        <v>6</v>
      </c>
      <c r="B18" s="41" t="s">
        <v>7</v>
      </c>
      <c r="C18" s="191">
        <f>C19</f>
        <v>12791.3</v>
      </c>
      <c r="D18" s="44"/>
      <c r="E18" s="39">
        <f>E19</f>
        <v>12791.3</v>
      </c>
      <c r="F18" s="36"/>
      <c r="G18" s="23"/>
    </row>
    <row r="19" spans="1:7" ht="14.25" customHeight="1">
      <c r="A19" s="27" t="s">
        <v>8</v>
      </c>
      <c r="B19" s="41" t="s">
        <v>9</v>
      </c>
      <c r="C19" s="191">
        <f>C20+C21+C22+C23</f>
        <v>12791.3</v>
      </c>
      <c r="D19" s="44"/>
      <c r="E19" s="39">
        <f>E20+E21+E22+E23</f>
        <v>12791.3</v>
      </c>
      <c r="F19" s="36"/>
      <c r="G19" s="23"/>
    </row>
    <row r="20" spans="1:7" ht="63" customHeight="1">
      <c r="A20" s="38" t="s">
        <v>211</v>
      </c>
      <c r="B20" s="41" t="s">
        <v>10</v>
      </c>
      <c r="C20" s="191">
        <v>12625</v>
      </c>
      <c r="D20" s="44"/>
      <c r="E20" s="39">
        <v>12625</v>
      </c>
      <c r="F20" s="36"/>
      <c r="G20" s="23"/>
    </row>
    <row r="21" spans="1:7" ht="90" customHeight="1">
      <c r="A21" s="38" t="s">
        <v>212</v>
      </c>
      <c r="B21" s="41" t="s">
        <v>11</v>
      </c>
      <c r="C21" s="191">
        <v>13.8</v>
      </c>
      <c r="D21" s="44"/>
      <c r="E21" s="39">
        <v>13.8</v>
      </c>
      <c r="F21" s="36"/>
      <c r="G21" s="23"/>
    </row>
    <row r="22" spans="1:7" ht="41.25" customHeight="1">
      <c r="A22" s="38" t="s">
        <v>213</v>
      </c>
      <c r="B22" s="41" t="s">
        <v>12</v>
      </c>
      <c r="C22" s="191">
        <v>27.5</v>
      </c>
      <c r="D22" s="44"/>
      <c r="E22" s="39">
        <v>27.5</v>
      </c>
      <c r="F22" s="36"/>
      <c r="G22" s="23"/>
    </row>
    <row r="23" spans="1:7" ht="78" customHeight="1">
      <c r="A23" s="38" t="s">
        <v>214</v>
      </c>
      <c r="B23" s="41" t="s">
        <v>13</v>
      </c>
      <c r="C23" s="191">
        <v>125</v>
      </c>
      <c r="D23" s="44"/>
      <c r="E23" s="39">
        <v>125</v>
      </c>
      <c r="F23" s="36"/>
      <c r="G23" s="23"/>
    </row>
    <row r="24" spans="1:7" ht="27.75" customHeight="1">
      <c r="A24" s="27" t="s">
        <v>14</v>
      </c>
      <c r="B24" s="41" t="s">
        <v>236</v>
      </c>
      <c r="C24" s="191">
        <f>C25+C27+C29+C31</f>
        <v>3065.5</v>
      </c>
      <c r="D24" s="44"/>
      <c r="E24" s="95">
        <f>E25+E27+E29+E31</f>
        <v>3065.5</v>
      </c>
      <c r="F24" s="36"/>
      <c r="G24" s="23"/>
    </row>
    <row r="25" spans="1:7" ht="18.75" customHeight="1">
      <c r="A25" s="297" t="s">
        <v>203</v>
      </c>
      <c r="B25" s="293" t="s">
        <v>237</v>
      </c>
      <c r="C25" s="283">
        <v>1087.7</v>
      </c>
      <c r="D25" s="284"/>
      <c r="E25" s="283">
        <v>1087.7</v>
      </c>
      <c r="F25" s="36"/>
      <c r="G25" s="23"/>
    </row>
    <row r="26" spans="1:7" ht="31.5" customHeight="1">
      <c r="A26" s="297"/>
      <c r="B26" s="294"/>
      <c r="C26" s="283"/>
      <c r="D26" s="285"/>
      <c r="E26" s="283"/>
      <c r="F26" s="36"/>
      <c r="G26" s="23"/>
    </row>
    <row r="27" spans="1:7" ht="53.25" customHeight="1">
      <c r="A27" s="295" t="s">
        <v>204</v>
      </c>
      <c r="B27" s="296" t="s">
        <v>238</v>
      </c>
      <c r="C27" s="283">
        <v>16.5</v>
      </c>
      <c r="D27" s="284"/>
      <c r="E27" s="283">
        <v>16.5</v>
      </c>
      <c r="F27" s="36"/>
      <c r="G27" s="23"/>
    </row>
    <row r="28" spans="1:7" ht="9" customHeight="1">
      <c r="A28" s="295"/>
      <c r="B28" s="296"/>
      <c r="C28" s="283"/>
      <c r="D28" s="285"/>
      <c r="E28" s="283"/>
      <c r="F28" s="36"/>
      <c r="G28" s="23"/>
    </row>
    <row r="29" spans="1:7" ht="51.75" customHeight="1">
      <c r="A29" s="292" t="s">
        <v>205</v>
      </c>
      <c r="B29" s="290" t="s">
        <v>239</v>
      </c>
      <c r="C29" s="283">
        <v>2374.1</v>
      </c>
      <c r="D29" s="44"/>
      <c r="E29" s="283">
        <v>2374.1</v>
      </c>
      <c r="F29" s="36"/>
      <c r="G29" s="23"/>
    </row>
    <row r="30" spans="1:7" ht="9.75" hidden="1" customHeight="1">
      <c r="A30" s="292"/>
      <c r="B30" s="291"/>
      <c r="C30" s="283"/>
      <c r="D30" s="222"/>
      <c r="E30" s="283"/>
      <c r="F30" s="36"/>
      <c r="G30" s="23"/>
    </row>
    <row r="31" spans="1:7" ht="51" customHeight="1">
      <c r="A31" s="292" t="s">
        <v>206</v>
      </c>
      <c r="B31" s="290" t="s">
        <v>240</v>
      </c>
      <c r="C31" s="283">
        <v>-412.8</v>
      </c>
      <c r="D31" s="44"/>
      <c r="E31" s="283">
        <v>-412.8</v>
      </c>
      <c r="F31" s="36"/>
      <c r="G31" s="23"/>
    </row>
    <row r="32" spans="1:7" ht="6" hidden="1" customHeight="1">
      <c r="A32" s="292"/>
      <c r="B32" s="291"/>
      <c r="C32" s="283"/>
      <c r="D32" s="222"/>
      <c r="E32" s="283"/>
      <c r="F32" s="36"/>
      <c r="G32" s="23"/>
    </row>
    <row r="33" spans="1:7" ht="14.25" customHeight="1">
      <c r="A33" s="27" t="s">
        <v>15</v>
      </c>
      <c r="B33" s="46" t="s">
        <v>16</v>
      </c>
      <c r="C33" s="191">
        <f>C34+C36</f>
        <v>1780</v>
      </c>
      <c r="D33" s="44"/>
      <c r="E33" s="39">
        <f>E34+E36</f>
        <v>1780</v>
      </c>
      <c r="F33" s="36"/>
      <c r="G33" s="23"/>
    </row>
    <row r="34" spans="1:7" ht="24" customHeight="1">
      <c r="A34" s="27" t="s">
        <v>17</v>
      </c>
      <c r="B34" s="41" t="s">
        <v>18</v>
      </c>
      <c r="C34" s="191">
        <f>C35</f>
        <v>1500</v>
      </c>
      <c r="D34" s="44"/>
      <c r="E34" s="39">
        <f>E35</f>
        <v>1500</v>
      </c>
      <c r="F34" s="36"/>
      <c r="G34" s="23"/>
    </row>
    <row r="35" spans="1:7" ht="27.75" customHeight="1">
      <c r="A35" s="38" t="s">
        <v>215</v>
      </c>
      <c r="B35" s="41" t="s">
        <v>18</v>
      </c>
      <c r="C35" s="191">
        <v>1500</v>
      </c>
      <c r="D35" s="44"/>
      <c r="E35" s="39">
        <v>1500</v>
      </c>
      <c r="F35" s="36"/>
      <c r="G35" s="23"/>
    </row>
    <row r="36" spans="1:7" ht="15.75" customHeight="1">
      <c r="A36" s="27" t="s">
        <v>19</v>
      </c>
      <c r="B36" s="41" t="s">
        <v>20</v>
      </c>
      <c r="C36" s="191">
        <f>C37</f>
        <v>280</v>
      </c>
      <c r="D36" s="44"/>
      <c r="E36" s="39">
        <f>E37</f>
        <v>280</v>
      </c>
      <c r="F36" s="36"/>
      <c r="G36" s="23"/>
    </row>
    <row r="37" spans="1:7">
      <c r="A37" s="38" t="s">
        <v>216</v>
      </c>
      <c r="B37" s="41" t="s">
        <v>20</v>
      </c>
      <c r="C37" s="191">
        <v>280</v>
      </c>
      <c r="D37" s="44"/>
      <c r="E37" s="39">
        <v>280</v>
      </c>
      <c r="F37" s="36"/>
      <c r="G37" s="23"/>
    </row>
    <row r="38" spans="1:7" ht="27" customHeight="1">
      <c r="A38" s="27" t="s">
        <v>21</v>
      </c>
      <c r="B38" s="41" t="s">
        <v>22</v>
      </c>
      <c r="C38" s="191">
        <f>C39</f>
        <v>30</v>
      </c>
      <c r="D38" s="44"/>
      <c r="E38" s="39">
        <f>E39</f>
        <v>30</v>
      </c>
      <c r="F38" s="36"/>
      <c r="G38" s="23"/>
    </row>
    <row r="39" spans="1:7" ht="18" customHeight="1">
      <c r="A39" s="27" t="s">
        <v>23</v>
      </c>
      <c r="B39" s="46" t="s">
        <v>24</v>
      </c>
      <c r="C39" s="197">
        <f>C40</f>
        <v>30</v>
      </c>
      <c r="D39" s="44"/>
      <c r="E39" s="43">
        <f>E40</f>
        <v>30</v>
      </c>
      <c r="F39" s="35"/>
      <c r="G39" s="23"/>
    </row>
    <row r="40" spans="1:7" ht="17.25" customHeight="1">
      <c r="A40" s="38" t="s">
        <v>217</v>
      </c>
      <c r="B40" s="46" t="s">
        <v>25</v>
      </c>
      <c r="C40" s="197">
        <v>30</v>
      </c>
      <c r="D40" s="44"/>
      <c r="E40" s="43">
        <v>30</v>
      </c>
      <c r="F40" s="35"/>
      <c r="G40" s="23"/>
    </row>
    <row r="41" spans="1:7" ht="37.5" customHeight="1">
      <c r="A41" s="27" t="s">
        <v>26</v>
      </c>
      <c r="B41" s="41" t="s">
        <v>27</v>
      </c>
      <c r="C41" s="248">
        <f t="shared" ref="C41:D41" si="1">C42+C48</f>
        <v>4198.6000000000004</v>
      </c>
      <c r="D41" s="248">
        <f t="shared" si="1"/>
        <v>0</v>
      </c>
      <c r="E41" s="39">
        <f>E42+E48</f>
        <v>4198.6000000000004</v>
      </c>
      <c r="F41" s="36"/>
      <c r="G41" s="23"/>
    </row>
    <row r="42" spans="1:7" ht="77.25" customHeight="1">
      <c r="A42" s="27" t="s">
        <v>28</v>
      </c>
      <c r="B42" s="41" t="s">
        <v>29</v>
      </c>
      <c r="C42" s="191">
        <f>C43+C46</f>
        <v>4198.6000000000004</v>
      </c>
      <c r="D42" s="248">
        <f>D43+D46</f>
        <v>-25</v>
      </c>
      <c r="E42" s="39">
        <f>E43+E46</f>
        <v>4173.6000000000004</v>
      </c>
      <c r="F42" s="36"/>
      <c r="G42" s="23"/>
    </row>
    <row r="43" spans="1:7" ht="52.5" customHeight="1">
      <c r="A43" s="27" t="s">
        <v>30</v>
      </c>
      <c r="B43" s="41" t="s">
        <v>31</v>
      </c>
      <c r="C43" s="191">
        <f>C44+C45</f>
        <v>4088.6</v>
      </c>
      <c r="D43" s="248">
        <f>D44+D45</f>
        <v>-25</v>
      </c>
      <c r="E43" s="39">
        <f>E44+E45</f>
        <v>4063.6</v>
      </c>
      <c r="F43" s="36"/>
      <c r="G43" s="23"/>
    </row>
    <row r="44" spans="1:7" ht="67.5" customHeight="1">
      <c r="A44" s="38" t="s">
        <v>218</v>
      </c>
      <c r="B44" s="53" t="s">
        <v>254</v>
      </c>
      <c r="C44" s="191">
        <v>3705.5</v>
      </c>
      <c r="D44" s="223">
        <v>-25</v>
      </c>
      <c r="E44" s="39">
        <f>C44+D44</f>
        <v>3680.5</v>
      </c>
      <c r="F44" s="36"/>
      <c r="G44" s="23"/>
    </row>
    <row r="45" spans="1:7" ht="65.25" customHeight="1">
      <c r="A45" s="49" t="s">
        <v>251</v>
      </c>
      <c r="B45" s="52" t="s">
        <v>253</v>
      </c>
      <c r="C45" s="191">
        <v>383.1</v>
      </c>
      <c r="D45" s="223"/>
      <c r="E45" s="51">
        <v>383.1</v>
      </c>
      <c r="F45" s="36"/>
      <c r="G45" s="23"/>
    </row>
    <row r="46" spans="1:7" ht="64.5" customHeight="1">
      <c r="A46" s="27" t="s">
        <v>32</v>
      </c>
      <c r="B46" s="46" t="s">
        <v>33</v>
      </c>
      <c r="C46" s="191">
        <f>C47</f>
        <v>110</v>
      </c>
      <c r="D46" s="44"/>
      <c r="E46" s="39">
        <f>E47</f>
        <v>110</v>
      </c>
      <c r="F46" s="36"/>
      <c r="G46" s="23"/>
    </row>
    <row r="47" spans="1:7" ht="52.5" customHeight="1">
      <c r="A47" s="38" t="s">
        <v>219</v>
      </c>
      <c r="B47" s="41" t="s">
        <v>34</v>
      </c>
      <c r="C47" s="191">
        <v>110</v>
      </c>
      <c r="D47" s="44"/>
      <c r="E47" s="39">
        <v>110</v>
      </c>
      <c r="F47" s="36"/>
      <c r="G47" s="23"/>
    </row>
    <row r="48" spans="1:7" ht="27" customHeight="1">
      <c r="A48" s="250" t="s">
        <v>596</v>
      </c>
      <c r="B48" s="252" t="s">
        <v>597</v>
      </c>
      <c r="C48" s="248">
        <f t="shared" ref="C48:D48" si="2">C49</f>
        <v>0</v>
      </c>
      <c r="D48" s="248">
        <f t="shared" si="2"/>
        <v>25</v>
      </c>
      <c r="E48" s="248">
        <f>E49</f>
        <v>25</v>
      </c>
      <c r="F48" s="36"/>
      <c r="G48" s="23"/>
    </row>
    <row r="49" spans="1:7" ht="42.75" customHeight="1">
      <c r="A49" s="250" t="s">
        <v>598</v>
      </c>
      <c r="B49" s="249" t="s">
        <v>599</v>
      </c>
      <c r="C49" s="248">
        <f t="shared" ref="C49:D49" si="3">C50</f>
        <v>0</v>
      </c>
      <c r="D49" s="248">
        <f t="shared" si="3"/>
        <v>25</v>
      </c>
      <c r="E49" s="248">
        <f>E50</f>
        <v>25</v>
      </c>
      <c r="F49" s="36"/>
      <c r="G49" s="23"/>
    </row>
    <row r="50" spans="1:7" ht="39.75" customHeight="1">
      <c r="A50" s="250" t="s">
        <v>600</v>
      </c>
      <c r="B50" s="249" t="s">
        <v>601</v>
      </c>
      <c r="C50" s="248"/>
      <c r="D50" s="44">
        <v>25</v>
      </c>
      <c r="E50" s="248">
        <f>C50+D50</f>
        <v>25</v>
      </c>
      <c r="F50" s="36"/>
      <c r="G50" s="23"/>
    </row>
    <row r="51" spans="1:7" ht="18" customHeight="1">
      <c r="A51" s="27" t="s">
        <v>35</v>
      </c>
      <c r="B51" s="46" t="s">
        <v>36</v>
      </c>
      <c r="C51" s="191">
        <f>C52</f>
        <v>293.2</v>
      </c>
      <c r="D51" s="44"/>
      <c r="E51" s="39">
        <f>E52</f>
        <v>293.2</v>
      </c>
      <c r="F51" s="36"/>
      <c r="G51" s="23"/>
    </row>
    <row r="52" spans="1:7" ht="18.75" customHeight="1">
      <c r="A52" s="27" t="s">
        <v>37</v>
      </c>
      <c r="B52" s="46" t="s">
        <v>38</v>
      </c>
      <c r="C52" s="191">
        <f>C53+C54+C55+C56</f>
        <v>293.2</v>
      </c>
      <c r="D52" s="44"/>
      <c r="E52" s="39">
        <f>E53+E54+E55+E56</f>
        <v>293.2</v>
      </c>
      <c r="F52" s="36"/>
      <c r="G52" s="23"/>
    </row>
    <row r="53" spans="1:7" ht="25.5" customHeight="1">
      <c r="A53" s="38" t="s">
        <v>220</v>
      </c>
      <c r="B53" s="41" t="s">
        <v>39</v>
      </c>
      <c r="C53" s="191">
        <v>63.6</v>
      </c>
      <c r="D53" s="44"/>
      <c r="E53" s="39">
        <v>63.6</v>
      </c>
      <c r="F53" s="36"/>
      <c r="G53" s="23"/>
    </row>
    <row r="54" spans="1:7" ht="27.75" customHeight="1">
      <c r="A54" s="38" t="s">
        <v>221</v>
      </c>
      <c r="B54" s="41" t="s">
        <v>40</v>
      </c>
      <c r="C54" s="191">
        <v>0</v>
      </c>
      <c r="D54" s="44"/>
      <c r="E54" s="39">
        <v>0</v>
      </c>
      <c r="F54" s="36"/>
      <c r="G54" s="23"/>
    </row>
    <row r="55" spans="1:7" ht="18.75" customHeight="1">
      <c r="A55" s="38" t="s">
        <v>222</v>
      </c>
      <c r="B55" s="41" t="s">
        <v>41</v>
      </c>
      <c r="C55" s="191">
        <v>50.6</v>
      </c>
      <c r="D55" s="44"/>
      <c r="E55" s="39">
        <v>50.6</v>
      </c>
      <c r="F55" s="36"/>
      <c r="G55" s="23"/>
    </row>
    <row r="56" spans="1:7" ht="20.25" customHeight="1">
      <c r="A56" s="38" t="s">
        <v>223</v>
      </c>
      <c r="B56" s="41" t="s">
        <v>42</v>
      </c>
      <c r="C56" s="191">
        <v>179</v>
      </c>
      <c r="D56" s="44"/>
      <c r="E56" s="39">
        <v>179</v>
      </c>
      <c r="F56" s="36"/>
      <c r="G56" s="23"/>
    </row>
    <row r="57" spans="1:7" ht="27" customHeight="1">
      <c r="A57" s="27" t="s">
        <v>43</v>
      </c>
      <c r="B57" s="41" t="s">
        <v>44</v>
      </c>
      <c r="C57" s="191">
        <f>C58</f>
        <v>2417.1999999999998</v>
      </c>
      <c r="D57" s="44"/>
      <c r="E57" s="39">
        <f>E58</f>
        <v>2417.1999999999998</v>
      </c>
      <c r="F57" s="36"/>
      <c r="G57" s="23"/>
    </row>
    <row r="58" spans="1:7" ht="18.75" customHeight="1">
      <c r="A58" s="27" t="s">
        <v>45</v>
      </c>
      <c r="B58" s="46" t="s">
        <v>46</v>
      </c>
      <c r="C58" s="191">
        <f>C59</f>
        <v>2417.1999999999998</v>
      </c>
      <c r="D58" s="44"/>
      <c r="E58" s="39">
        <f>E59</f>
        <v>2417.1999999999998</v>
      </c>
      <c r="F58" s="36"/>
      <c r="G58" s="23"/>
    </row>
    <row r="59" spans="1:7" ht="21.75" customHeight="1">
      <c r="A59" s="27" t="s">
        <v>47</v>
      </c>
      <c r="B59" s="46" t="s">
        <v>48</v>
      </c>
      <c r="C59" s="191">
        <f>C60+C61</f>
        <v>2417.1999999999998</v>
      </c>
      <c r="D59" s="44"/>
      <c r="E59" s="39">
        <f>E60+E61</f>
        <v>2417.1999999999998</v>
      </c>
      <c r="F59" s="36"/>
      <c r="G59" s="23"/>
    </row>
    <row r="60" spans="1:7" ht="28.5" customHeight="1">
      <c r="A60" s="38" t="s">
        <v>224</v>
      </c>
      <c r="B60" s="41" t="s">
        <v>49</v>
      </c>
      <c r="C60" s="191">
        <v>45</v>
      </c>
      <c r="D60" s="44"/>
      <c r="E60" s="39">
        <v>45</v>
      </c>
      <c r="F60" s="36"/>
      <c r="G60" s="23"/>
    </row>
    <row r="61" spans="1:7" ht="30" customHeight="1">
      <c r="A61" s="38" t="s">
        <v>225</v>
      </c>
      <c r="B61" s="41" t="s">
        <v>49</v>
      </c>
      <c r="C61" s="191">
        <v>2372.1999999999998</v>
      </c>
      <c r="D61" s="44"/>
      <c r="E61" s="39">
        <v>2372.1999999999998</v>
      </c>
      <c r="F61" s="36"/>
      <c r="G61" s="23"/>
    </row>
    <row r="62" spans="1:7" ht="27.75" customHeight="1">
      <c r="A62" s="27" t="s">
        <v>50</v>
      </c>
      <c r="B62" s="41" t="s">
        <v>51</v>
      </c>
      <c r="C62" s="248">
        <f t="shared" ref="C62:D62" si="4">C63+C66</f>
        <v>470.2</v>
      </c>
      <c r="D62" s="248">
        <f t="shared" si="4"/>
        <v>26.5</v>
      </c>
      <c r="E62" s="39">
        <f>E63+E66</f>
        <v>496.7</v>
      </c>
      <c r="F62" s="36"/>
      <c r="G62" s="23"/>
    </row>
    <row r="63" spans="1:7" ht="66.75" customHeight="1">
      <c r="A63" s="251" t="s">
        <v>602</v>
      </c>
      <c r="B63" s="252" t="s">
        <v>603</v>
      </c>
      <c r="C63" s="263">
        <f t="shared" ref="C63:C64" si="5">C64</f>
        <v>0</v>
      </c>
      <c r="D63" s="248">
        <f t="shared" ref="D63:D64" si="6">D64</f>
        <v>26.5</v>
      </c>
      <c r="E63" s="248">
        <f>E64</f>
        <v>26.5</v>
      </c>
      <c r="F63" s="36"/>
      <c r="G63" s="23"/>
    </row>
    <row r="64" spans="1:7" ht="78" customHeight="1">
      <c r="A64" s="251" t="s">
        <v>604</v>
      </c>
      <c r="B64" s="252" t="s">
        <v>605</v>
      </c>
      <c r="C64" s="263">
        <f t="shared" si="5"/>
        <v>0</v>
      </c>
      <c r="D64" s="248">
        <f t="shared" si="6"/>
        <v>26.5</v>
      </c>
      <c r="E64" s="248">
        <f>E65</f>
        <v>26.5</v>
      </c>
      <c r="F64" s="36"/>
      <c r="G64" s="23"/>
    </row>
    <row r="65" spans="1:7" ht="78" customHeight="1">
      <c r="A65" s="271" t="s">
        <v>609</v>
      </c>
      <c r="B65" s="52" t="s">
        <v>606</v>
      </c>
      <c r="C65" s="263"/>
      <c r="D65" s="44">
        <v>26.5</v>
      </c>
      <c r="E65" s="248">
        <f>C65+D65</f>
        <v>26.5</v>
      </c>
      <c r="F65" s="36"/>
      <c r="G65" s="23"/>
    </row>
    <row r="66" spans="1:7" ht="28.5" customHeight="1">
      <c r="A66" s="93" t="s">
        <v>52</v>
      </c>
      <c r="B66" s="264" t="s">
        <v>226</v>
      </c>
      <c r="C66" s="265">
        <f>C67</f>
        <v>470.2</v>
      </c>
      <c r="D66" s="44"/>
      <c r="E66" s="39">
        <f>E67</f>
        <v>470.2</v>
      </c>
      <c r="F66" s="36"/>
      <c r="G66" s="23"/>
    </row>
    <row r="67" spans="1:7" ht="30" customHeight="1">
      <c r="A67" s="258" t="s">
        <v>53</v>
      </c>
      <c r="B67" s="257" t="s">
        <v>54</v>
      </c>
      <c r="C67" s="256">
        <f>C68+C69</f>
        <v>470.2</v>
      </c>
      <c r="D67" s="44"/>
      <c r="E67" s="39">
        <f>E68+E69</f>
        <v>470.2</v>
      </c>
      <c r="F67" s="36"/>
      <c r="G67" s="23"/>
    </row>
    <row r="68" spans="1:7" ht="38.25" customHeight="1">
      <c r="A68" s="38" t="s">
        <v>227</v>
      </c>
      <c r="B68" s="50" t="s">
        <v>256</v>
      </c>
      <c r="C68" s="191">
        <v>342.7</v>
      </c>
      <c r="D68" s="44"/>
      <c r="E68" s="39">
        <v>342.7</v>
      </c>
      <c r="F68" s="36"/>
      <c r="G68" s="23"/>
    </row>
    <row r="69" spans="1:7" ht="39.75" customHeight="1">
      <c r="A69" s="49" t="s">
        <v>252</v>
      </c>
      <c r="B69" s="50" t="s">
        <v>255</v>
      </c>
      <c r="C69" s="191">
        <v>127.5</v>
      </c>
      <c r="D69" s="44"/>
      <c r="E69" s="51">
        <v>127.5</v>
      </c>
      <c r="F69" s="36"/>
      <c r="G69" s="23"/>
    </row>
    <row r="70" spans="1:7" ht="18.75" customHeight="1">
      <c r="A70" s="27" t="s">
        <v>55</v>
      </c>
      <c r="B70" s="46" t="s">
        <v>56</v>
      </c>
      <c r="C70" s="191">
        <f>C71+C73+C75</f>
        <v>207.5</v>
      </c>
      <c r="D70" s="44"/>
      <c r="E70" s="39">
        <f>E71+E73+E75</f>
        <v>207.5</v>
      </c>
      <c r="F70" s="36"/>
      <c r="G70" s="23"/>
    </row>
    <row r="71" spans="1:7" ht="26.25" customHeight="1">
      <c r="A71" s="27" t="s">
        <v>57</v>
      </c>
      <c r="B71" s="41" t="s">
        <v>58</v>
      </c>
      <c r="C71" s="191">
        <f>C72</f>
        <v>30</v>
      </c>
      <c r="D71" s="44"/>
      <c r="E71" s="39">
        <f>E72</f>
        <v>30</v>
      </c>
      <c r="F71" s="36"/>
      <c r="G71" s="23"/>
    </row>
    <row r="72" spans="1:7" ht="66" customHeight="1">
      <c r="A72" s="38" t="s">
        <v>228</v>
      </c>
      <c r="B72" s="40" t="s">
        <v>247</v>
      </c>
      <c r="C72" s="191">
        <v>30</v>
      </c>
      <c r="D72" s="44"/>
      <c r="E72" s="39">
        <v>30</v>
      </c>
      <c r="F72" s="36"/>
      <c r="G72" s="23"/>
    </row>
    <row r="73" spans="1:7" ht="77.25" customHeight="1">
      <c r="A73" s="38" t="s">
        <v>207</v>
      </c>
      <c r="B73" s="40" t="s">
        <v>241</v>
      </c>
      <c r="C73" s="191">
        <f>C74</f>
        <v>65</v>
      </c>
      <c r="D73" s="44"/>
      <c r="E73" s="39">
        <f>E74</f>
        <v>65</v>
      </c>
      <c r="F73" s="36"/>
      <c r="G73" s="23"/>
    </row>
    <row r="74" spans="1:7" ht="26.25" customHeight="1">
      <c r="A74" s="38" t="s">
        <v>208</v>
      </c>
      <c r="B74" s="41" t="s">
        <v>242</v>
      </c>
      <c r="C74" s="191">
        <v>65</v>
      </c>
      <c r="D74" s="44"/>
      <c r="E74" s="39">
        <v>65</v>
      </c>
      <c r="F74" s="36"/>
      <c r="G74" s="23"/>
    </row>
    <row r="75" spans="1:7" ht="27.75" customHeight="1">
      <c r="A75" s="27" t="s">
        <v>59</v>
      </c>
      <c r="B75" s="41" t="s">
        <v>60</v>
      </c>
      <c r="C75" s="191">
        <f>C76+C77</f>
        <v>112.5</v>
      </c>
      <c r="D75" s="44"/>
      <c r="E75" s="39">
        <f>E76+E77</f>
        <v>112.5</v>
      </c>
      <c r="F75" s="36"/>
      <c r="G75" s="23"/>
    </row>
    <row r="76" spans="1:7" ht="39" customHeight="1">
      <c r="A76" s="38" t="s">
        <v>230</v>
      </c>
      <c r="B76" s="41" t="s">
        <v>61</v>
      </c>
      <c r="C76" s="191">
        <v>3.3</v>
      </c>
      <c r="D76" s="44"/>
      <c r="E76" s="39">
        <v>3.3</v>
      </c>
      <c r="F76" s="36"/>
      <c r="G76" s="23"/>
    </row>
    <row r="77" spans="1:7" ht="39" customHeight="1">
      <c r="A77" s="38" t="s">
        <v>229</v>
      </c>
      <c r="B77" s="41" t="s">
        <v>61</v>
      </c>
      <c r="C77" s="191">
        <v>109.2</v>
      </c>
      <c r="D77" s="44"/>
      <c r="E77" s="39">
        <v>109.2</v>
      </c>
      <c r="F77" s="36"/>
      <c r="G77" s="23"/>
    </row>
    <row r="78" spans="1:7" ht="17.25" customHeight="1">
      <c r="A78" s="27" t="s">
        <v>62</v>
      </c>
      <c r="B78" s="46" t="s">
        <v>63</v>
      </c>
      <c r="C78" s="191">
        <f>C79</f>
        <v>70.7</v>
      </c>
      <c r="D78" s="44"/>
      <c r="E78" s="39">
        <f>E79</f>
        <v>70.7</v>
      </c>
      <c r="F78" s="36"/>
      <c r="G78" s="23"/>
    </row>
    <row r="79" spans="1:7" ht="20.25" customHeight="1">
      <c r="A79" s="27" t="s">
        <v>64</v>
      </c>
      <c r="B79" s="46" t="s">
        <v>65</v>
      </c>
      <c r="C79" s="191">
        <f>C80</f>
        <v>70.7</v>
      </c>
      <c r="D79" s="44"/>
      <c r="E79" s="39">
        <f>E80</f>
        <v>70.7</v>
      </c>
      <c r="F79" s="36"/>
      <c r="G79" s="23"/>
    </row>
    <row r="80" spans="1:7" ht="21" customHeight="1">
      <c r="A80" s="38" t="s">
        <v>231</v>
      </c>
      <c r="B80" s="46" t="s">
        <v>66</v>
      </c>
      <c r="C80" s="191">
        <v>70.7</v>
      </c>
      <c r="D80" s="44"/>
      <c r="E80" s="39">
        <v>70.7</v>
      </c>
      <c r="F80" s="36"/>
      <c r="G80" s="23"/>
    </row>
    <row r="81" spans="1:7" ht="17.25" customHeight="1">
      <c r="A81" s="92" t="s">
        <v>67</v>
      </c>
      <c r="B81" s="31" t="s">
        <v>68</v>
      </c>
      <c r="C81" s="29">
        <f>C82+C101</f>
        <v>128924.90000000001</v>
      </c>
      <c r="D81" s="29">
        <f>D82+D101</f>
        <v>-4214.8</v>
      </c>
      <c r="E81" s="29">
        <f>E82+E101</f>
        <v>124710.1</v>
      </c>
      <c r="F81" s="214"/>
      <c r="G81" s="23"/>
    </row>
    <row r="82" spans="1:7" ht="28.5" customHeight="1">
      <c r="A82" s="27" t="s">
        <v>69</v>
      </c>
      <c r="B82" s="41" t="s">
        <v>70</v>
      </c>
      <c r="C82" s="191">
        <f>C83+C86+C89+C98</f>
        <v>128924.90000000001</v>
      </c>
      <c r="D82" s="204">
        <f>D83+D86+D89+D98</f>
        <v>-3571.2</v>
      </c>
      <c r="E82" s="39">
        <f>E83+E86+E89+E98</f>
        <v>125353.70000000001</v>
      </c>
      <c r="F82" s="36"/>
      <c r="G82" s="23"/>
    </row>
    <row r="83" spans="1:7" ht="26.25" customHeight="1">
      <c r="A83" s="27" t="s">
        <v>71</v>
      </c>
      <c r="B83" s="41" t="s">
        <v>72</v>
      </c>
      <c r="C83" s="191">
        <f t="shared" ref="C83:E84" si="7">C84</f>
        <v>68646.600000000006</v>
      </c>
      <c r="D83" s="204">
        <f t="shared" si="7"/>
        <v>-4118.8</v>
      </c>
      <c r="E83" s="39">
        <f t="shared" si="7"/>
        <v>64527.8</v>
      </c>
      <c r="F83" s="36"/>
      <c r="G83" s="23"/>
    </row>
    <row r="84" spans="1:7" ht="16.5" customHeight="1">
      <c r="A84" s="27" t="s">
        <v>73</v>
      </c>
      <c r="B84" s="41" t="s">
        <v>74</v>
      </c>
      <c r="C84" s="191">
        <f t="shared" si="7"/>
        <v>68646.600000000006</v>
      </c>
      <c r="D84" s="204">
        <f t="shared" si="7"/>
        <v>-4118.8</v>
      </c>
      <c r="E84" s="39">
        <f t="shared" si="7"/>
        <v>64527.8</v>
      </c>
      <c r="F84" s="36"/>
      <c r="G84" s="23"/>
    </row>
    <row r="85" spans="1:7" ht="26.25" customHeight="1">
      <c r="A85" s="38" t="s">
        <v>232</v>
      </c>
      <c r="B85" s="41" t="s">
        <v>75</v>
      </c>
      <c r="C85" s="191">
        <v>68646.600000000006</v>
      </c>
      <c r="D85" s="44">
        <v>-4118.8</v>
      </c>
      <c r="E85" s="39">
        <f>C85+D85</f>
        <v>64527.8</v>
      </c>
      <c r="F85" s="36"/>
      <c r="G85" s="23"/>
    </row>
    <row r="86" spans="1:7" ht="26.25" customHeight="1">
      <c r="A86" s="93" t="s">
        <v>76</v>
      </c>
      <c r="B86" s="94" t="s">
        <v>243</v>
      </c>
      <c r="C86" s="191">
        <f t="shared" ref="C86:E87" si="8">C87</f>
        <v>1466.1</v>
      </c>
      <c r="D86" s="204">
        <f t="shared" si="8"/>
        <v>-600</v>
      </c>
      <c r="E86" s="39">
        <f t="shared" si="8"/>
        <v>866.09999999999991</v>
      </c>
      <c r="F86" s="36"/>
      <c r="G86" s="23"/>
    </row>
    <row r="87" spans="1:7" ht="14.25" customHeight="1">
      <c r="A87" s="27" t="s">
        <v>77</v>
      </c>
      <c r="B87" s="41" t="s">
        <v>78</v>
      </c>
      <c r="C87" s="191">
        <f t="shared" si="8"/>
        <v>1466.1</v>
      </c>
      <c r="D87" s="204">
        <f t="shared" si="8"/>
        <v>-600</v>
      </c>
      <c r="E87" s="39">
        <f t="shared" si="8"/>
        <v>866.09999999999991</v>
      </c>
      <c r="F87" s="36"/>
      <c r="G87" s="23"/>
    </row>
    <row r="88" spans="1:7" ht="15" customHeight="1">
      <c r="A88" s="38" t="s">
        <v>233</v>
      </c>
      <c r="B88" s="41" t="s">
        <v>79</v>
      </c>
      <c r="C88" s="191">
        <v>1466.1</v>
      </c>
      <c r="D88" s="44">
        <v>-600</v>
      </c>
      <c r="E88" s="39">
        <f>C88+D88</f>
        <v>866.09999999999991</v>
      </c>
      <c r="F88" s="36"/>
      <c r="G88" s="23"/>
    </row>
    <row r="89" spans="1:7" ht="28.5" customHeight="1">
      <c r="A89" s="27" t="s">
        <v>80</v>
      </c>
      <c r="B89" s="41" t="s">
        <v>81</v>
      </c>
      <c r="C89" s="191">
        <f>C90+C92+C96</f>
        <v>58512.9</v>
      </c>
      <c r="D89" s="221">
        <f>D90+D92+D94+D96</f>
        <v>1038.8</v>
      </c>
      <c r="E89" s="221">
        <f>E90+E92+E94+E96</f>
        <v>59551.7</v>
      </c>
      <c r="F89" s="36"/>
      <c r="G89" s="23"/>
    </row>
    <row r="90" spans="1:7" ht="29.25" customHeight="1">
      <c r="A90" s="27" t="s">
        <v>82</v>
      </c>
      <c r="B90" s="41" t="s">
        <v>83</v>
      </c>
      <c r="C90" s="191">
        <f>C91</f>
        <v>1905</v>
      </c>
      <c r="D90" s="44"/>
      <c r="E90" s="39">
        <f>E91</f>
        <v>1905</v>
      </c>
      <c r="F90" s="36"/>
      <c r="G90" s="23"/>
    </row>
    <row r="91" spans="1:7" ht="27" customHeight="1">
      <c r="A91" s="38" t="s">
        <v>234</v>
      </c>
      <c r="B91" s="28" t="s">
        <v>84</v>
      </c>
      <c r="C91" s="191">
        <v>1905</v>
      </c>
      <c r="D91" s="224"/>
      <c r="E91" s="39">
        <f>C91+D91</f>
        <v>1905</v>
      </c>
      <c r="F91" s="36"/>
      <c r="G91" s="23"/>
    </row>
    <row r="92" spans="1:7" ht="29.25" customHeight="1">
      <c r="A92" s="76" t="s">
        <v>262</v>
      </c>
      <c r="B92" s="28" t="s">
        <v>261</v>
      </c>
      <c r="C92" s="191">
        <f>C93</f>
        <v>4.9000000000000004</v>
      </c>
      <c r="D92" s="224"/>
      <c r="E92" s="77">
        <f>E93</f>
        <v>4.9000000000000004</v>
      </c>
      <c r="F92" s="36"/>
      <c r="G92" s="23"/>
    </row>
    <row r="93" spans="1:7" ht="40.5" customHeight="1">
      <c r="A93" s="76" t="s">
        <v>263</v>
      </c>
      <c r="B93" s="28" t="s">
        <v>89</v>
      </c>
      <c r="C93" s="191">
        <v>4.9000000000000004</v>
      </c>
      <c r="D93" s="224"/>
      <c r="E93" s="77">
        <f>C93+D93</f>
        <v>4.9000000000000004</v>
      </c>
      <c r="F93" s="36"/>
      <c r="G93" s="23"/>
    </row>
    <row r="94" spans="1:7" ht="28.5" customHeight="1">
      <c r="A94" s="206" t="s">
        <v>575</v>
      </c>
      <c r="B94" s="28" t="s">
        <v>576</v>
      </c>
      <c r="C94" s="204">
        <f>C95</f>
        <v>0</v>
      </c>
      <c r="D94" s="225">
        <f>D95</f>
        <v>1038.8</v>
      </c>
      <c r="E94" s="204">
        <f>E95</f>
        <v>1038.8</v>
      </c>
      <c r="F94" s="36"/>
      <c r="G94" s="23"/>
    </row>
    <row r="95" spans="1:7" ht="26.25" customHeight="1">
      <c r="A95" s="206" t="s">
        <v>577</v>
      </c>
      <c r="B95" s="28" t="s">
        <v>578</v>
      </c>
      <c r="C95" s="204"/>
      <c r="D95" s="225">
        <v>1038.8</v>
      </c>
      <c r="E95" s="204">
        <f>C95+D95</f>
        <v>1038.8</v>
      </c>
      <c r="F95" s="36"/>
      <c r="G95" s="23"/>
    </row>
    <row r="96" spans="1:7" ht="16.5" customHeight="1">
      <c r="A96" s="38" t="s">
        <v>209</v>
      </c>
      <c r="B96" s="41" t="s">
        <v>244</v>
      </c>
      <c r="C96" s="191">
        <f>C97</f>
        <v>56603</v>
      </c>
      <c r="D96" s="204">
        <f>D97</f>
        <v>0</v>
      </c>
      <c r="E96" s="39">
        <f>E97</f>
        <v>56603</v>
      </c>
      <c r="F96" s="36"/>
      <c r="G96" s="23"/>
    </row>
    <row r="97" spans="1:7" ht="19.5" customHeight="1">
      <c r="A97" s="38" t="s">
        <v>210</v>
      </c>
      <c r="B97" s="41" t="s">
        <v>245</v>
      </c>
      <c r="C97" s="191">
        <v>56603</v>
      </c>
      <c r="D97" s="204"/>
      <c r="E97" s="39">
        <f>C97+D97</f>
        <v>56603</v>
      </c>
      <c r="F97" s="36"/>
      <c r="G97" s="23"/>
    </row>
    <row r="98" spans="1:7" ht="19.5" customHeight="1">
      <c r="A98" s="44" t="s">
        <v>470</v>
      </c>
      <c r="B98" s="124" t="s">
        <v>471</v>
      </c>
      <c r="C98" s="191">
        <f t="shared" ref="C98:E99" si="9">C99</f>
        <v>299.3</v>
      </c>
      <c r="D98" s="204">
        <f t="shared" si="9"/>
        <v>108.8</v>
      </c>
      <c r="E98" s="123">
        <f t="shared" si="9"/>
        <v>408.1</v>
      </c>
      <c r="F98" s="36"/>
      <c r="G98" s="23"/>
    </row>
    <row r="99" spans="1:7" ht="54.75" customHeight="1">
      <c r="A99" s="44" t="s">
        <v>472</v>
      </c>
      <c r="B99" s="124" t="s">
        <v>473</v>
      </c>
      <c r="C99" s="191">
        <f t="shared" si="9"/>
        <v>299.3</v>
      </c>
      <c r="D99" s="204">
        <f t="shared" si="9"/>
        <v>108.8</v>
      </c>
      <c r="E99" s="123">
        <f t="shared" si="9"/>
        <v>408.1</v>
      </c>
      <c r="F99" s="36"/>
      <c r="G99" s="23"/>
    </row>
    <row r="100" spans="1:7" ht="52.5" customHeight="1">
      <c r="A100" s="131" t="s">
        <v>474</v>
      </c>
      <c r="B100" s="124" t="s">
        <v>475</v>
      </c>
      <c r="C100" s="191">
        <v>299.3</v>
      </c>
      <c r="D100" s="204">
        <v>108.8</v>
      </c>
      <c r="E100" s="123">
        <f>C100+D100</f>
        <v>408.1</v>
      </c>
      <c r="F100" s="36"/>
      <c r="G100" s="23"/>
    </row>
    <row r="101" spans="1:7" ht="27.75" customHeight="1">
      <c r="A101" s="220" t="s">
        <v>579</v>
      </c>
      <c r="B101" s="205" t="s">
        <v>580</v>
      </c>
      <c r="C101" s="204">
        <f>C102</f>
        <v>0</v>
      </c>
      <c r="D101" s="204">
        <f>D102</f>
        <v>-643.6</v>
      </c>
      <c r="E101" s="204">
        <f>E102</f>
        <v>-643.6</v>
      </c>
      <c r="F101" s="36"/>
      <c r="G101" s="23"/>
    </row>
    <row r="102" spans="1:7" ht="39.75" customHeight="1">
      <c r="A102" s="131" t="s">
        <v>581</v>
      </c>
      <c r="B102" s="205" t="s">
        <v>582</v>
      </c>
      <c r="C102" s="204"/>
      <c r="D102" s="204">
        <v>-643.6</v>
      </c>
      <c r="E102" s="204">
        <f>C102+D102</f>
        <v>-643.6</v>
      </c>
      <c r="F102" s="36"/>
      <c r="G102" s="23"/>
    </row>
    <row r="103" spans="1:7" ht="17.25" customHeight="1">
      <c r="A103" s="44"/>
      <c r="B103" s="31" t="s">
        <v>246</v>
      </c>
      <c r="C103" s="29">
        <f>C17+C81</f>
        <v>154249.1</v>
      </c>
      <c r="D103" s="29">
        <f>D17+D81</f>
        <v>-4188.3</v>
      </c>
      <c r="E103" s="29">
        <f>E17+E81</f>
        <v>150060.80000000002</v>
      </c>
      <c r="F103" s="214"/>
      <c r="G103" s="23"/>
    </row>
    <row r="104" spans="1:7">
      <c r="A104" s="23"/>
      <c r="B104" s="23"/>
      <c r="C104" s="23"/>
      <c r="D104" s="23"/>
      <c r="E104" s="23"/>
      <c r="F104" s="23"/>
      <c r="G104" s="23"/>
    </row>
    <row r="105" spans="1:7">
      <c r="A105" s="23"/>
      <c r="B105" s="23"/>
      <c r="C105" s="23"/>
      <c r="D105" s="23"/>
      <c r="E105" s="23"/>
      <c r="F105" s="23"/>
      <c r="G105" s="23"/>
    </row>
  </sheetData>
  <mergeCells count="32">
    <mergeCell ref="B6:E6"/>
    <mergeCell ref="B7:E7"/>
    <mergeCell ref="B8:E8"/>
    <mergeCell ref="B9:E9"/>
    <mergeCell ref="B10:E10"/>
    <mergeCell ref="B1:E1"/>
    <mergeCell ref="B2:E2"/>
    <mergeCell ref="B3:E3"/>
    <mergeCell ref="B4:E4"/>
    <mergeCell ref="B5:E5"/>
    <mergeCell ref="E27:E28"/>
    <mergeCell ref="E29:E30"/>
    <mergeCell ref="E31:E32"/>
    <mergeCell ref="A11:E11"/>
    <mergeCell ref="A12:E12"/>
    <mergeCell ref="B15:E15"/>
    <mergeCell ref="B29:B30"/>
    <mergeCell ref="B31:B32"/>
    <mergeCell ref="A29:A30"/>
    <mergeCell ref="A31:A32"/>
    <mergeCell ref="B25:B26"/>
    <mergeCell ref="A27:A28"/>
    <mergeCell ref="B27:B28"/>
    <mergeCell ref="A25:A26"/>
    <mergeCell ref="E25:E26"/>
    <mergeCell ref="A13:E13"/>
    <mergeCell ref="C25:C26"/>
    <mergeCell ref="C27:C28"/>
    <mergeCell ref="C29:C30"/>
    <mergeCell ref="C31:C32"/>
    <mergeCell ref="D25:D26"/>
    <mergeCell ref="D27:D28"/>
  </mergeCells>
  <pageMargins left="0.59055118110236227" right="0.59055118110236227" top="0.59055118110236227" bottom="0.59055118110236227" header="0.31496062992125984" footer="0.31496062992125984"/>
  <pageSetup paperSize="9" scale="83" orientation="portrait" r:id="rId1"/>
  <rowBreaks count="3" manualBreakCount="3">
    <brk id="35" max="4" man="1"/>
    <brk id="62" max="4" man="1"/>
    <brk id="8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D45"/>
  <sheetViews>
    <sheetView view="pageBreakPreview" zoomScaleSheetLayoutView="100" workbookViewId="0">
      <selection activeCell="C22" sqref="C22:C31"/>
    </sheetView>
  </sheetViews>
  <sheetFormatPr defaultRowHeight="15"/>
  <cols>
    <col min="1" max="1" width="26.140625" customWidth="1"/>
    <col min="2" max="2" width="47.5703125" customWidth="1"/>
    <col min="3" max="3" width="13.28515625" customWidth="1"/>
    <col min="4" max="4" width="9.140625" hidden="1" customWidth="1"/>
  </cols>
  <sheetData>
    <row r="1" spans="1:4" ht="15.75" customHeight="1">
      <c r="A1" s="299" t="s">
        <v>85</v>
      </c>
      <c r="B1" s="299"/>
      <c r="C1" s="299"/>
      <c r="D1" s="299"/>
    </row>
    <row r="2" spans="1:4" ht="15.75" customHeight="1">
      <c r="A2" s="299" t="s">
        <v>0</v>
      </c>
      <c r="B2" s="299"/>
      <c r="C2" s="299"/>
      <c r="D2" s="299"/>
    </row>
    <row r="3" spans="1:4" ht="15.75">
      <c r="A3" s="300" t="s">
        <v>86</v>
      </c>
      <c r="B3" s="300"/>
      <c r="C3" s="300"/>
      <c r="D3" s="300"/>
    </row>
    <row r="4" spans="1:4" ht="15.75" customHeight="1">
      <c r="A4" s="299" t="s">
        <v>2</v>
      </c>
      <c r="B4" s="299"/>
      <c r="C4" s="299"/>
      <c r="D4" s="299"/>
    </row>
    <row r="5" spans="1:4" ht="15.75" customHeight="1">
      <c r="A5" s="299" t="s">
        <v>608</v>
      </c>
      <c r="B5" s="299"/>
      <c r="C5" s="299"/>
      <c r="D5" s="299"/>
    </row>
    <row r="6" spans="1:4" ht="15.75">
      <c r="A6" s="299" t="s">
        <v>466</v>
      </c>
      <c r="B6" s="316"/>
      <c r="C6" s="316"/>
    </row>
    <row r="7" spans="1:4" ht="15.75">
      <c r="A7" s="299" t="s">
        <v>116</v>
      </c>
      <c r="B7" s="316"/>
      <c r="C7" s="316"/>
    </row>
    <row r="8" spans="1:4" ht="15.75">
      <c r="A8" s="4"/>
      <c r="B8" s="299" t="s">
        <v>1</v>
      </c>
      <c r="C8" s="299"/>
    </row>
    <row r="9" spans="1:4" ht="15.75">
      <c r="A9" s="5"/>
      <c r="B9" s="299" t="s">
        <v>2</v>
      </c>
      <c r="C9" s="299"/>
    </row>
    <row r="10" spans="1:4" ht="15.75" customHeight="1">
      <c r="A10" s="3"/>
      <c r="B10" s="299" t="s">
        <v>511</v>
      </c>
      <c r="C10" s="299"/>
    </row>
    <row r="11" spans="1:4" ht="15.75" customHeight="1">
      <c r="A11" s="3"/>
      <c r="B11" s="116"/>
      <c r="C11" s="116"/>
    </row>
    <row r="12" spans="1:4">
      <c r="A12" s="286" t="s">
        <v>94</v>
      </c>
      <c r="B12" s="317"/>
      <c r="C12" s="317"/>
    </row>
    <row r="13" spans="1:4" ht="15.75" customHeight="1">
      <c r="A13" s="286" t="s">
        <v>269</v>
      </c>
      <c r="B13" s="317"/>
      <c r="C13" s="317"/>
    </row>
    <row r="14" spans="1:4" ht="15.75">
      <c r="A14" s="6"/>
    </row>
    <row r="15" spans="1:4">
      <c r="A15" s="289" t="s">
        <v>95</v>
      </c>
      <c r="B15" s="302"/>
      <c r="C15" s="302"/>
    </row>
    <row r="16" spans="1:4" ht="44.25" customHeight="1">
      <c r="A16" s="303" t="s">
        <v>96</v>
      </c>
      <c r="B16" s="303" t="s">
        <v>97</v>
      </c>
      <c r="C16" s="304" t="s">
        <v>463</v>
      </c>
    </row>
    <row r="17" spans="1:3" ht="20.25" hidden="1" customHeight="1">
      <c r="A17" s="303"/>
      <c r="B17" s="303"/>
      <c r="C17" s="305"/>
    </row>
    <row r="18" spans="1:3" ht="29.25" customHeight="1">
      <c r="A18" s="306" t="s">
        <v>98</v>
      </c>
      <c r="B18" s="307" t="s">
        <v>99</v>
      </c>
      <c r="C18" s="314">
        <f>C20+C32</f>
        <v>-989.30000000001746</v>
      </c>
    </row>
    <row r="19" spans="1:3" ht="7.5" hidden="1" customHeight="1">
      <c r="A19" s="306"/>
      <c r="B19" s="307"/>
      <c r="C19" s="315"/>
    </row>
    <row r="20" spans="1:3" ht="23.25" customHeight="1">
      <c r="A20" s="306" t="s">
        <v>100</v>
      </c>
      <c r="B20" s="307" t="s">
        <v>101</v>
      </c>
      <c r="C20" s="314">
        <f>C22+C27</f>
        <v>-989.30000000001746</v>
      </c>
    </row>
    <row r="21" spans="1:3" ht="5.25" customHeight="1">
      <c r="A21" s="306"/>
      <c r="B21" s="307"/>
      <c r="C21" s="315"/>
    </row>
    <row r="22" spans="1:3" ht="19.5" customHeight="1">
      <c r="A22" s="115" t="s">
        <v>102</v>
      </c>
      <c r="B22" s="15" t="s">
        <v>103</v>
      </c>
      <c r="C22" s="83">
        <f>C23</f>
        <v>150860.79999999999</v>
      </c>
    </row>
    <row r="23" spans="1:3" ht="22.5" customHeight="1">
      <c r="A23" s="115" t="s">
        <v>104</v>
      </c>
      <c r="B23" s="15" t="s">
        <v>105</v>
      </c>
      <c r="C23" s="117">
        <f>C24</f>
        <v>150860.79999999999</v>
      </c>
    </row>
    <row r="24" spans="1:3" ht="18.75" customHeight="1">
      <c r="A24" s="115" t="s">
        <v>106</v>
      </c>
      <c r="B24" s="15" t="s">
        <v>107</v>
      </c>
      <c r="C24" s="117">
        <f>C25</f>
        <v>150860.79999999999</v>
      </c>
    </row>
    <row r="25" spans="1:3" ht="30" customHeight="1">
      <c r="A25" s="303" t="s">
        <v>108</v>
      </c>
      <c r="B25" s="318" t="s">
        <v>201</v>
      </c>
      <c r="C25" s="301">
        <v>150860.79999999999</v>
      </c>
    </row>
    <row r="26" spans="1:3" ht="9.75" hidden="1" customHeight="1">
      <c r="A26" s="303"/>
      <c r="B26" s="318"/>
      <c r="C26" s="301"/>
    </row>
    <row r="27" spans="1:3" ht="17.25" customHeight="1">
      <c r="A27" s="115" t="s">
        <v>109</v>
      </c>
      <c r="B27" s="15" t="s">
        <v>110</v>
      </c>
      <c r="C27" s="117">
        <f>C28</f>
        <v>-151850.1</v>
      </c>
    </row>
    <row r="28" spans="1:3" ht="18" customHeight="1">
      <c r="A28" s="115" t="s">
        <v>111</v>
      </c>
      <c r="B28" s="15" t="s">
        <v>112</v>
      </c>
      <c r="C28" s="117">
        <f>C29</f>
        <v>-151850.1</v>
      </c>
    </row>
    <row r="29" spans="1:3" ht="16.5" customHeight="1">
      <c r="A29" s="115" t="s">
        <v>113</v>
      </c>
      <c r="B29" s="15" t="s">
        <v>114</v>
      </c>
      <c r="C29" s="117">
        <f>C30</f>
        <v>-151850.1</v>
      </c>
    </row>
    <row r="30" spans="1:3" ht="16.5" customHeight="1">
      <c r="A30" s="308" t="s">
        <v>115</v>
      </c>
      <c r="B30" s="310" t="s">
        <v>202</v>
      </c>
      <c r="C30" s="312">
        <v>-151850.1</v>
      </c>
    </row>
    <row r="31" spans="1:3" ht="16.5" customHeight="1">
      <c r="A31" s="309"/>
      <c r="B31" s="311"/>
      <c r="C31" s="313"/>
    </row>
    <row r="32" spans="1:3" ht="30.75" customHeight="1">
      <c r="A32" s="280" t="s">
        <v>612</v>
      </c>
      <c r="B32" s="281" t="s">
        <v>613</v>
      </c>
      <c r="C32" s="279">
        <f>C33+C37</f>
        <v>0</v>
      </c>
    </row>
    <row r="33" spans="1:3" ht="30" customHeight="1">
      <c r="A33" s="277" t="s">
        <v>612</v>
      </c>
      <c r="B33" s="278" t="s">
        <v>614</v>
      </c>
      <c r="C33" s="279">
        <f>C34</f>
        <v>-800</v>
      </c>
    </row>
    <row r="34" spans="1:3" ht="28.5" customHeight="1">
      <c r="A34" s="277" t="s">
        <v>615</v>
      </c>
      <c r="B34" s="278" t="s">
        <v>616</v>
      </c>
      <c r="C34" s="279">
        <f>C35</f>
        <v>-800</v>
      </c>
    </row>
    <row r="35" spans="1:3" ht="42" customHeight="1">
      <c r="A35" s="277" t="s">
        <v>617</v>
      </c>
      <c r="B35" s="278" t="s">
        <v>618</v>
      </c>
      <c r="C35" s="279">
        <f>C36</f>
        <v>-800</v>
      </c>
    </row>
    <row r="36" spans="1:3" ht="39" customHeight="1">
      <c r="A36" s="277" t="s">
        <v>619</v>
      </c>
      <c r="B36" s="278" t="s">
        <v>618</v>
      </c>
      <c r="C36" s="279">
        <v>-800</v>
      </c>
    </row>
    <row r="37" spans="1:3" ht="29.25" customHeight="1">
      <c r="A37" s="277" t="s">
        <v>620</v>
      </c>
      <c r="B37" s="278" t="s">
        <v>621</v>
      </c>
      <c r="C37" s="279">
        <f>C38</f>
        <v>800</v>
      </c>
    </row>
    <row r="38" spans="1:3" ht="42.75" customHeight="1">
      <c r="A38" s="277" t="s">
        <v>622</v>
      </c>
      <c r="B38" s="278" t="s">
        <v>623</v>
      </c>
      <c r="C38" s="279">
        <f>C39</f>
        <v>800</v>
      </c>
    </row>
    <row r="39" spans="1:3" ht="54" customHeight="1">
      <c r="A39" s="277" t="s">
        <v>624</v>
      </c>
      <c r="B39" s="278" t="s">
        <v>625</v>
      </c>
      <c r="C39" s="279">
        <v>800</v>
      </c>
    </row>
    <row r="40" spans="1:3" ht="3" hidden="1" customHeight="1">
      <c r="A40" s="174"/>
      <c r="B40" s="47"/>
      <c r="C40" s="282"/>
    </row>
    <row r="41" spans="1:3" ht="22.5" customHeight="1">
      <c r="A41" s="118"/>
      <c r="B41" s="69"/>
      <c r="C41" s="118"/>
    </row>
    <row r="42" spans="1:3" ht="15" customHeight="1">
      <c r="A42" s="118"/>
      <c r="B42" s="69"/>
      <c r="C42" s="118"/>
    </row>
    <row r="43" spans="1:3" ht="15.75">
      <c r="A43" s="1"/>
    </row>
    <row r="44" spans="1:3" ht="15.75">
      <c r="A44" s="1"/>
    </row>
    <row r="45" spans="1:3" ht="15.75">
      <c r="A45" s="1"/>
    </row>
  </sheetData>
  <mergeCells count="28">
    <mergeCell ref="A30:A31"/>
    <mergeCell ref="B30:B31"/>
    <mergeCell ref="C30:C31"/>
    <mergeCell ref="C18:C19"/>
    <mergeCell ref="A6:C6"/>
    <mergeCell ref="A7:C7"/>
    <mergeCell ref="B8:C8"/>
    <mergeCell ref="B9:C9"/>
    <mergeCell ref="A12:C12"/>
    <mergeCell ref="A13:C13"/>
    <mergeCell ref="B10:C10"/>
    <mergeCell ref="A20:A21"/>
    <mergeCell ref="B20:B21"/>
    <mergeCell ref="C20:C21"/>
    <mergeCell ref="A25:A26"/>
    <mergeCell ref="B25:B26"/>
    <mergeCell ref="C25:C26"/>
    <mergeCell ref="A15:C15"/>
    <mergeCell ref="A16:A17"/>
    <mergeCell ref="B16:B17"/>
    <mergeCell ref="C16:C17"/>
    <mergeCell ref="A18:A19"/>
    <mergeCell ref="B18:B19"/>
    <mergeCell ref="A1:D1"/>
    <mergeCell ref="A2:D2"/>
    <mergeCell ref="A3:D3"/>
    <mergeCell ref="A4:D4"/>
    <mergeCell ref="A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15"/>
  <sheetViews>
    <sheetView view="pageBreakPreview" topLeftCell="A200" zoomScale="112" zoomScaleSheetLayoutView="112" workbookViewId="0">
      <selection activeCell="M1" sqref="M1:M5"/>
    </sheetView>
  </sheetViews>
  <sheetFormatPr defaultRowHeight="12.75"/>
  <cols>
    <col min="1" max="1" width="55.42578125" style="158" customWidth="1"/>
    <col min="2" max="2" width="11.28515625" style="158" customWidth="1"/>
    <col min="3" max="3" width="5.28515625" style="158" customWidth="1"/>
    <col min="4" max="4" width="8.7109375" style="158" customWidth="1"/>
    <col min="5" max="6" width="8.42578125" style="158" customWidth="1"/>
    <col min="7" max="16384" width="9.140625" style="158"/>
  </cols>
  <sheetData>
    <row r="1" spans="1:6">
      <c r="A1" s="319" t="s">
        <v>594</v>
      </c>
      <c r="B1" s="319"/>
      <c r="C1" s="319"/>
      <c r="D1" s="319"/>
      <c r="E1" s="319"/>
      <c r="F1" s="319"/>
    </row>
    <row r="2" spans="1:6">
      <c r="A2" s="319" t="s">
        <v>0</v>
      </c>
      <c r="B2" s="319"/>
      <c r="C2" s="319"/>
      <c r="D2" s="319"/>
      <c r="E2" s="319"/>
      <c r="F2" s="319"/>
    </row>
    <row r="3" spans="1:6">
      <c r="A3" s="320" t="s">
        <v>86</v>
      </c>
      <c r="B3" s="320"/>
      <c r="C3" s="320"/>
      <c r="D3" s="320"/>
      <c r="E3" s="320"/>
      <c r="F3" s="320"/>
    </row>
    <row r="4" spans="1:6">
      <c r="A4" s="319" t="s">
        <v>2</v>
      </c>
      <c r="B4" s="319"/>
      <c r="C4" s="319"/>
      <c r="D4" s="319"/>
      <c r="E4" s="319"/>
      <c r="F4" s="319"/>
    </row>
    <row r="5" spans="1:6">
      <c r="A5" s="319" t="s">
        <v>608</v>
      </c>
      <c r="B5" s="319"/>
      <c r="C5" s="319"/>
      <c r="D5" s="319"/>
      <c r="E5" s="319"/>
      <c r="F5" s="319"/>
    </row>
    <row r="6" spans="1:6">
      <c r="A6" s="319" t="s">
        <v>93</v>
      </c>
      <c r="B6" s="319"/>
      <c r="C6" s="319"/>
      <c r="D6" s="319"/>
      <c r="E6" s="319"/>
      <c r="F6" s="319"/>
    </row>
    <row r="7" spans="1:6">
      <c r="A7" s="319" t="s">
        <v>0</v>
      </c>
      <c r="B7" s="319"/>
      <c r="C7" s="319"/>
      <c r="D7" s="319"/>
      <c r="E7" s="319"/>
      <c r="F7" s="319"/>
    </row>
    <row r="8" spans="1:6">
      <c r="A8" s="219"/>
      <c r="B8" s="319" t="s">
        <v>1</v>
      </c>
      <c r="C8" s="319"/>
      <c r="D8" s="319"/>
      <c r="E8" s="319"/>
      <c r="F8" s="319"/>
    </row>
    <row r="9" spans="1:6">
      <c r="A9" s="219"/>
      <c r="B9" s="319" t="s">
        <v>2</v>
      </c>
      <c r="C9" s="319"/>
      <c r="D9" s="319"/>
      <c r="E9" s="319"/>
      <c r="F9" s="319"/>
    </row>
    <row r="10" spans="1:6">
      <c r="A10" s="319" t="s">
        <v>511</v>
      </c>
      <c r="B10" s="319"/>
      <c r="C10" s="319"/>
      <c r="D10" s="319"/>
      <c r="E10" s="319"/>
      <c r="F10" s="319"/>
    </row>
    <row r="11" spans="1:6">
      <c r="A11" s="159"/>
    </row>
    <row r="12" spans="1:6">
      <c r="A12" s="324" t="s">
        <v>118</v>
      </c>
      <c r="B12" s="325"/>
      <c r="C12" s="325"/>
      <c r="D12" s="325"/>
      <c r="E12" s="325"/>
      <c r="F12" s="325"/>
    </row>
    <row r="13" spans="1:6">
      <c r="A13" s="324" t="s">
        <v>136</v>
      </c>
      <c r="B13" s="325"/>
      <c r="C13" s="325"/>
      <c r="D13" s="325"/>
      <c r="E13" s="325"/>
      <c r="F13" s="325"/>
    </row>
    <row r="14" spans="1:6">
      <c r="A14" s="324" t="s">
        <v>137</v>
      </c>
      <c r="B14" s="325"/>
      <c r="C14" s="325"/>
      <c r="D14" s="325"/>
      <c r="E14" s="325"/>
      <c r="F14" s="325"/>
    </row>
    <row r="15" spans="1:6" ht="37.5" customHeight="1">
      <c r="A15" s="324" t="s">
        <v>270</v>
      </c>
      <c r="B15" s="325"/>
      <c r="C15" s="325"/>
      <c r="D15" s="325"/>
      <c r="E15" s="325"/>
      <c r="F15" s="325"/>
    </row>
    <row r="16" spans="1:6">
      <c r="A16" s="324"/>
      <c r="B16" s="325"/>
      <c r="C16" s="325"/>
      <c r="D16" s="325"/>
      <c r="E16" s="325"/>
      <c r="F16" s="325"/>
    </row>
    <row r="17" spans="1:6" ht="15.75" customHeight="1">
      <c r="A17" s="333" t="s">
        <v>119</v>
      </c>
      <c r="B17" s="333" t="s">
        <v>120</v>
      </c>
      <c r="C17" s="333" t="s">
        <v>121</v>
      </c>
      <c r="D17" s="328" t="s">
        <v>268</v>
      </c>
      <c r="E17" s="330" t="s">
        <v>573</v>
      </c>
      <c r="F17" s="328" t="s">
        <v>574</v>
      </c>
    </row>
    <row r="18" spans="1:6" ht="43.5" customHeight="1">
      <c r="A18" s="333"/>
      <c r="B18" s="333"/>
      <c r="C18" s="333"/>
      <c r="D18" s="329"/>
      <c r="E18" s="331"/>
      <c r="F18" s="329"/>
    </row>
    <row r="19" spans="1:6" ht="27.75" customHeight="1">
      <c r="A19" s="145" t="s">
        <v>122</v>
      </c>
      <c r="B19" s="160" t="s">
        <v>271</v>
      </c>
      <c r="C19" s="139"/>
      <c r="D19" s="200">
        <f>D20+D33+D48+D66+D74+D79+D89+D93+D44</f>
        <v>112206.49999999999</v>
      </c>
      <c r="E19" s="212">
        <f>E20+E33+E48+E66+E74+E79+E89+E93+E44</f>
        <v>-3373.5</v>
      </c>
      <c r="F19" s="143">
        <f>F20+F33+F48+F66+F74+F79+F89+F93+F44</f>
        <v>108832.99999999999</v>
      </c>
    </row>
    <row r="20" spans="1:6" s="161" customFormat="1" ht="17.25" customHeight="1">
      <c r="A20" s="145" t="s">
        <v>272</v>
      </c>
      <c r="B20" s="160" t="s">
        <v>273</v>
      </c>
      <c r="C20" s="133"/>
      <c r="D20" s="200">
        <f>D21+D30</f>
        <v>2900.9</v>
      </c>
      <c r="E20" s="212">
        <f>E21+E30</f>
        <v>-600</v>
      </c>
      <c r="F20" s="143">
        <f>F21+F30</f>
        <v>2300.9</v>
      </c>
    </row>
    <row r="21" spans="1:6" ht="23.25" customHeight="1">
      <c r="A21" s="136" t="s">
        <v>275</v>
      </c>
      <c r="B21" s="137" t="s">
        <v>285</v>
      </c>
      <c r="C21" s="144"/>
      <c r="D21" s="197">
        <f>SUM(D22:D29)</f>
        <v>2805.8</v>
      </c>
      <c r="E21" s="210">
        <f>SUM(E22:E29)</f>
        <v>-600</v>
      </c>
      <c r="F21" s="141">
        <f>SUM(F22:F29)</f>
        <v>2205.8000000000002</v>
      </c>
    </row>
    <row r="22" spans="1:6" ht="40.5" customHeight="1">
      <c r="A22" s="14" t="s">
        <v>512</v>
      </c>
      <c r="B22" s="137" t="s">
        <v>480</v>
      </c>
      <c r="C22" s="144">
        <v>200</v>
      </c>
      <c r="D22" s="197">
        <v>25</v>
      </c>
      <c r="E22" s="201"/>
      <c r="F22" s="141">
        <f>D22+E22</f>
        <v>25</v>
      </c>
    </row>
    <row r="23" spans="1:6" ht="47.25" customHeight="1">
      <c r="A23" s="175" t="s">
        <v>479</v>
      </c>
      <c r="B23" s="137" t="s">
        <v>480</v>
      </c>
      <c r="C23" s="144">
        <v>600</v>
      </c>
      <c r="D23" s="197">
        <v>75</v>
      </c>
      <c r="E23" s="201"/>
      <c r="F23" s="210">
        <f t="shared" ref="F23:F32" si="0">D23+E23</f>
        <v>75</v>
      </c>
    </row>
    <row r="24" spans="1:6" ht="39.75" customHeight="1">
      <c r="A24" s="177" t="s">
        <v>513</v>
      </c>
      <c r="B24" s="137" t="s">
        <v>286</v>
      </c>
      <c r="C24" s="134">
        <v>200</v>
      </c>
      <c r="D24" s="197">
        <v>554.9</v>
      </c>
      <c r="E24" s="188"/>
      <c r="F24" s="210">
        <f t="shared" si="0"/>
        <v>554.9</v>
      </c>
    </row>
    <row r="25" spans="1:6" ht="52.5" customHeight="1">
      <c r="A25" s="140" t="s">
        <v>274</v>
      </c>
      <c r="B25" s="137" t="s">
        <v>286</v>
      </c>
      <c r="C25" s="134">
        <v>600</v>
      </c>
      <c r="D25" s="197">
        <v>435.9</v>
      </c>
      <c r="E25" s="188"/>
      <c r="F25" s="210">
        <f t="shared" si="0"/>
        <v>435.9</v>
      </c>
    </row>
    <row r="26" spans="1:6" ht="52.5" customHeight="1">
      <c r="A26" s="182" t="s">
        <v>461</v>
      </c>
      <c r="B26" s="179" t="s">
        <v>462</v>
      </c>
      <c r="C26" s="178">
        <v>200</v>
      </c>
      <c r="D26" s="197">
        <v>500</v>
      </c>
      <c r="E26" s="188">
        <v>-500</v>
      </c>
      <c r="F26" s="210">
        <f t="shared" si="0"/>
        <v>0</v>
      </c>
    </row>
    <row r="27" spans="1:6" ht="51" customHeight="1">
      <c r="A27" s="140" t="s">
        <v>461</v>
      </c>
      <c r="B27" s="137" t="s">
        <v>462</v>
      </c>
      <c r="C27" s="134">
        <v>600</v>
      </c>
      <c r="D27" s="197">
        <v>600</v>
      </c>
      <c r="E27" s="188">
        <v>-100</v>
      </c>
      <c r="F27" s="210">
        <f t="shared" si="0"/>
        <v>500</v>
      </c>
    </row>
    <row r="28" spans="1:6" ht="51.75" customHeight="1">
      <c r="A28" s="140" t="s">
        <v>481</v>
      </c>
      <c r="B28" s="137" t="s">
        <v>482</v>
      </c>
      <c r="C28" s="134">
        <v>600</v>
      </c>
      <c r="D28" s="197">
        <v>500</v>
      </c>
      <c r="E28" s="188"/>
      <c r="F28" s="210">
        <f t="shared" si="0"/>
        <v>500</v>
      </c>
    </row>
    <row r="29" spans="1:6" ht="40.5" customHeight="1">
      <c r="A29" s="177" t="s">
        <v>514</v>
      </c>
      <c r="B29" s="137" t="s">
        <v>287</v>
      </c>
      <c r="C29" s="134">
        <v>200</v>
      </c>
      <c r="D29" s="197">
        <v>115</v>
      </c>
      <c r="E29" s="188"/>
      <c r="F29" s="210">
        <f t="shared" si="0"/>
        <v>115</v>
      </c>
    </row>
    <row r="30" spans="1:6" ht="27" customHeight="1">
      <c r="A30" s="140" t="s">
        <v>288</v>
      </c>
      <c r="B30" s="137" t="s">
        <v>289</v>
      </c>
      <c r="C30" s="162"/>
      <c r="D30" s="197">
        <f>D31+D32</f>
        <v>95.1</v>
      </c>
      <c r="E30" s="162"/>
      <c r="F30" s="210">
        <f t="shared" si="0"/>
        <v>95.1</v>
      </c>
    </row>
    <row r="31" spans="1:6" ht="27" customHeight="1">
      <c r="A31" s="177" t="s">
        <v>515</v>
      </c>
      <c r="B31" s="137" t="s">
        <v>290</v>
      </c>
      <c r="C31" s="163">
        <v>200</v>
      </c>
      <c r="D31" s="198">
        <v>45.1</v>
      </c>
      <c r="E31" s="163"/>
      <c r="F31" s="210">
        <f t="shared" si="0"/>
        <v>45.1</v>
      </c>
    </row>
    <row r="32" spans="1:6" ht="27" customHeight="1">
      <c r="A32" s="238" t="s">
        <v>492</v>
      </c>
      <c r="B32" s="236" t="s">
        <v>290</v>
      </c>
      <c r="C32" s="162">
        <v>300</v>
      </c>
      <c r="D32" s="239">
        <v>50</v>
      </c>
      <c r="E32" s="162"/>
      <c r="F32" s="239">
        <f t="shared" si="0"/>
        <v>50</v>
      </c>
    </row>
    <row r="33" spans="1:6" ht="27.75" customHeight="1">
      <c r="A33" s="164" t="s">
        <v>292</v>
      </c>
      <c r="B33" s="48" t="s">
        <v>291</v>
      </c>
      <c r="C33" s="162"/>
      <c r="D33" s="242">
        <f>D34</f>
        <v>1968.6000000000001</v>
      </c>
      <c r="E33" s="242">
        <f>E34</f>
        <v>0</v>
      </c>
      <c r="F33" s="242">
        <f>F34</f>
        <v>1968.6000000000001</v>
      </c>
    </row>
    <row r="34" spans="1:6" ht="27.75" customHeight="1">
      <c r="A34" s="140" t="s">
        <v>293</v>
      </c>
      <c r="B34" s="137" t="s">
        <v>294</v>
      </c>
      <c r="C34" s="162"/>
      <c r="D34" s="197">
        <f>D35+D36+D39+D40+D42+D43</f>
        <v>1968.6000000000001</v>
      </c>
      <c r="E34" s="210">
        <f>SUM(E35:E43)</f>
        <v>0</v>
      </c>
      <c r="F34" s="210">
        <f>SUM(F35:F43)</f>
        <v>1968.6000000000001</v>
      </c>
    </row>
    <row r="35" spans="1:6" ht="47.25" customHeight="1">
      <c r="A35" s="14" t="s">
        <v>516</v>
      </c>
      <c r="B35" s="137" t="s">
        <v>295</v>
      </c>
      <c r="C35" s="162">
        <v>200</v>
      </c>
      <c r="D35" s="197">
        <v>159.30000000000001</v>
      </c>
      <c r="E35" s="162">
        <v>-159.30000000000001</v>
      </c>
      <c r="F35" s="141">
        <f>D35+E35</f>
        <v>0</v>
      </c>
    </row>
    <row r="36" spans="1:6" ht="51" customHeight="1">
      <c r="A36" s="96" t="s">
        <v>276</v>
      </c>
      <c r="B36" s="99" t="s">
        <v>295</v>
      </c>
      <c r="C36" s="165">
        <v>600</v>
      </c>
      <c r="D36" s="197">
        <v>310.5</v>
      </c>
      <c r="E36" s="165">
        <v>-310.5</v>
      </c>
      <c r="F36" s="210">
        <f t="shared" ref="F36:F43" si="1">D36+E36</f>
        <v>0</v>
      </c>
    </row>
    <row r="37" spans="1:6" ht="51" customHeight="1">
      <c r="A37" s="14" t="s">
        <v>516</v>
      </c>
      <c r="B37" s="99" t="s">
        <v>584</v>
      </c>
      <c r="C37" s="165">
        <v>200</v>
      </c>
      <c r="D37" s="210"/>
      <c r="E37" s="165">
        <v>159.30000000000001</v>
      </c>
      <c r="F37" s="210">
        <f t="shared" si="1"/>
        <v>159.30000000000001</v>
      </c>
    </row>
    <row r="38" spans="1:6" ht="51" customHeight="1">
      <c r="A38" s="96" t="s">
        <v>276</v>
      </c>
      <c r="B38" s="99" t="s">
        <v>584</v>
      </c>
      <c r="C38" s="165">
        <v>600</v>
      </c>
      <c r="D38" s="210"/>
      <c r="E38" s="165">
        <v>310.5</v>
      </c>
      <c r="F38" s="210">
        <f t="shared" si="1"/>
        <v>310.5</v>
      </c>
    </row>
    <row r="39" spans="1:6" ht="91.5" customHeight="1">
      <c r="A39" s="18" t="s">
        <v>517</v>
      </c>
      <c r="B39" s="137" t="s">
        <v>296</v>
      </c>
      <c r="C39" s="134">
        <v>200</v>
      </c>
      <c r="D39" s="197">
        <v>65.5</v>
      </c>
      <c r="E39" s="188"/>
      <c r="F39" s="210">
        <f t="shared" si="1"/>
        <v>65.5</v>
      </c>
    </row>
    <row r="40" spans="1:6" ht="46.5" customHeight="1">
      <c r="A40" s="326" t="s">
        <v>518</v>
      </c>
      <c r="B40" s="321" t="s">
        <v>297</v>
      </c>
      <c r="C40" s="322">
        <v>200</v>
      </c>
      <c r="D40" s="312">
        <v>196.9</v>
      </c>
      <c r="E40" s="332"/>
      <c r="F40" s="312">
        <f t="shared" si="1"/>
        <v>196.9</v>
      </c>
    </row>
    <row r="41" spans="1:6" ht="71.25" customHeight="1">
      <c r="A41" s="327"/>
      <c r="B41" s="292"/>
      <c r="C41" s="323"/>
      <c r="D41" s="313"/>
      <c r="E41" s="322"/>
      <c r="F41" s="313"/>
    </row>
    <row r="42" spans="1:6" ht="77.25" customHeight="1">
      <c r="A42" s="136" t="s">
        <v>298</v>
      </c>
      <c r="B42" s="137" t="s">
        <v>299</v>
      </c>
      <c r="C42" s="134">
        <v>300</v>
      </c>
      <c r="D42" s="197">
        <v>857.7</v>
      </c>
      <c r="E42" s="188"/>
      <c r="F42" s="210">
        <f t="shared" si="1"/>
        <v>857.7</v>
      </c>
    </row>
    <row r="43" spans="1:6" ht="90.75" customHeight="1">
      <c r="A43" s="140" t="s">
        <v>300</v>
      </c>
      <c r="B43" s="137" t="s">
        <v>299</v>
      </c>
      <c r="C43" s="162">
        <v>600</v>
      </c>
      <c r="D43" s="197">
        <v>378.7</v>
      </c>
      <c r="E43" s="162"/>
      <c r="F43" s="210">
        <f t="shared" si="1"/>
        <v>378.7</v>
      </c>
    </row>
    <row r="44" spans="1:6" ht="18.75" customHeight="1">
      <c r="A44" s="142" t="s">
        <v>483</v>
      </c>
      <c r="B44" s="48" t="s">
        <v>486</v>
      </c>
      <c r="C44" s="163"/>
      <c r="D44" s="200">
        <f>D45</f>
        <v>476.4</v>
      </c>
      <c r="E44" s="212">
        <f>E45</f>
        <v>0</v>
      </c>
      <c r="F44" s="143">
        <f>F45</f>
        <v>476.4</v>
      </c>
    </row>
    <row r="45" spans="1:6" ht="26.25" customHeight="1">
      <c r="A45" s="140" t="s">
        <v>484</v>
      </c>
      <c r="B45" s="137" t="s">
        <v>487</v>
      </c>
      <c r="C45" s="134"/>
      <c r="D45" s="197">
        <f>D46+D47</f>
        <v>476.4</v>
      </c>
      <c r="E45" s="188"/>
      <c r="F45" s="141">
        <f>F46+F47</f>
        <v>476.4</v>
      </c>
    </row>
    <row r="46" spans="1:6" ht="54.75" customHeight="1">
      <c r="A46" s="177" t="s">
        <v>519</v>
      </c>
      <c r="B46" s="137" t="s">
        <v>488</v>
      </c>
      <c r="C46" s="134">
        <v>200</v>
      </c>
      <c r="D46" s="197">
        <v>426.4</v>
      </c>
      <c r="E46" s="188"/>
      <c r="F46" s="141">
        <f>D46+E46</f>
        <v>426.4</v>
      </c>
    </row>
    <row r="47" spans="1:6" ht="52.5" customHeight="1">
      <c r="A47" s="140" t="s">
        <v>485</v>
      </c>
      <c r="B47" s="137" t="s">
        <v>488</v>
      </c>
      <c r="C47" s="134">
        <v>600</v>
      </c>
      <c r="D47" s="197">
        <v>50</v>
      </c>
      <c r="E47" s="188"/>
      <c r="F47" s="141">
        <f>D47+E47</f>
        <v>50</v>
      </c>
    </row>
    <row r="48" spans="1:6" ht="18" customHeight="1">
      <c r="A48" s="142" t="s">
        <v>301</v>
      </c>
      <c r="B48" s="48" t="s">
        <v>302</v>
      </c>
      <c r="C48" s="134"/>
      <c r="D48" s="200">
        <f>D49+D55</f>
        <v>45600.299999999996</v>
      </c>
      <c r="E48" s="212">
        <f>E49+E55</f>
        <v>-2773.5</v>
      </c>
      <c r="F48" s="143">
        <f>F49+F55</f>
        <v>42826.799999999996</v>
      </c>
    </row>
    <row r="49" spans="1:6" ht="18.75" customHeight="1">
      <c r="A49" s="238" t="s">
        <v>303</v>
      </c>
      <c r="B49" s="236" t="s">
        <v>304</v>
      </c>
      <c r="C49" s="241"/>
      <c r="D49" s="239">
        <f>SUM(D50:D54)</f>
        <v>8350.5999999999985</v>
      </c>
      <c r="E49" s="239"/>
      <c r="F49" s="239">
        <f>SUM(F50:F54)</f>
        <v>8350.5999999999985</v>
      </c>
    </row>
    <row r="50" spans="1:6" ht="78.75" customHeight="1">
      <c r="A50" s="238" t="s">
        <v>277</v>
      </c>
      <c r="B50" s="236" t="s">
        <v>305</v>
      </c>
      <c r="C50" s="241">
        <v>100</v>
      </c>
      <c r="D50" s="239">
        <v>2818.2</v>
      </c>
      <c r="E50" s="227"/>
      <c r="F50" s="239">
        <f>D50+E50</f>
        <v>2818.2</v>
      </c>
    </row>
    <row r="51" spans="1:6" ht="51.75" customHeight="1">
      <c r="A51" s="177" t="s">
        <v>520</v>
      </c>
      <c r="B51" s="100" t="s">
        <v>305</v>
      </c>
      <c r="C51" s="134">
        <v>200</v>
      </c>
      <c r="D51" s="197">
        <v>2929.7</v>
      </c>
      <c r="E51" s="227"/>
      <c r="F51" s="210">
        <f t="shared" ref="F51:F65" si="2">D51+E51</f>
        <v>2929.7</v>
      </c>
    </row>
    <row r="52" spans="1:6" ht="41.25" customHeight="1">
      <c r="A52" s="140" t="s">
        <v>278</v>
      </c>
      <c r="B52" s="137" t="s">
        <v>305</v>
      </c>
      <c r="C52" s="134">
        <v>800</v>
      </c>
      <c r="D52" s="197">
        <v>24.9</v>
      </c>
      <c r="E52" s="227"/>
      <c r="F52" s="210">
        <f t="shared" si="2"/>
        <v>24.9</v>
      </c>
    </row>
    <row r="53" spans="1:6" ht="40.5" customHeight="1">
      <c r="A53" s="177" t="s">
        <v>521</v>
      </c>
      <c r="B53" s="137" t="s">
        <v>460</v>
      </c>
      <c r="C53" s="134">
        <v>200</v>
      </c>
      <c r="D53" s="197">
        <v>1323</v>
      </c>
      <c r="E53" s="227"/>
      <c r="F53" s="210">
        <f t="shared" si="2"/>
        <v>1323</v>
      </c>
    </row>
    <row r="54" spans="1:6" ht="28.5" customHeight="1">
      <c r="A54" s="177" t="s">
        <v>522</v>
      </c>
      <c r="B54" s="137" t="s">
        <v>489</v>
      </c>
      <c r="C54" s="134">
        <v>200</v>
      </c>
      <c r="D54" s="197">
        <v>1254.8</v>
      </c>
      <c r="E54" s="227"/>
      <c r="F54" s="210">
        <f t="shared" si="2"/>
        <v>1254.8</v>
      </c>
    </row>
    <row r="55" spans="1:6" ht="15" customHeight="1">
      <c r="A55" s="140" t="s">
        <v>306</v>
      </c>
      <c r="B55" s="137" t="s">
        <v>307</v>
      </c>
      <c r="C55" s="134"/>
      <c r="D55" s="197">
        <f>SUM(D56:D65)</f>
        <v>37249.699999999997</v>
      </c>
      <c r="E55" s="227">
        <f>E56+E57+E58+E59+E60+E61+E62+E63+E64+E65</f>
        <v>-2773.5</v>
      </c>
      <c r="F55" s="210">
        <f t="shared" si="2"/>
        <v>34476.199999999997</v>
      </c>
    </row>
    <row r="56" spans="1:6" ht="81" customHeight="1">
      <c r="A56" s="140" t="s">
        <v>279</v>
      </c>
      <c r="B56" s="100" t="s">
        <v>308</v>
      </c>
      <c r="C56" s="166">
        <v>100</v>
      </c>
      <c r="D56" s="197">
        <v>3741.5</v>
      </c>
      <c r="E56" s="228">
        <v>-2800</v>
      </c>
      <c r="F56" s="210">
        <f t="shared" si="2"/>
        <v>941.5</v>
      </c>
    </row>
    <row r="57" spans="1:6" ht="53.25" customHeight="1">
      <c r="A57" s="46" t="s">
        <v>523</v>
      </c>
      <c r="B57" s="100" t="s">
        <v>308</v>
      </c>
      <c r="C57" s="134">
        <v>200</v>
      </c>
      <c r="D57" s="197">
        <v>11612.6</v>
      </c>
      <c r="E57" s="227"/>
      <c r="F57" s="210">
        <f t="shared" si="2"/>
        <v>11612.6</v>
      </c>
    </row>
    <row r="58" spans="1:6" ht="54" customHeight="1">
      <c r="A58" s="46" t="s">
        <v>284</v>
      </c>
      <c r="B58" s="100" t="s">
        <v>308</v>
      </c>
      <c r="C58" s="134">
        <v>300</v>
      </c>
      <c r="D58" s="197"/>
      <c r="E58" s="227"/>
      <c r="F58" s="210">
        <f t="shared" si="2"/>
        <v>0</v>
      </c>
    </row>
    <row r="59" spans="1:6" ht="54" customHeight="1">
      <c r="A59" s="46" t="s">
        <v>280</v>
      </c>
      <c r="B59" s="100" t="s">
        <v>308</v>
      </c>
      <c r="C59" s="134">
        <v>600</v>
      </c>
      <c r="D59" s="197">
        <v>12689.3</v>
      </c>
      <c r="E59" s="227">
        <v>26.5</v>
      </c>
      <c r="F59" s="210">
        <f t="shared" si="2"/>
        <v>12715.8</v>
      </c>
    </row>
    <row r="60" spans="1:6" ht="40.5" customHeight="1">
      <c r="A60" s="46" t="s">
        <v>281</v>
      </c>
      <c r="B60" s="100" t="s">
        <v>308</v>
      </c>
      <c r="C60" s="134">
        <v>800</v>
      </c>
      <c r="D60" s="197">
        <v>159.19999999999999</v>
      </c>
      <c r="E60" s="227"/>
      <c r="F60" s="210">
        <f t="shared" si="2"/>
        <v>159.19999999999999</v>
      </c>
    </row>
    <row r="61" spans="1:6" ht="64.5" customHeight="1">
      <c r="A61" s="140" t="s">
        <v>282</v>
      </c>
      <c r="B61" s="137" t="s">
        <v>309</v>
      </c>
      <c r="C61" s="134">
        <v>100</v>
      </c>
      <c r="D61" s="197">
        <v>6082.3</v>
      </c>
      <c r="E61" s="227"/>
      <c r="F61" s="210">
        <f t="shared" si="2"/>
        <v>6082.3</v>
      </c>
    </row>
    <row r="62" spans="1:6" ht="39" customHeight="1">
      <c r="A62" s="46" t="s">
        <v>524</v>
      </c>
      <c r="B62" s="137" t="s">
        <v>309</v>
      </c>
      <c r="C62" s="134">
        <v>200</v>
      </c>
      <c r="D62" s="197">
        <v>998.9</v>
      </c>
      <c r="E62" s="227"/>
      <c r="F62" s="210">
        <f t="shared" si="2"/>
        <v>998.9</v>
      </c>
    </row>
    <row r="63" spans="1:6" ht="26.25" customHeight="1">
      <c r="A63" s="46" t="s">
        <v>283</v>
      </c>
      <c r="B63" s="137" t="s">
        <v>309</v>
      </c>
      <c r="C63" s="134">
        <v>800</v>
      </c>
      <c r="D63" s="197">
        <v>2.7</v>
      </c>
      <c r="E63" s="227"/>
      <c r="F63" s="210">
        <f t="shared" si="2"/>
        <v>2.7</v>
      </c>
    </row>
    <row r="64" spans="1:6" ht="40.5" customHeight="1">
      <c r="A64" s="177" t="s">
        <v>521</v>
      </c>
      <c r="B64" s="137" t="s">
        <v>310</v>
      </c>
      <c r="C64" s="134">
        <v>200</v>
      </c>
      <c r="D64" s="197">
        <v>1049.2</v>
      </c>
      <c r="E64" s="227"/>
      <c r="F64" s="210">
        <f t="shared" si="2"/>
        <v>1049.2</v>
      </c>
    </row>
    <row r="65" spans="1:6" ht="29.25" customHeight="1">
      <c r="A65" s="177" t="s">
        <v>522</v>
      </c>
      <c r="B65" s="137" t="s">
        <v>490</v>
      </c>
      <c r="C65" s="134">
        <v>200</v>
      </c>
      <c r="D65" s="197">
        <v>914</v>
      </c>
      <c r="E65" s="227"/>
      <c r="F65" s="210">
        <f t="shared" si="2"/>
        <v>914</v>
      </c>
    </row>
    <row r="66" spans="1:6" ht="39" customHeight="1">
      <c r="A66" s="167" t="s">
        <v>311</v>
      </c>
      <c r="B66" s="168" t="s">
        <v>313</v>
      </c>
      <c r="C66" s="134"/>
      <c r="D66" s="200">
        <f>D67+D70</f>
        <v>56602.999999999993</v>
      </c>
      <c r="E66" s="227"/>
      <c r="F66" s="143">
        <f>F67+F70</f>
        <v>56602.999999999993</v>
      </c>
    </row>
    <row r="67" spans="1:6" ht="15.75" customHeight="1">
      <c r="A67" s="238" t="s">
        <v>303</v>
      </c>
      <c r="B67" s="236" t="s">
        <v>312</v>
      </c>
      <c r="C67" s="241"/>
      <c r="D67" s="239">
        <f>D68+D69</f>
        <v>4659.6000000000004</v>
      </c>
      <c r="E67" s="227"/>
      <c r="F67" s="239">
        <f>F68+F69</f>
        <v>4659.6000000000004</v>
      </c>
    </row>
    <row r="68" spans="1:6" ht="154.5" customHeight="1">
      <c r="A68" s="238" t="s">
        <v>314</v>
      </c>
      <c r="B68" s="236" t="s">
        <v>315</v>
      </c>
      <c r="C68" s="241">
        <v>100</v>
      </c>
      <c r="D68" s="239">
        <v>4635.3</v>
      </c>
      <c r="E68" s="227"/>
      <c r="F68" s="239">
        <v>4635.3</v>
      </c>
    </row>
    <row r="69" spans="1:6" ht="132" customHeight="1">
      <c r="A69" s="177" t="s">
        <v>525</v>
      </c>
      <c r="B69" s="137" t="s">
        <v>315</v>
      </c>
      <c r="C69" s="134">
        <v>200</v>
      </c>
      <c r="D69" s="197">
        <v>24.3</v>
      </c>
      <c r="E69" s="227"/>
      <c r="F69" s="141">
        <v>24.3</v>
      </c>
    </row>
    <row r="70" spans="1:6" ht="18.75" customHeight="1">
      <c r="A70" s="140" t="s">
        <v>316</v>
      </c>
      <c r="B70" s="137" t="s">
        <v>317</v>
      </c>
      <c r="C70" s="166"/>
      <c r="D70" s="197">
        <f>D71+D72+D73</f>
        <v>51943.399999999994</v>
      </c>
      <c r="E70" s="228"/>
      <c r="F70" s="141">
        <f>F71+F72+F73</f>
        <v>51943.399999999994</v>
      </c>
    </row>
    <row r="71" spans="1:6" ht="168" customHeight="1">
      <c r="A71" s="182" t="s">
        <v>570</v>
      </c>
      <c r="B71" s="137" t="s">
        <v>320</v>
      </c>
      <c r="C71" s="134">
        <v>100</v>
      </c>
      <c r="D71" s="197">
        <v>20434.7</v>
      </c>
      <c r="E71" s="227"/>
      <c r="F71" s="141">
        <v>20434.7</v>
      </c>
    </row>
    <row r="72" spans="1:6" ht="130.5" customHeight="1">
      <c r="A72" s="177" t="s">
        <v>526</v>
      </c>
      <c r="B72" s="137" t="s">
        <v>320</v>
      </c>
      <c r="C72" s="134">
        <v>200</v>
      </c>
      <c r="D72" s="197">
        <v>23.6</v>
      </c>
      <c r="E72" s="227"/>
      <c r="F72" s="141">
        <v>23.6</v>
      </c>
    </row>
    <row r="73" spans="1:6" ht="143.25" customHeight="1">
      <c r="A73" s="46" t="s">
        <v>318</v>
      </c>
      <c r="B73" s="137" t="s">
        <v>320</v>
      </c>
      <c r="C73" s="134">
        <v>600</v>
      </c>
      <c r="D73" s="197">
        <v>31485.1</v>
      </c>
      <c r="E73" s="227"/>
      <c r="F73" s="141">
        <v>31485.1</v>
      </c>
    </row>
    <row r="74" spans="1:6" ht="29.25" customHeight="1">
      <c r="A74" s="164" t="s">
        <v>319</v>
      </c>
      <c r="B74" s="48" t="s">
        <v>321</v>
      </c>
      <c r="C74" s="134"/>
      <c r="D74" s="200">
        <f>D75</f>
        <v>3677.5999999999995</v>
      </c>
      <c r="E74" s="227"/>
      <c r="F74" s="143">
        <f>F75</f>
        <v>3677.5999999999995</v>
      </c>
    </row>
    <row r="75" spans="1:6" ht="20.25" customHeight="1">
      <c r="A75" s="140" t="s">
        <v>322</v>
      </c>
      <c r="B75" s="137" t="s">
        <v>323</v>
      </c>
      <c r="C75" s="134"/>
      <c r="D75" s="197">
        <f>D76+D77+D78</f>
        <v>3677.5999999999995</v>
      </c>
      <c r="E75" s="227"/>
      <c r="F75" s="141">
        <f>F76+F77+F78</f>
        <v>3677.5999999999995</v>
      </c>
    </row>
    <row r="76" spans="1:6" ht="78" customHeight="1">
      <c r="A76" s="140" t="s">
        <v>324</v>
      </c>
      <c r="B76" s="137" t="s">
        <v>325</v>
      </c>
      <c r="C76" s="134">
        <v>100</v>
      </c>
      <c r="D76" s="197">
        <v>2810.1</v>
      </c>
      <c r="E76" s="227"/>
      <c r="F76" s="141">
        <v>2810.1</v>
      </c>
    </row>
    <row r="77" spans="1:6" ht="42.75" customHeight="1">
      <c r="A77" s="177" t="s">
        <v>527</v>
      </c>
      <c r="B77" s="137" t="s">
        <v>325</v>
      </c>
      <c r="C77" s="134">
        <v>200</v>
      </c>
      <c r="D77" s="197">
        <v>737.8</v>
      </c>
      <c r="E77" s="227"/>
      <c r="F77" s="141">
        <v>737.8</v>
      </c>
    </row>
    <row r="78" spans="1:6" ht="38.25" customHeight="1">
      <c r="A78" s="140" t="s">
        <v>326</v>
      </c>
      <c r="B78" s="137" t="s">
        <v>325</v>
      </c>
      <c r="C78" s="134">
        <v>800</v>
      </c>
      <c r="D78" s="197">
        <v>129.69999999999999</v>
      </c>
      <c r="E78" s="227"/>
      <c r="F78" s="141">
        <v>129.69999999999999</v>
      </c>
    </row>
    <row r="79" spans="1:6" ht="15.75" customHeight="1">
      <c r="A79" s="164" t="s">
        <v>327</v>
      </c>
      <c r="B79" s="48" t="s">
        <v>328</v>
      </c>
      <c r="C79" s="134"/>
      <c r="D79" s="200">
        <f>D80</f>
        <v>665.7</v>
      </c>
      <c r="E79" s="212">
        <f>E80</f>
        <v>0</v>
      </c>
      <c r="F79" s="143">
        <f>F80</f>
        <v>665.7</v>
      </c>
    </row>
    <row r="80" spans="1:6" ht="18.75" customHeight="1">
      <c r="A80" s="140" t="s">
        <v>329</v>
      </c>
      <c r="B80" s="137" t="s">
        <v>330</v>
      </c>
      <c r="C80" s="134"/>
      <c r="D80" s="197">
        <f>D81+D82+D83+D84+D85+D86</f>
        <v>665.7</v>
      </c>
      <c r="E80" s="210">
        <f>E81+E82+E83+E84+E85+E86+E87+E88</f>
        <v>0</v>
      </c>
      <c r="F80" s="141">
        <f>F81+F82+F83+F84+F85+F86+F87+F88</f>
        <v>665.7</v>
      </c>
    </row>
    <row r="81" spans="1:6" ht="50.25" customHeight="1">
      <c r="A81" s="14" t="s">
        <v>528</v>
      </c>
      <c r="B81" s="137" t="s">
        <v>332</v>
      </c>
      <c r="C81" s="134">
        <v>200</v>
      </c>
      <c r="D81" s="197">
        <v>23.1</v>
      </c>
      <c r="E81" s="227">
        <v>36.1</v>
      </c>
      <c r="F81" s="210">
        <f t="shared" ref="F81:F87" si="3">D81+E81</f>
        <v>59.2</v>
      </c>
    </row>
    <row r="82" spans="1:6" ht="63" customHeight="1">
      <c r="A82" s="14" t="s">
        <v>331</v>
      </c>
      <c r="B82" s="137" t="s">
        <v>332</v>
      </c>
      <c r="C82" s="134">
        <v>600</v>
      </c>
      <c r="D82" s="197"/>
      <c r="E82" s="227">
        <v>194.9</v>
      </c>
      <c r="F82" s="210">
        <f t="shared" si="3"/>
        <v>194.9</v>
      </c>
    </row>
    <row r="83" spans="1:6" ht="66" customHeight="1">
      <c r="A83" s="177" t="s">
        <v>529</v>
      </c>
      <c r="B83" s="137" t="s">
        <v>334</v>
      </c>
      <c r="C83" s="134">
        <v>200</v>
      </c>
      <c r="D83" s="197">
        <v>59.2</v>
      </c>
      <c r="E83" s="227">
        <v>-36.1</v>
      </c>
      <c r="F83" s="210">
        <f t="shared" si="3"/>
        <v>23.1</v>
      </c>
    </row>
    <row r="84" spans="1:6" ht="66" customHeight="1">
      <c r="A84" s="140" t="s">
        <v>333</v>
      </c>
      <c r="B84" s="137" t="s">
        <v>334</v>
      </c>
      <c r="C84" s="134">
        <v>600</v>
      </c>
      <c r="D84" s="197">
        <v>194.9</v>
      </c>
      <c r="E84" s="227">
        <v>-194.9</v>
      </c>
      <c r="F84" s="210">
        <f t="shared" si="3"/>
        <v>0</v>
      </c>
    </row>
    <row r="85" spans="1:6" ht="27.75" customHeight="1">
      <c r="A85" s="177" t="s">
        <v>530</v>
      </c>
      <c r="B85" s="137" t="s">
        <v>336</v>
      </c>
      <c r="C85" s="134">
        <v>200</v>
      </c>
      <c r="D85" s="197">
        <v>170.1</v>
      </c>
      <c r="E85" s="227">
        <v>-170.1</v>
      </c>
      <c r="F85" s="210">
        <f t="shared" si="3"/>
        <v>0</v>
      </c>
    </row>
    <row r="86" spans="1:6" ht="27" customHeight="1">
      <c r="A86" s="140" t="s">
        <v>335</v>
      </c>
      <c r="B86" s="137" t="s">
        <v>336</v>
      </c>
      <c r="C86" s="134">
        <v>600</v>
      </c>
      <c r="D86" s="197">
        <v>218.4</v>
      </c>
      <c r="E86" s="227">
        <v>-218.4</v>
      </c>
      <c r="F86" s="210">
        <f t="shared" si="3"/>
        <v>0</v>
      </c>
    </row>
    <row r="87" spans="1:6" ht="48" customHeight="1">
      <c r="A87" s="14" t="s">
        <v>585</v>
      </c>
      <c r="B87" s="206" t="s">
        <v>587</v>
      </c>
      <c r="C87" s="203">
        <v>200</v>
      </c>
      <c r="D87" s="210"/>
      <c r="E87" s="227">
        <v>170.1</v>
      </c>
      <c r="F87" s="210">
        <f t="shared" si="3"/>
        <v>170.1</v>
      </c>
    </row>
    <row r="88" spans="1:6" ht="50.25" customHeight="1">
      <c r="A88" s="14" t="s">
        <v>586</v>
      </c>
      <c r="B88" s="206" t="s">
        <v>587</v>
      </c>
      <c r="C88" s="203">
        <v>600</v>
      </c>
      <c r="D88" s="210"/>
      <c r="E88" s="227">
        <v>218.4</v>
      </c>
      <c r="F88" s="210">
        <f>D88+E88</f>
        <v>218.4</v>
      </c>
    </row>
    <row r="89" spans="1:6" ht="29.25" customHeight="1">
      <c r="A89" s="164" t="s">
        <v>337</v>
      </c>
      <c r="B89" s="48" t="s">
        <v>338</v>
      </c>
      <c r="C89" s="134"/>
      <c r="D89" s="200">
        <f>D90</f>
        <v>80</v>
      </c>
      <c r="E89" s="227"/>
      <c r="F89" s="143">
        <f>F90</f>
        <v>80</v>
      </c>
    </row>
    <row r="90" spans="1:6" ht="18" customHeight="1">
      <c r="A90" s="140" t="s">
        <v>339</v>
      </c>
      <c r="B90" s="137" t="s">
        <v>340</v>
      </c>
      <c r="C90" s="134"/>
      <c r="D90" s="197">
        <f>D91+D92</f>
        <v>80</v>
      </c>
      <c r="E90" s="227"/>
      <c r="F90" s="141">
        <f>F91+F92</f>
        <v>80</v>
      </c>
    </row>
    <row r="91" spans="1:6" ht="50.25" customHeight="1">
      <c r="A91" s="177" t="s">
        <v>531</v>
      </c>
      <c r="B91" s="137" t="s">
        <v>341</v>
      </c>
      <c r="C91" s="134">
        <v>200</v>
      </c>
      <c r="D91" s="197">
        <v>60</v>
      </c>
      <c r="E91" s="227"/>
      <c r="F91" s="141">
        <v>60</v>
      </c>
    </row>
    <row r="92" spans="1:6" ht="51.75" customHeight="1">
      <c r="A92" s="140" t="s">
        <v>491</v>
      </c>
      <c r="B92" s="137" t="s">
        <v>341</v>
      </c>
      <c r="C92" s="134">
        <v>600</v>
      </c>
      <c r="D92" s="197">
        <v>20</v>
      </c>
      <c r="E92" s="227"/>
      <c r="F92" s="141">
        <v>20</v>
      </c>
    </row>
    <row r="93" spans="1:6" ht="40.5" customHeight="1">
      <c r="A93" s="142" t="s">
        <v>342</v>
      </c>
      <c r="B93" s="169" t="s">
        <v>343</v>
      </c>
      <c r="C93" s="132"/>
      <c r="D93" s="200">
        <f>D94</f>
        <v>234</v>
      </c>
      <c r="E93" s="230"/>
      <c r="F93" s="143">
        <f>F94</f>
        <v>234</v>
      </c>
    </row>
    <row r="94" spans="1:6" ht="27" customHeight="1">
      <c r="A94" s="140" t="s">
        <v>288</v>
      </c>
      <c r="B94" s="135" t="s">
        <v>347</v>
      </c>
      <c r="C94" s="132"/>
      <c r="D94" s="197">
        <f>D95+D96+D97</f>
        <v>234</v>
      </c>
      <c r="E94" s="230"/>
      <c r="F94" s="141">
        <f>F95+F96+F97</f>
        <v>234</v>
      </c>
    </row>
    <row r="95" spans="1:6" ht="65.25" customHeight="1">
      <c r="A95" s="140" t="s">
        <v>344</v>
      </c>
      <c r="B95" s="135" t="s">
        <v>348</v>
      </c>
      <c r="C95" s="134">
        <v>300</v>
      </c>
      <c r="D95" s="197">
        <v>28</v>
      </c>
      <c r="E95" s="227"/>
      <c r="F95" s="141">
        <v>28</v>
      </c>
    </row>
    <row r="96" spans="1:6" ht="27.75" customHeight="1">
      <c r="A96" s="140" t="s">
        <v>345</v>
      </c>
      <c r="B96" s="137" t="s">
        <v>349</v>
      </c>
      <c r="C96" s="134">
        <v>300</v>
      </c>
      <c r="D96" s="197">
        <v>126</v>
      </c>
      <c r="E96" s="227"/>
      <c r="F96" s="141">
        <v>126</v>
      </c>
    </row>
    <row r="97" spans="1:6" ht="39" customHeight="1">
      <c r="A97" s="140" t="s">
        <v>346</v>
      </c>
      <c r="B97" s="137" t="s">
        <v>350</v>
      </c>
      <c r="C97" s="134">
        <v>300</v>
      </c>
      <c r="D97" s="197">
        <v>80</v>
      </c>
      <c r="E97" s="227"/>
      <c r="F97" s="141">
        <v>80</v>
      </c>
    </row>
    <row r="98" spans="1:6" ht="27.75" customHeight="1">
      <c r="A98" s="140" t="s">
        <v>493</v>
      </c>
      <c r="B98" s="48" t="s">
        <v>351</v>
      </c>
      <c r="C98" s="134"/>
      <c r="D98" s="200">
        <f>D99+D110</f>
        <v>6062.9999999999991</v>
      </c>
      <c r="E98" s="227"/>
      <c r="F98" s="143">
        <f>F99+F110</f>
        <v>6062.9999999999991</v>
      </c>
    </row>
    <row r="99" spans="1:6" ht="26.25" customHeight="1">
      <c r="A99" s="170" t="s">
        <v>352</v>
      </c>
      <c r="B99" s="135" t="s">
        <v>353</v>
      </c>
      <c r="C99" s="134"/>
      <c r="D99" s="197">
        <f>D100+D105+D107</f>
        <v>4733.6999999999989</v>
      </c>
      <c r="E99" s="227"/>
      <c r="F99" s="141">
        <f>F100+F105+F107</f>
        <v>4733.6999999999989</v>
      </c>
    </row>
    <row r="100" spans="1:6" ht="18" customHeight="1">
      <c r="A100" s="140" t="s">
        <v>356</v>
      </c>
      <c r="B100" s="135" t="s">
        <v>357</v>
      </c>
      <c r="C100" s="134"/>
      <c r="D100" s="197">
        <f>D101+D102+D103+D104</f>
        <v>4296.7999999999993</v>
      </c>
      <c r="E100" s="227"/>
      <c r="F100" s="141">
        <f>F101+F102+F103+F104</f>
        <v>4296.7999999999993</v>
      </c>
    </row>
    <row r="101" spans="1:6" ht="78.75" customHeight="1">
      <c r="A101" s="140" t="s">
        <v>354</v>
      </c>
      <c r="B101" s="135" t="s">
        <v>358</v>
      </c>
      <c r="C101" s="134">
        <v>100</v>
      </c>
      <c r="D101" s="197">
        <v>2214.1999999999998</v>
      </c>
      <c r="E101" s="227"/>
      <c r="F101" s="141">
        <v>2214.1999999999998</v>
      </c>
    </row>
    <row r="102" spans="1:6" ht="51.75" customHeight="1">
      <c r="A102" s="177" t="s">
        <v>532</v>
      </c>
      <c r="B102" s="135" t="s">
        <v>358</v>
      </c>
      <c r="C102" s="134">
        <v>200</v>
      </c>
      <c r="D102" s="197">
        <v>1987.2</v>
      </c>
      <c r="E102" s="227"/>
      <c r="F102" s="141">
        <v>1987.2</v>
      </c>
    </row>
    <row r="103" spans="1:6" ht="40.5" customHeight="1">
      <c r="A103" s="140" t="s">
        <v>355</v>
      </c>
      <c r="B103" s="135" t="s">
        <v>358</v>
      </c>
      <c r="C103" s="134">
        <v>800</v>
      </c>
      <c r="D103" s="197">
        <v>50.4</v>
      </c>
      <c r="E103" s="227"/>
      <c r="F103" s="141">
        <v>50.4</v>
      </c>
    </row>
    <row r="104" spans="1:6" ht="39.75" customHeight="1">
      <c r="A104" s="109" t="s">
        <v>533</v>
      </c>
      <c r="B104" s="137" t="s">
        <v>359</v>
      </c>
      <c r="C104" s="134">
        <v>200</v>
      </c>
      <c r="D104" s="197">
        <v>45</v>
      </c>
      <c r="E104" s="227"/>
      <c r="F104" s="141">
        <v>45</v>
      </c>
    </row>
    <row r="105" spans="1:6" ht="26.25" customHeight="1">
      <c r="A105" s="140" t="s">
        <v>360</v>
      </c>
      <c r="B105" s="135" t="s">
        <v>361</v>
      </c>
      <c r="C105" s="134"/>
      <c r="D105" s="197">
        <f>D106</f>
        <v>72</v>
      </c>
      <c r="E105" s="227"/>
      <c r="F105" s="141">
        <f>F106</f>
        <v>72</v>
      </c>
    </row>
    <row r="106" spans="1:6" ht="39" customHeight="1">
      <c r="A106" s="177" t="s">
        <v>534</v>
      </c>
      <c r="B106" s="135" t="s">
        <v>362</v>
      </c>
      <c r="C106" s="134">
        <v>200</v>
      </c>
      <c r="D106" s="197">
        <v>72</v>
      </c>
      <c r="E106" s="227"/>
      <c r="F106" s="141">
        <v>72</v>
      </c>
    </row>
    <row r="107" spans="1:6" ht="27.75" customHeight="1">
      <c r="A107" s="140" t="s">
        <v>363</v>
      </c>
      <c r="B107" s="135" t="s">
        <v>364</v>
      </c>
      <c r="C107" s="134"/>
      <c r="D107" s="197">
        <f>D108+D109</f>
        <v>364.9</v>
      </c>
      <c r="E107" s="227"/>
      <c r="F107" s="141">
        <f>F108+F109</f>
        <v>364.9</v>
      </c>
    </row>
    <row r="108" spans="1:6" ht="87" customHeight="1">
      <c r="A108" s="136" t="s">
        <v>365</v>
      </c>
      <c r="B108" s="135" t="s">
        <v>367</v>
      </c>
      <c r="C108" s="134">
        <v>100</v>
      </c>
      <c r="D108" s="197">
        <v>112</v>
      </c>
      <c r="E108" s="227"/>
      <c r="F108" s="141">
        <v>112</v>
      </c>
    </row>
    <row r="109" spans="1:6" ht="63.75" customHeight="1">
      <c r="A109" s="140" t="s">
        <v>366</v>
      </c>
      <c r="B109" s="137" t="s">
        <v>368</v>
      </c>
      <c r="C109" s="134">
        <v>100</v>
      </c>
      <c r="D109" s="197">
        <v>252.9</v>
      </c>
      <c r="E109" s="227"/>
      <c r="F109" s="141">
        <v>252.9</v>
      </c>
    </row>
    <row r="110" spans="1:6" ht="27.75" customHeight="1">
      <c r="A110" s="164" t="s">
        <v>369</v>
      </c>
      <c r="B110" s="169" t="s">
        <v>370</v>
      </c>
      <c r="C110" s="134"/>
      <c r="D110" s="200">
        <f>D111</f>
        <v>1329.3</v>
      </c>
      <c r="E110" s="227"/>
      <c r="F110" s="143">
        <f>F111</f>
        <v>1329.3</v>
      </c>
    </row>
    <row r="111" spans="1:6" ht="19.5" customHeight="1">
      <c r="A111" s="140" t="s">
        <v>322</v>
      </c>
      <c r="B111" s="135" t="s">
        <v>371</v>
      </c>
      <c r="C111" s="134"/>
      <c r="D111" s="197">
        <f>D113+D114+D112</f>
        <v>1329.3</v>
      </c>
      <c r="E111" s="227"/>
      <c r="F111" s="141">
        <f>F113+F114+F112</f>
        <v>1329.3</v>
      </c>
    </row>
    <row r="112" spans="1:6" ht="86.25" customHeight="1">
      <c r="A112" s="238" t="s">
        <v>372</v>
      </c>
      <c r="B112" s="184" t="s">
        <v>374</v>
      </c>
      <c r="C112" s="241">
        <v>100</v>
      </c>
      <c r="D112" s="239">
        <v>1251.7</v>
      </c>
      <c r="E112" s="227"/>
      <c r="F112" s="239">
        <v>1251.7</v>
      </c>
    </row>
    <row r="113" spans="1:6" ht="51" customHeight="1">
      <c r="A113" s="238" t="s">
        <v>535</v>
      </c>
      <c r="B113" s="184" t="s">
        <v>374</v>
      </c>
      <c r="C113" s="241">
        <v>200</v>
      </c>
      <c r="D113" s="239">
        <v>76.599999999999994</v>
      </c>
      <c r="E113" s="227"/>
      <c r="F113" s="239">
        <v>76.599999999999994</v>
      </c>
    </row>
    <row r="114" spans="1:6" ht="39.75" customHeight="1">
      <c r="A114" s="140" t="s">
        <v>373</v>
      </c>
      <c r="B114" s="135" t="s">
        <v>374</v>
      </c>
      <c r="C114" s="134">
        <v>800</v>
      </c>
      <c r="D114" s="197">
        <v>1</v>
      </c>
      <c r="E114" s="227"/>
      <c r="F114" s="141">
        <v>1</v>
      </c>
    </row>
    <row r="115" spans="1:6" ht="28.5" customHeight="1">
      <c r="A115" s="142" t="s">
        <v>123</v>
      </c>
      <c r="B115" s="48" t="s">
        <v>375</v>
      </c>
      <c r="C115" s="134"/>
      <c r="D115" s="200">
        <f>D116</f>
        <v>177.8</v>
      </c>
      <c r="E115" s="227"/>
      <c r="F115" s="143">
        <f>F116</f>
        <v>177.8</v>
      </c>
    </row>
    <row r="116" spans="1:6" ht="38.25" customHeight="1">
      <c r="A116" s="170" t="s">
        <v>376</v>
      </c>
      <c r="B116" s="135" t="s">
        <v>377</v>
      </c>
      <c r="C116" s="15"/>
      <c r="D116" s="197">
        <f>D117</f>
        <v>177.8</v>
      </c>
      <c r="E116" s="231"/>
      <c r="F116" s="141">
        <f>F117</f>
        <v>177.8</v>
      </c>
    </row>
    <row r="117" spans="1:6" ht="39" customHeight="1">
      <c r="A117" s="140" t="s">
        <v>378</v>
      </c>
      <c r="B117" s="135" t="s">
        <v>379</v>
      </c>
      <c r="C117" s="15"/>
      <c r="D117" s="197">
        <f>D118</f>
        <v>177.8</v>
      </c>
      <c r="E117" s="231"/>
      <c r="F117" s="141">
        <f>F118</f>
        <v>177.8</v>
      </c>
    </row>
    <row r="118" spans="1:6" ht="51.75" customHeight="1">
      <c r="A118" s="177" t="s">
        <v>536</v>
      </c>
      <c r="B118" s="135" t="s">
        <v>380</v>
      </c>
      <c r="C118" s="134">
        <v>200</v>
      </c>
      <c r="D118" s="197">
        <v>177.8</v>
      </c>
      <c r="E118" s="227"/>
      <c r="F118" s="141">
        <v>177.8</v>
      </c>
    </row>
    <row r="119" spans="1:6" ht="26.25" customHeight="1">
      <c r="A119" s="142" t="s">
        <v>124</v>
      </c>
      <c r="B119" s="48" t="s">
        <v>381</v>
      </c>
      <c r="C119" s="134"/>
      <c r="D119" s="200">
        <f>D120</f>
        <v>70</v>
      </c>
      <c r="E119" s="227"/>
      <c r="F119" s="143">
        <f>F120</f>
        <v>70</v>
      </c>
    </row>
    <row r="120" spans="1:6" ht="27" customHeight="1">
      <c r="A120" s="170" t="s">
        <v>382</v>
      </c>
      <c r="B120" s="137" t="s">
        <v>383</v>
      </c>
      <c r="C120" s="162"/>
      <c r="D120" s="197">
        <f>D121</f>
        <v>70</v>
      </c>
      <c r="E120" s="232"/>
      <c r="F120" s="141">
        <f>F121</f>
        <v>70</v>
      </c>
    </row>
    <row r="121" spans="1:6" ht="39.75" customHeight="1">
      <c r="A121" s="140" t="s">
        <v>384</v>
      </c>
      <c r="B121" s="137" t="s">
        <v>385</v>
      </c>
      <c r="C121" s="162"/>
      <c r="D121" s="197">
        <f>D122</f>
        <v>70</v>
      </c>
      <c r="E121" s="232"/>
      <c r="F121" s="141">
        <f>F122</f>
        <v>70</v>
      </c>
    </row>
    <row r="122" spans="1:6" ht="54" customHeight="1">
      <c r="A122" s="177" t="s">
        <v>537</v>
      </c>
      <c r="B122" s="137" t="s">
        <v>386</v>
      </c>
      <c r="C122" s="162">
        <v>200</v>
      </c>
      <c r="D122" s="197">
        <v>70</v>
      </c>
      <c r="E122" s="232"/>
      <c r="F122" s="141">
        <v>70</v>
      </c>
    </row>
    <row r="123" spans="1:6" ht="42" customHeight="1">
      <c r="A123" s="142" t="s">
        <v>125</v>
      </c>
      <c r="B123" s="48" t="s">
        <v>387</v>
      </c>
      <c r="C123" s="134"/>
      <c r="D123" s="200">
        <f>D124+D129</f>
        <v>3065.5</v>
      </c>
      <c r="E123" s="212">
        <f>E124+E129</f>
        <v>345.70000000000005</v>
      </c>
      <c r="F123" s="143">
        <f>F124+F129</f>
        <v>3411.2</v>
      </c>
    </row>
    <row r="124" spans="1:6" ht="40.5" customHeight="1">
      <c r="A124" s="140" t="s">
        <v>388</v>
      </c>
      <c r="B124" s="135" t="s">
        <v>389</v>
      </c>
      <c r="C124" s="134"/>
      <c r="D124" s="197">
        <f>D125</f>
        <v>600</v>
      </c>
      <c r="E124" s="218">
        <f>E125</f>
        <v>345.70000000000005</v>
      </c>
      <c r="F124" s="141">
        <f>F125</f>
        <v>945.7</v>
      </c>
    </row>
    <row r="125" spans="1:6" ht="27.75" customHeight="1">
      <c r="A125" s="140" t="s">
        <v>390</v>
      </c>
      <c r="B125" s="135" t="s">
        <v>391</v>
      </c>
      <c r="C125" s="134"/>
      <c r="D125" s="253">
        <f t="shared" ref="D125:E125" si="4">D126+D127+D128</f>
        <v>600</v>
      </c>
      <c r="E125" s="253">
        <f t="shared" si="4"/>
        <v>345.70000000000005</v>
      </c>
      <c r="F125" s="141">
        <f>F126+F127+F128</f>
        <v>945.7</v>
      </c>
    </row>
    <row r="126" spans="1:6" ht="51" customHeight="1">
      <c r="A126" s="47" t="s">
        <v>592</v>
      </c>
      <c r="B126" s="217" t="s">
        <v>392</v>
      </c>
      <c r="C126" s="215">
        <v>200</v>
      </c>
      <c r="D126" s="218"/>
      <c r="E126" s="227">
        <v>345.7</v>
      </c>
      <c r="F126" s="218">
        <f>D126+E126</f>
        <v>345.7</v>
      </c>
    </row>
    <row r="127" spans="1:6" ht="41.25" customHeight="1">
      <c r="A127" s="47" t="s">
        <v>476</v>
      </c>
      <c r="B127" s="250" t="s">
        <v>607</v>
      </c>
      <c r="C127" s="255">
        <v>500</v>
      </c>
      <c r="D127" s="253"/>
      <c r="E127" s="227">
        <v>600</v>
      </c>
      <c r="F127" s="253">
        <f>D127+E127</f>
        <v>600</v>
      </c>
    </row>
    <row r="128" spans="1:6" ht="42" customHeight="1">
      <c r="A128" s="47" t="s">
        <v>476</v>
      </c>
      <c r="B128" s="250" t="s">
        <v>477</v>
      </c>
      <c r="C128" s="134">
        <v>500</v>
      </c>
      <c r="D128" s="197">
        <v>600</v>
      </c>
      <c r="E128" s="227">
        <v>-600</v>
      </c>
      <c r="F128" s="141">
        <f>D128+E128</f>
        <v>0</v>
      </c>
    </row>
    <row r="129" spans="1:6" ht="38.25" customHeight="1">
      <c r="A129" s="140" t="s">
        <v>393</v>
      </c>
      <c r="B129" s="135" t="s">
        <v>394</v>
      </c>
      <c r="C129" s="134"/>
      <c r="D129" s="197">
        <f t="shared" ref="D129:F130" si="5">D130</f>
        <v>2465.5</v>
      </c>
      <c r="E129" s="227">
        <f t="shared" si="5"/>
        <v>0</v>
      </c>
      <c r="F129" s="141">
        <f t="shared" si="5"/>
        <v>2465.5</v>
      </c>
    </row>
    <row r="130" spans="1:6" ht="39" customHeight="1">
      <c r="A130" s="140" t="s">
        <v>395</v>
      </c>
      <c r="B130" s="135" t="s">
        <v>397</v>
      </c>
      <c r="C130" s="134"/>
      <c r="D130" s="197">
        <f t="shared" si="5"/>
        <v>2465.5</v>
      </c>
      <c r="E130" s="227">
        <f t="shared" si="5"/>
        <v>0</v>
      </c>
      <c r="F130" s="141">
        <f t="shared" si="5"/>
        <v>2465.5</v>
      </c>
    </row>
    <row r="131" spans="1:6" ht="51.75" customHeight="1">
      <c r="A131" s="176" t="s">
        <v>538</v>
      </c>
      <c r="B131" s="135" t="s">
        <v>396</v>
      </c>
      <c r="C131" s="134">
        <v>200</v>
      </c>
      <c r="D131" s="197">
        <v>2465.5</v>
      </c>
      <c r="E131" s="227"/>
      <c r="F131" s="141">
        <f>D131+E131</f>
        <v>2465.5</v>
      </c>
    </row>
    <row r="132" spans="1:6" ht="53.25" customHeight="1">
      <c r="A132" s="109" t="s">
        <v>494</v>
      </c>
      <c r="B132" s="48" t="s">
        <v>398</v>
      </c>
      <c r="C132" s="134"/>
      <c r="D132" s="200">
        <f>D133</f>
        <v>40</v>
      </c>
      <c r="E132" s="227"/>
      <c r="F132" s="143">
        <f>F133</f>
        <v>40</v>
      </c>
    </row>
    <row r="133" spans="1:6" ht="51.75" customHeight="1">
      <c r="A133" s="136" t="s">
        <v>399</v>
      </c>
      <c r="B133" s="135" t="s">
        <v>400</v>
      </c>
      <c r="C133" s="134"/>
      <c r="D133" s="197">
        <f>D134</f>
        <v>40</v>
      </c>
      <c r="E133" s="227"/>
      <c r="F133" s="141">
        <f>F134</f>
        <v>40</v>
      </c>
    </row>
    <row r="134" spans="1:6" ht="38.25" customHeight="1">
      <c r="A134" s="140" t="s">
        <v>401</v>
      </c>
      <c r="B134" s="135" t="s">
        <v>402</v>
      </c>
      <c r="C134" s="134"/>
      <c r="D134" s="197">
        <f>D135</f>
        <v>40</v>
      </c>
      <c r="E134" s="227"/>
      <c r="F134" s="141">
        <f>F135</f>
        <v>40</v>
      </c>
    </row>
    <row r="135" spans="1:6" ht="63" customHeight="1">
      <c r="A135" s="216" t="s">
        <v>539</v>
      </c>
      <c r="B135" s="135" t="s">
        <v>403</v>
      </c>
      <c r="C135" s="134">
        <v>200</v>
      </c>
      <c r="D135" s="197">
        <v>40</v>
      </c>
      <c r="E135" s="227"/>
      <c r="F135" s="141">
        <v>40</v>
      </c>
    </row>
    <row r="136" spans="1:6" ht="39.75" customHeight="1">
      <c r="A136" s="142" t="s">
        <v>126</v>
      </c>
      <c r="B136" s="48" t="s">
        <v>404</v>
      </c>
      <c r="C136" s="134"/>
      <c r="D136" s="200">
        <f>D137</f>
        <v>350</v>
      </c>
      <c r="E136" s="227"/>
      <c r="F136" s="143">
        <f>F137</f>
        <v>350</v>
      </c>
    </row>
    <row r="137" spans="1:6" ht="27" customHeight="1">
      <c r="A137" s="140" t="s">
        <v>405</v>
      </c>
      <c r="B137" s="135" t="s">
        <v>406</v>
      </c>
      <c r="C137" s="134"/>
      <c r="D137" s="197">
        <f>D138</f>
        <v>350</v>
      </c>
      <c r="E137" s="227"/>
      <c r="F137" s="141">
        <f>F138</f>
        <v>350</v>
      </c>
    </row>
    <row r="138" spans="1:6" ht="27.75" customHeight="1">
      <c r="A138" s="140" t="s">
        <v>408</v>
      </c>
      <c r="B138" s="135" t="s">
        <v>409</v>
      </c>
      <c r="C138" s="134"/>
      <c r="D138" s="197">
        <f>D139</f>
        <v>350</v>
      </c>
      <c r="E138" s="227"/>
      <c r="F138" s="141">
        <f>F139</f>
        <v>350</v>
      </c>
    </row>
    <row r="139" spans="1:6" ht="45.75" customHeight="1">
      <c r="A139" s="259" t="s">
        <v>407</v>
      </c>
      <c r="B139" s="184" t="s">
        <v>410</v>
      </c>
      <c r="C139" s="261">
        <v>800</v>
      </c>
      <c r="D139" s="260">
        <v>350</v>
      </c>
      <c r="E139" s="227"/>
      <c r="F139" s="260">
        <v>350</v>
      </c>
    </row>
    <row r="140" spans="1:6" ht="27.75" customHeight="1">
      <c r="A140" s="259" t="s">
        <v>495</v>
      </c>
      <c r="B140" s="48" t="s">
        <v>411</v>
      </c>
      <c r="C140" s="261"/>
      <c r="D140" s="262">
        <f>D141</f>
        <v>200</v>
      </c>
      <c r="E140" s="227"/>
      <c r="F140" s="262">
        <f>F141</f>
        <v>200</v>
      </c>
    </row>
    <row r="141" spans="1:6" ht="27" customHeight="1">
      <c r="A141" s="140" t="s">
        <v>412</v>
      </c>
      <c r="B141" s="135" t="s">
        <v>413</v>
      </c>
      <c r="C141" s="134"/>
      <c r="D141" s="197">
        <f>D142</f>
        <v>200</v>
      </c>
      <c r="E141" s="227"/>
      <c r="F141" s="141">
        <f>F142</f>
        <v>200</v>
      </c>
    </row>
    <row r="142" spans="1:6" ht="25.5" customHeight="1">
      <c r="A142" s="140" t="s">
        <v>415</v>
      </c>
      <c r="B142" s="135" t="s">
        <v>416</v>
      </c>
      <c r="C142" s="134"/>
      <c r="D142" s="197">
        <f>D143</f>
        <v>200</v>
      </c>
      <c r="E142" s="227"/>
      <c r="F142" s="141">
        <f>F143</f>
        <v>200</v>
      </c>
    </row>
    <row r="143" spans="1:6" ht="27.75" customHeight="1">
      <c r="A143" s="140" t="s">
        <v>414</v>
      </c>
      <c r="B143" s="135" t="s">
        <v>417</v>
      </c>
      <c r="C143" s="134">
        <v>800</v>
      </c>
      <c r="D143" s="197">
        <v>200</v>
      </c>
      <c r="E143" s="227"/>
      <c r="F143" s="141">
        <v>200</v>
      </c>
    </row>
    <row r="144" spans="1:6" ht="41.25" customHeight="1">
      <c r="A144" s="233" t="s">
        <v>127</v>
      </c>
      <c r="B144" s="48" t="s">
        <v>418</v>
      </c>
      <c r="C144" s="134"/>
      <c r="D144" s="200">
        <f>D145+D149</f>
        <v>200</v>
      </c>
      <c r="E144" s="212">
        <f>E145+E149</f>
        <v>-65</v>
      </c>
      <c r="F144" s="143">
        <f>F145+F149</f>
        <v>135</v>
      </c>
    </row>
    <row r="145" spans="1:6" ht="27" customHeight="1">
      <c r="A145" s="140" t="s">
        <v>419</v>
      </c>
      <c r="B145" s="135" t="s">
        <v>420</v>
      </c>
      <c r="C145" s="134"/>
      <c r="D145" s="197">
        <f>D146</f>
        <v>135</v>
      </c>
      <c r="E145" s="227"/>
      <c r="F145" s="141">
        <f>F146</f>
        <v>135</v>
      </c>
    </row>
    <row r="146" spans="1:6" ht="24.75" customHeight="1">
      <c r="A146" s="140" t="s">
        <v>421</v>
      </c>
      <c r="B146" s="135" t="s">
        <v>422</v>
      </c>
      <c r="C146" s="134"/>
      <c r="D146" s="197">
        <f>D147+D148</f>
        <v>135</v>
      </c>
      <c r="E146" s="227"/>
      <c r="F146" s="141">
        <f>F147+F148</f>
        <v>135</v>
      </c>
    </row>
    <row r="147" spans="1:6" ht="51.75" customHeight="1">
      <c r="A147" s="177" t="s">
        <v>540</v>
      </c>
      <c r="B147" s="135" t="s">
        <v>423</v>
      </c>
      <c r="C147" s="134">
        <v>200</v>
      </c>
      <c r="D147" s="197">
        <v>95</v>
      </c>
      <c r="E147" s="227"/>
      <c r="F147" s="141">
        <v>95</v>
      </c>
    </row>
    <row r="148" spans="1:6" ht="41.25" customHeight="1">
      <c r="A148" s="177" t="s">
        <v>541</v>
      </c>
      <c r="B148" s="135" t="s">
        <v>424</v>
      </c>
      <c r="C148" s="134">
        <v>200</v>
      </c>
      <c r="D148" s="197">
        <v>40</v>
      </c>
      <c r="E148" s="227"/>
      <c r="F148" s="141">
        <v>40</v>
      </c>
    </row>
    <row r="149" spans="1:6" ht="27" customHeight="1">
      <c r="A149" s="140" t="s">
        <v>425</v>
      </c>
      <c r="B149" s="135" t="s">
        <v>426</v>
      </c>
      <c r="C149" s="134"/>
      <c r="D149" s="197">
        <f>D150</f>
        <v>65</v>
      </c>
      <c r="E149" s="210">
        <f>E150</f>
        <v>-65</v>
      </c>
      <c r="F149" s="141">
        <f>F150</f>
        <v>0</v>
      </c>
    </row>
    <row r="150" spans="1:6" ht="28.5" customHeight="1">
      <c r="A150" s="18" t="s">
        <v>427</v>
      </c>
      <c r="B150" s="135" t="s">
        <v>428</v>
      </c>
      <c r="C150" s="134"/>
      <c r="D150" s="197">
        <f>D151+D152+D153</f>
        <v>65</v>
      </c>
      <c r="E150" s="210">
        <f>E151+E152+E153</f>
        <v>-65</v>
      </c>
      <c r="F150" s="141">
        <f>F151+F152+F153</f>
        <v>0</v>
      </c>
    </row>
    <row r="151" spans="1:6" ht="51" customHeight="1">
      <c r="A151" s="140" t="s">
        <v>429</v>
      </c>
      <c r="B151" s="135" t="s">
        <v>430</v>
      </c>
      <c r="C151" s="134">
        <v>300</v>
      </c>
      <c r="D151" s="197">
        <v>20</v>
      </c>
      <c r="E151" s="227">
        <v>-20</v>
      </c>
      <c r="F151" s="210">
        <f t="shared" ref="F151:F152" si="6">D151+E151</f>
        <v>0</v>
      </c>
    </row>
    <row r="152" spans="1:6" ht="52.5" customHeight="1">
      <c r="A152" s="140" t="s">
        <v>431</v>
      </c>
      <c r="B152" s="137" t="s">
        <v>432</v>
      </c>
      <c r="C152" s="134">
        <v>300</v>
      </c>
      <c r="D152" s="197">
        <v>25</v>
      </c>
      <c r="E152" s="227">
        <v>-25</v>
      </c>
      <c r="F152" s="210">
        <f t="shared" si="6"/>
        <v>0</v>
      </c>
    </row>
    <row r="153" spans="1:6" ht="51" customHeight="1">
      <c r="A153" s="140" t="s">
        <v>433</v>
      </c>
      <c r="B153" s="137" t="s">
        <v>434</v>
      </c>
      <c r="C153" s="134">
        <v>300</v>
      </c>
      <c r="D153" s="197">
        <v>20</v>
      </c>
      <c r="E153" s="227">
        <v>-20</v>
      </c>
      <c r="F153" s="141">
        <f>D153+E153</f>
        <v>0</v>
      </c>
    </row>
    <row r="154" spans="1:6" ht="27" customHeight="1">
      <c r="A154" s="142" t="s">
        <v>128</v>
      </c>
      <c r="B154" s="133">
        <v>1000000000</v>
      </c>
      <c r="C154" s="134"/>
      <c r="D154" s="200">
        <f>D155+D158</f>
        <v>1130</v>
      </c>
      <c r="E154" s="227"/>
      <c r="F154" s="143">
        <f>F155+F158</f>
        <v>1130</v>
      </c>
    </row>
    <row r="155" spans="1:6" ht="27.75" customHeight="1">
      <c r="A155" s="140" t="s">
        <v>435</v>
      </c>
      <c r="B155" s="144">
        <v>1010000000</v>
      </c>
      <c r="C155" s="134"/>
      <c r="D155" s="197">
        <f>D156</f>
        <v>830</v>
      </c>
      <c r="E155" s="227"/>
      <c r="F155" s="141">
        <f>F156</f>
        <v>830</v>
      </c>
    </row>
    <row r="156" spans="1:6" ht="36.75" customHeight="1">
      <c r="A156" s="140" t="s">
        <v>436</v>
      </c>
      <c r="B156" s="144">
        <v>1010100000</v>
      </c>
      <c r="C156" s="134"/>
      <c r="D156" s="197">
        <f>D157</f>
        <v>830</v>
      </c>
      <c r="E156" s="227"/>
      <c r="F156" s="141">
        <f>F157</f>
        <v>830</v>
      </c>
    </row>
    <row r="157" spans="1:6" ht="53.25" customHeight="1">
      <c r="A157" s="177" t="s">
        <v>542</v>
      </c>
      <c r="B157" s="144">
        <v>1010120080</v>
      </c>
      <c r="C157" s="134">
        <v>200</v>
      </c>
      <c r="D157" s="197">
        <v>830</v>
      </c>
      <c r="E157" s="227"/>
      <c r="F157" s="141">
        <v>830</v>
      </c>
    </row>
    <row r="158" spans="1:6" ht="39" customHeight="1">
      <c r="A158" s="136" t="s">
        <v>437</v>
      </c>
      <c r="B158" s="144">
        <v>1020000000</v>
      </c>
      <c r="C158" s="134"/>
      <c r="D158" s="197">
        <f>D159</f>
        <v>300</v>
      </c>
      <c r="E158" s="227"/>
      <c r="F158" s="141">
        <f>F159</f>
        <v>300</v>
      </c>
    </row>
    <row r="159" spans="1:6" ht="39" customHeight="1">
      <c r="A159" s="140" t="s">
        <v>438</v>
      </c>
      <c r="B159" s="144">
        <v>1020100000</v>
      </c>
      <c r="C159" s="134"/>
      <c r="D159" s="197">
        <f>D160</f>
        <v>300</v>
      </c>
      <c r="E159" s="227"/>
      <c r="F159" s="141">
        <f>F160</f>
        <v>300</v>
      </c>
    </row>
    <row r="160" spans="1:6" ht="51" customHeight="1">
      <c r="A160" s="176" t="s">
        <v>543</v>
      </c>
      <c r="B160" s="144">
        <v>1020120190</v>
      </c>
      <c r="C160" s="134">
        <v>200</v>
      </c>
      <c r="D160" s="197">
        <v>300</v>
      </c>
      <c r="E160" s="227"/>
      <c r="F160" s="141">
        <v>300</v>
      </c>
    </row>
    <row r="161" spans="1:6" ht="39.75" customHeight="1">
      <c r="A161" s="142" t="s">
        <v>235</v>
      </c>
      <c r="B161" s="133">
        <v>1400000000</v>
      </c>
      <c r="C161" s="132"/>
      <c r="D161" s="200">
        <f>D162</f>
        <v>514.1</v>
      </c>
      <c r="E161" s="230"/>
      <c r="F161" s="143">
        <f>F162</f>
        <v>514.1</v>
      </c>
    </row>
    <row r="162" spans="1:6" ht="26.25" customHeight="1">
      <c r="A162" s="140" t="s">
        <v>439</v>
      </c>
      <c r="B162" s="135" t="s">
        <v>440</v>
      </c>
      <c r="C162" s="134"/>
      <c r="D162" s="197">
        <f>D163</f>
        <v>514.1</v>
      </c>
      <c r="E162" s="227"/>
      <c r="F162" s="141">
        <f>F163</f>
        <v>514.1</v>
      </c>
    </row>
    <row r="163" spans="1:6" ht="28.5" customHeight="1">
      <c r="A163" s="18" t="s">
        <v>441</v>
      </c>
      <c r="B163" s="135" t="s">
        <v>442</v>
      </c>
      <c r="C163" s="134"/>
      <c r="D163" s="197">
        <f>D164+D165+D166+D167</f>
        <v>514.1</v>
      </c>
      <c r="E163" s="227"/>
      <c r="F163" s="141">
        <f>F164+F165+F166+F167</f>
        <v>514.1</v>
      </c>
    </row>
    <row r="164" spans="1:6" ht="42" customHeight="1">
      <c r="A164" s="177" t="s">
        <v>544</v>
      </c>
      <c r="B164" s="144">
        <v>1410100300</v>
      </c>
      <c r="C164" s="134">
        <v>200</v>
      </c>
      <c r="D164" s="197">
        <v>80</v>
      </c>
      <c r="E164" s="227"/>
      <c r="F164" s="141">
        <v>80</v>
      </c>
    </row>
    <row r="165" spans="1:6" ht="54" customHeight="1">
      <c r="A165" s="150" t="s">
        <v>506</v>
      </c>
      <c r="B165" s="156">
        <v>1410100300</v>
      </c>
      <c r="C165" s="146">
        <v>600</v>
      </c>
      <c r="D165" s="197">
        <v>70</v>
      </c>
      <c r="E165" s="227"/>
      <c r="F165" s="151">
        <v>70</v>
      </c>
    </row>
    <row r="166" spans="1:6" ht="75.75" customHeight="1">
      <c r="A166" s="136" t="s">
        <v>443</v>
      </c>
      <c r="B166" s="139">
        <v>1410180360</v>
      </c>
      <c r="C166" s="134">
        <v>100</v>
      </c>
      <c r="D166" s="197">
        <v>327.3</v>
      </c>
      <c r="E166" s="227"/>
      <c r="F166" s="141">
        <v>327.3</v>
      </c>
    </row>
    <row r="167" spans="1:6" ht="48" customHeight="1">
      <c r="A167" s="176" t="s">
        <v>545</v>
      </c>
      <c r="B167" s="139">
        <v>1410180360</v>
      </c>
      <c r="C167" s="134">
        <v>200</v>
      </c>
      <c r="D167" s="197">
        <v>36.799999999999997</v>
      </c>
      <c r="E167" s="227"/>
      <c r="F167" s="141">
        <v>36.799999999999997</v>
      </c>
    </row>
    <row r="168" spans="1:6" ht="39.75" customHeight="1">
      <c r="A168" s="31" t="s">
        <v>249</v>
      </c>
      <c r="B168" s="133">
        <v>1500000000</v>
      </c>
      <c r="C168" s="132"/>
      <c r="D168" s="200">
        <f>D169</f>
        <v>100</v>
      </c>
      <c r="E168" s="230"/>
      <c r="F168" s="143">
        <f>F169</f>
        <v>100</v>
      </c>
    </row>
    <row r="169" spans="1:6" ht="40.5" customHeight="1">
      <c r="A169" s="136" t="s">
        <v>444</v>
      </c>
      <c r="B169" s="144">
        <v>1510000000</v>
      </c>
      <c r="C169" s="134"/>
      <c r="D169" s="197">
        <f>D170</f>
        <v>100</v>
      </c>
      <c r="E169" s="227"/>
      <c r="F169" s="141">
        <f>F170</f>
        <v>100</v>
      </c>
    </row>
    <row r="170" spans="1:6" ht="25.5" customHeight="1">
      <c r="A170" s="14" t="s">
        <v>445</v>
      </c>
      <c r="B170" s="144">
        <v>1510100000</v>
      </c>
      <c r="C170" s="134"/>
      <c r="D170" s="197">
        <f>D171+D172+D173+D174</f>
        <v>100</v>
      </c>
      <c r="E170" s="227"/>
      <c r="F170" s="141">
        <f>F171+F172+F173+F174</f>
        <v>100</v>
      </c>
    </row>
    <row r="171" spans="1:6" ht="50.25" customHeight="1">
      <c r="A171" s="147" t="s">
        <v>502</v>
      </c>
      <c r="B171" s="156">
        <v>1510100500</v>
      </c>
      <c r="C171" s="146">
        <v>600</v>
      </c>
      <c r="D171" s="197">
        <v>20</v>
      </c>
      <c r="E171" s="227"/>
      <c r="F171" s="151">
        <v>20</v>
      </c>
    </row>
    <row r="172" spans="1:6" ht="39" customHeight="1">
      <c r="A172" s="176" t="s">
        <v>546</v>
      </c>
      <c r="B172" s="139">
        <v>1510100510</v>
      </c>
      <c r="C172" s="134">
        <v>200</v>
      </c>
      <c r="D172" s="197">
        <v>50</v>
      </c>
      <c r="E172" s="227"/>
      <c r="F172" s="141">
        <v>50</v>
      </c>
    </row>
    <row r="173" spans="1:6" ht="38.25" customHeight="1">
      <c r="A173" s="147" t="s">
        <v>505</v>
      </c>
      <c r="B173" s="149">
        <v>1510100510</v>
      </c>
      <c r="C173" s="149">
        <v>600</v>
      </c>
      <c r="D173" s="197">
        <v>20</v>
      </c>
      <c r="E173" s="210"/>
      <c r="F173" s="151">
        <v>20</v>
      </c>
    </row>
    <row r="174" spans="1:6" ht="51" customHeight="1">
      <c r="A174" s="176" t="s">
        <v>547</v>
      </c>
      <c r="B174" s="139">
        <v>1510100520</v>
      </c>
      <c r="C174" s="134">
        <v>200</v>
      </c>
      <c r="D174" s="197">
        <v>10</v>
      </c>
      <c r="E174" s="227"/>
      <c r="F174" s="141">
        <v>10</v>
      </c>
    </row>
    <row r="175" spans="1:6" ht="25.5" customHeight="1">
      <c r="A175" s="31" t="s">
        <v>498</v>
      </c>
      <c r="B175" s="133">
        <v>1700000000</v>
      </c>
      <c r="C175" s="132"/>
      <c r="D175" s="200">
        <f>D176</f>
        <v>50</v>
      </c>
      <c r="E175" s="230"/>
      <c r="F175" s="143">
        <f>F176</f>
        <v>50</v>
      </c>
    </row>
    <row r="176" spans="1:6" ht="51.75" customHeight="1">
      <c r="A176" s="136" t="s">
        <v>499</v>
      </c>
      <c r="B176" s="139">
        <v>1710000000</v>
      </c>
      <c r="C176" s="134"/>
      <c r="D176" s="197">
        <f>D177</f>
        <v>50</v>
      </c>
      <c r="E176" s="227"/>
      <c r="F176" s="141">
        <f>F177</f>
        <v>50</v>
      </c>
    </row>
    <row r="177" spans="1:6" ht="16.5" customHeight="1">
      <c r="A177" s="136" t="s">
        <v>500</v>
      </c>
      <c r="B177" s="139">
        <v>1710100000</v>
      </c>
      <c r="C177" s="134"/>
      <c r="D177" s="197">
        <f>D178+D179</f>
        <v>50</v>
      </c>
      <c r="E177" s="227"/>
      <c r="F177" s="141">
        <f>F178+F179</f>
        <v>50</v>
      </c>
    </row>
    <row r="178" spans="1:6" ht="38.25" customHeight="1">
      <c r="A178" s="176" t="s">
        <v>548</v>
      </c>
      <c r="B178" s="139">
        <v>1710100700</v>
      </c>
      <c r="C178" s="134">
        <v>200</v>
      </c>
      <c r="D178" s="197">
        <v>20</v>
      </c>
      <c r="E178" s="227"/>
      <c r="F178" s="141">
        <v>20</v>
      </c>
    </row>
    <row r="179" spans="1:6" ht="51" customHeight="1">
      <c r="A179" s="176" t="s">
        <v>549</v>
      </c>
      <c r="B179" s="139">
        <v>1710100710</v>
      </c>
      <c r="C179" s="134">
        <v>200</v>
      </c>
      <c r="D179" s="197">
        <v>30</v>
      </c>
      <c r="E179" s="227"/>
      <c r="F179" s="141">
        <v>30</v>
      </c>
    </row>
    <row r="180" spans="1:6" ht="39.75" customHeight="1">
      <c r="A180" s="142" t="s">
        <v>129</v>
      </c>
      <c r="B180" s="133">
        <v>4000000000</v>
      </c>
      <c r="C180" s="134"/>
      <c r="D180" s="200">
        <f>D181+D182</f>
        <v>1070.4000000000001</v>
      </c>
      <c r="E180" s="212">
        <f>E181+E182</f>
        <v>-92.5</v>
      </c>
      <c r="F180" s="143">
        <f>F181+F182</f>
        <v>977.90000000000009</v>
      </c>
    </row>
    <row r="181" spans="1:6" ht="68.25" customHeight="1">
      <c r="A181" s="140" t="s">
        <v>446</v>
      </c>
      <c r="B181" s="139">
        <v>4090000270</v>
      </c>
      <c r="C181" s="134">
        <v>100</v>
      </c>
      <c r="D181" s="197">
        <v>825.6</v>
      </c>
      <c r="E181" s="227"/>
      <c r="F181" s="210">
        <f>D181+E181</f>
        <v>825.6</v>
      </c>
    </row>
    <row r="182" spans="1:6" ht="38.25">
      <c r="A182" s="177" t="s">
        <v>550</v>
      </c>
      <c r="B182" s="139">
        <v>4090000270</v>
      </c>
      <c r="C182" s="134">
        <v>200</v>
      </c>
      <c r="D182" s="197">
        <v>244.8</v>
      </c>
      <c r="E182" s="227">
        <v>-92.5</v>
      </c>
      <c r="F182" s="141">
        <f>D182+E182</f>
        <v>152.30000000000001</v>
      </c>
    </row>
    <row r="183" spans="1:6" ht="40.5" customHeight="1">
      <c r="A183" s="171" t="s">
        <v>496</v>
      </c>
      <c r="B183" s="133">
        <v>4100000000</v>
      </c>
      <c r="C183" s="134"/>
      <c r="D183" s="200">
        <f>D184+D185+D186+D187+D190+D191+D192+D188+D189</f>
        <v>24353.999999999996</v>
      </c>
      <c r="E183" s="212">
        <f>E184+E185+E186+E187+E190+E191+E192+E188+E189</f>
        <v>-2267</v>
      </c>
      <c r="F183" s="143">
        <f>F184+F185+F186+F187+F190+F191+F192+F188+F189</f>
        <v>22086.999999999996</v>
      </c>
    </row>
    <row r="184" spans="1:6" ht="64.5" customHeight="1">
      <c r="A184" s="18" t="s">
        <v>447</v>
      </c>
      <c r="B184" s="139">
        <v>4190000250</v>
      </c>
      <c r="C184" s="134">
        <v>100</v>
      </c>
      <c r="D184" s="197">
        <v>1313.5</v>
      </c>
      <c r="E184" s="227"/>
      <c r="F184" s="141">
        <f>D184+E184</f>
        <v>1313.5</v>
      </c>
    </row>
    <row r="185" spans="1:6" ht="66" customHeight="1">
      <c r="A185" s="140" t="s">
        <v>448</v>
      </c>
      <c r="B185" s="139">
        <v>4190000280</v>
      </c>
      <c r="C185" s="134">
        <v>100</v>
      </c>
      <c r="D185" s="197">
        <v>14788</v>
      </c>
      <c r="E185" s="227">
        <v>-1869.1</v>
      </c>
      <c r="F185" s="210">
        <f t="shared" ref="F185:F192" si="7">D185+E185</f>
        <v>12918.9</v>
      </c>
    </row>
    <row r="186" spans="1:6" ht="38.25" customHeight="1">
      <c r="A186" s="177" t="s">
        <v>551</v>
      </c>
      <c r="B186" s="139">
        <v>4190000280</v>
      </c>
      <c r="C186" s="134">
        <v>200</v>
      </c>
      <c r="D186" s="197">
        <v>3238</v>
      </c>
      <c r="E186" s="227">
        <v>-230</v>
      </c>
      <c r="F186" s="210">
        <f t="shared" si="7"/>
        <v>3008</v>
      </c>
    </row>
    <row r="187" spans="1:6" ht="27.75" customHeight="1">
      <c r="A187" s="140" t="s">
        <v>449</v>
      </c>
      <c r="B187" s="139">
        <v>4190000280</v>
      </c>
      <c r="C187" s="134">
        <v>800</v>
      </c>
      <c r="D187" s="197">
        <v>34.299999999999997</v>
      </c>
      <c r="E187" s="227"/>
      <c r="F187" s="210">
        <f t="shared" si="7"/>
        <v>34.299999999999997</v>
      </c>
    </row>
    <row r="188" spans="1:6" ht="67.5" customHeight="1">
      <c r="A188" s="140" t="s">
        <v>497</v>
      </c>
      <c r="B188" s="137" t="s">
        <v>478</v>
      </c>
      <c r="C188" s="17" t="s">
        <v>92</v>
      </c>
      <c r="D188" s="197">
        <v>1204.0999999999999</v>
      </c>
      <c r="E188" s="227">
        <v>-50</v>
      </c>
      <c r="F188" s="210">
        <f t="shared" si="7"/>
        <v>1154.0999999999999</v>
      </c>
    </row>
    <row r="189" spans="1:6" ht="41.25" customHeight="1">
      <c r="A189" s="177" t="s">
        <v>552</v>
      </c>
      <c r="B189" s="137" t="s">
        <v>478</v>
      </c>
      <c r="C189" s="17" t="s">
        <v>250</v>
      </c>
      <c r="D189" s="197">
        <v>53.6</v>
      </c>
      <c r="E189" s="227">
        <v>50</v>
      </c>
      <c r="F189" s="210">
        <f t="shared" si="7"/>
        <v>103.6</v>
      </c>
    </row>
    <row r="190" spans="1:6" ht="78" customHeight="1">
      <c r="A190" s="140" t="s">
        <v>450</v>
      </c>
      <c r="B190" s="139">
        <v>4190000290</v>
      </c>
      <c r="C190" s="134">
        <v>100</v>
      </c>
      <c r="D190" s="197">
        <v>3357.7</v>
      </c>
      <c r="E190" s="227">
        <v>-69.099999999999994</v>
      </c>
      <c r="F190" s="210">
        <f t="shared" si="7"/>
        <v>3288.6</v>
      </c>
    </row>
    <row r="191" spans="1:6" ht="39" customHeight="1">
      <c r="A191" s="177" t="s">
        <v>553</v>
      </c>
      <c r="B191" s="139">
        <v>4190000290</v>
      </c>
      <c r="C191" s="134">
        <v>200</v>
      </c>
      <c r="D191" s="197">
        <v>362.8</v>
      </c>
      <c r="E191" s="227">
        <v>-98.8</v>
      </c>
      <c r="F191" s="210">
        <f t="shared" si="7"/>
        <v>264</v>
      </c>
    </row>
    <row r="192" spans="1:6" ht="40.5" customHeight="1">
      <c r="A192" s="140" t="s">
        <v>451</v>
      </c>
      <c r="B192" s="139">
        <v>4190000290</v>
      </c>
      <c r="C192" s="134">
        <v>800</v>
      </c>
      <c r="D192" s="197">
        <v>2</v>
      </c>
      <c r="E192" s="227"/>
      <c r="F192" s="210">
        <f t="shared" si="7"/>
        <v>2</v>
      </c>
    </row>
    <row r="193" spans="1:6" ht="18" customHeight="1">
      <c r="A193" s="171" t="s">
        <v>130</v>
      </c>
      <c r="B193" s="133">
        <v>4290000000</v>
      </c>
      <c r="C193" s="134"/>
      <c r="D193" s="212">
        <f>D194+D195+D196+D197+D199+D200+D201+D202+D203+D204+D205+D206</f>
        <v>4633.8999999999996</v>
      </c>
      <c r="E193" s="212">
        <f>E194+E195+E196+E197+E199+E200+E201+E202+E203+E204+E205+E206</f>
        <v>1184.9999999999998</v>
      </c>
      <c r="F193" s="143">
        <f>F194+F195+F196+F197+F199+F200+F201+F202+F203+F204+F205+F206+F198</f>
        <v>5848.4</v>
      </c>
    </row>
    <row r="194" spans="1:6" ht="29.25" customHeight="1">
      <c r="A194" s="140" t="s">
        <v>452</v>
      </c>
      <c r="B194" s="139">
        <v>4290020090</v>
      </c>
      <c r="C194" s="134">
        <v>800</v>
      </c>
      <c r="D194" s="197">
        <v>315</v>
      </c>
      <c r="E194" s="227"/>
      <c r="F194" s="141">
        <f>D194+E194</f>
        <v>315</v>
      </c>
    </row>
    <row r="195" spans="1:6" ht="41.25" customHeight="1">
      <c r="A195" s="140" t="s">
        <v>453</v>
      </c>
      <c r="B195" s="139">
        <v>4290020100</v>
      </c>
      <c r="C195" s="134">
        <v>200</v>
      </c>
      <c r="D195" s="197">
        <v>350</v>
      </c>
      <c r="E195" s="227"/>
      <c r="F195" s="210">
        <f t="shared" ref="F195:F206" si="8">D195+E195</f>
        <v>350</v>
      </c>
    </row>
    <row r="196" spans="1:6" ht="42.75" customHeight="1">
      <c r="A196" s="177" t="s">
        <v>554</v>
      </c>
      <c r="B196" s="139">
        <v>4290020110</v>
      </c>
      <c r="C196" s="134">
        <v>200</v>
      </c>
      <c r="D196" s="197">
        <v>53.7</v>
      </c>
      <c r="E196" s="227"/>
      <c r="F196" s="210">
        <f t="shared" si="8"/>
        <v>53.7</v>
      </c>
    </row>
    <row r="197" spans="1:6" ht="39" customHeight="1">
      <c r="A197" s="177" t="s">
        <v>555</v>
      </c>
      <c r="B197" s="139">
        <v>4290020120</v>
      </c>
      <c r="C197" s="134">
        <v>200</v>
      </c>
      <c r="D197" s="197">
        <v>29.5</v>
      </c>
      <c r="E197" s="227">
        <v>-29.5</v>
      </c>
      <c r="F197" s="210">
        <f t="shared" si="8"/>
        <v>0</v>
      </c>
    </row>
    <row r="198" spans="1:6" ht="29.25" customHeight="1">
      <c r="A198" s="273" t="s">
        <v>610</v>
      </c>
      <c r="B198" s="272">
        <v>4290020120</v>
      </c>
      <c r="C198" s="276">
        <v>800</v>
      </c>
      <c r="D198" s="274"/>
      <c r="E198" s="227">
        <v>29.5</v>
      </c>
      <c r="F198" s="274">
        <f>D198+E198</f>
        <v>29.5</v>
      </c>
    </row>
    <row r="199" spans="1:6" ht="53.25" customHeight="1">
      <c r="A199" s="177" t="s">
        <v>556</v>
      </c>
      <c r="B199" s="139">
        <v>4290020140</v>
      </c>
      <c r="C199" s="134">
        <v>200</v>
      </c>
      <c r="D199" s="197">
        <v>150</v>
      </c>
      <c r="E199" s="227"/>
      <c r="F199" s="210">
        <f t="shared" si="8"/>
        <v>150</v>
      </c>
    </row>
    <row r="200" spans="1:6" ht="51.75" customHeight="1">
      <c r="A200" s="177" t="s">
        <v>557</v>
      </c>
      <c r="B200" s="139">
        <v>4290020150</v>
      </c>
      <c r="C200" s="134">
        <v>200</v>
      </c>
      <c r="D200" s="197">
        <v>330</v>
      </c>
      <c r="E200" s="227"/>
      <c r="F200" s="210">
        <f t="shared" si="8"/>
        <v>330</v>
      </c>
    </row>
    <row r="201" spans="1:6" ht="78.75" customHeight="1">
      <c r="A201" s="140" t="s">
        <v>134</v>
      </c>
      <c r="B201" s="139">
        <v>4290000300</v>
      </c>
      <c r="C201" s="134">
        <v>100</v>
      </c>
      <c r="D201" s="197">
        <v>1447.5</v>
      </c>
      <c r="E201" s="227">
        <v>958.8</v>
      </c>
      <c r="F201" s="210">
        <f t="shared" si="8"/>
        <v>2406.3000000000002</v>
      </c>
    </row>
    <row r="202" spans="1:6" ht="51.75" customHeight="1">
      <c r="A202" s="177" t="s">
        <v>558</v>
      </c>
      <c r="B202" s="139">
        <v>4290000300</v>
      </c>
      <c r="C202" s="134">
        <v>200</v>
      </c>
      <c r="D202" s="197">
        <v>415.1</v>
      </c>
      <c r="E202" s="227">
        <v>425.4</v>
      </c>
      <c r="F202" s="210">
        <f t="shared" si="8"/>
        <v>840.5</v>
      </c>
    </row>
    <row r="203" spans="1:6" ht="40.5" customHeight="1">
      <c r="A203" s="273" t="s">
        <v>135</v>
      </c>
      <c r="B203" s="139">
        <v>4290000300</v>
      </c>
      <c r="C203" s="134">
        <v>800</v>
      </c>
      <c r="D203" s="197">
        <v>3.1</v>
      </c>
      <c r="E203" s="227">
        <v>30.3</v>
      </c>
      <c r="F203" s="210">
        <f t="shared" si="8"/>
        <v>33.4</v>
      </c>
    </row>
    <row r="204" spans="1:6" ht="66" customHeight="1">
      <c r="A204" s="18" t="s">
        <v>559</v>
      </c>
      <c r="B204" s="139">
        <v>4290020160</v>
      </c>
      <c r="C204" s="134">
        <v>200</v>
      </c>
      <c r="D204" s="197">
        <v>100</v>
      </c>
      <c r="E204" s="227"/>
      <c r="F204" s="210">
        <f t="shared" si="8"/>
        <v>100</v>
      </c>
    </row>
    <row r="205" spans="1:6" ht="40.5" customHeight="1">
      <c r="A205" s="18" t="s">
        <v>454</v>
      </c>
      <c r="B205" s="114">
        <v>4290000080</v>
      </c>
      <c r="C205" s="165">
        <v>300</v>
      </c>
      <c r="D205" s="197">
        <v>1440</v>
      </c>
      <c r="E205" s="229">
        <v>-1440</v>
      </c>
      <c r="F205" s="210">
        <f t="shared" si="8"/>
        <v>0</v>
      </c>
    </row>
    <row r="206" spans="1:6" ht="40.5" customHeight="1">
      <c r="A206" s="18" t="s">
        <v>454</v>
      </c>
      <c r="B206" s="114">
        <v>4290007010</v>
      </c>
      <c r="C206" s="165">
        <v>300</v>
      </c>
      <c r="D206" s="210"/>
      <c r="E206" s="229">
        <v>1240</v>
      </c>
      <c r="F206" s="210">
        <f t="shared" si="8"/>
        <v>1240</v>
      </c>
    </row>
    <row r="207" spans="1:6" ht="52.5" customHeight="1">
      <c r="A207" s="171" t="s">
        <v>131</v>
      </c>
      <c r="B207" s="133">
        <v>4300000000</v>
      </c>
      <c r="C207" s="134"/>
      <c r="D207" s="200">
        <f>D208</f>
        <v>19</v>
      </c>
      <c r="E207" s="227"/>
      <c r="F207" s="143">
        <f>F208</f>
        <v>19</v>
      </c>
    </row>
    <row r="208" spans="1:6" ht="15.75" customHeight="1">
      <c r="A208" s="18" t="s">
        <v>130</v>
      </c>
      <c r="B208" s="139">
        <v>4390000000</v>
      </c>
      <c r="C208" s="134"/>
      <c r="D208" s="197">
        <f>D209+D210</f>
        <v>19</v>
      </c>
      <c r="E208" s="227"/>
      <c r="F208" s="141">
        <f>F209+F210</f>
        <v>19</v>
      </c>
    </row>
    <row r="209" spans="1:6" ht="39.75" customHeight="1">
      <c r="A209" s="177" t="s">
        <v>560</v>
      </c>
      <c r="B209" s="139">
        <v>4390080350</v>
      </c>
      <c r="C209" s="134">
        <v>200</v>
      </c>
      <c r="D209" s="197">
        <v>7</v>
      </c>
      <c r="E209" s="227"/>
      <c r="F209" s="141">
        <v>7</v>
      </c>
    </row>
    <row r="210" spans="1:6" ht="91.5" customHeight="1">
      <c r="A210" s="109" t="s">
        <v>561</v>
      </c>
      <c r="B210" s="114">
        <v>4390080370</v>
      </c>
      <c r="C210" s="134">
        <v>200</v>
      </c>
      <c r="D210" s="197">
        <v>12</v>
      </c>
      <c r="E210" s="227"/>
      <c r="F210" s="141">
        <v>12</v>
      </c>
    </row>
    <row r="211" spans="1:6" ht="54.75" customHeight="1">
      <c r="A211" s="172" t="s">
        <v>455</v>
      </c>
      <c r="B211" s="240">
        <v>4400000000</v>
      </c>
      <c r="C211" s="162"/>
      <c r="D211" s="242">
        <f>D212</f>
        <v>4.9000000000000004</v>
      </c>
      <c r="E211" s="242">
        <f>E212</f>
        <v>1038.8</v>
      </c>
      <c r="F211" s="242">
        <f>F212</f>
        <v>1043.7</v>
      </c>
    </row>
    <row r="212" spans="1:6" ht="16.5" customHeight="1">
      <c r="A212" s="238" t="s">
        <v>130</v>
      </c>
      <c r="B212" s="237">
        <v>4490000000</v>
      </c>
      <c r="C212" s="162"/>
      <c r="D212" s="239">
        <f>D213+D214</f>
        <v>4.9000000000000004</v>
      </c>
      <c r="E212" s="239">
        <f>E213+E214</f>
        <v>1038.8</v>
      </c>
      <c r="F212" s="239">
        <f>F213+F214</f>
        <v>1043.7</v>
      </c>
    </row>
    <row r="213" spans="1:6" ht="54.75" customHeight="1">
      <c r="A213" s="177" t="s">
        <v>562</v>
      </c>
      <c r="B213" s="139">
        <v>4490051200</v>
      </c>
      <c r="C213" s="162">
        <v>200</v>
      </c>
      <c r="D213" s="197">
        <v>4.9000000000000004</v>
      </c>
      <c r="E213" s="232"/>
      <c r="F213" s="141">
        <v>4.9000000000000004</v>
      </c>
    </row>
    <row r="214" spans="1:6" ht="27.75" customHeight="1">
      <c r="A214" s="47" t="s">
        <v>588</v>
      </c>
      <c r="B214" s="174">
        <v>4490053910</v>
      </c>
      <c r="C214" s="162">
        <v>200</v>
      </c>
      <c r="D214" s="210"/>
      <c r="E214" s="232">
        <v>1038.8</v>
      </c>
      <c r="F214" s="210">
        <f>D214+E214</f>
        <v>1038.8</v>
      </c>
    </row>
    <row r="215" spans="1:6" ht="15.75" customHeight="1">
      <c r="A215" s="173" t="s">
        <v>132</v>
      </c>
      <c r="B215" s="174"/>
      <c r="C215" s="134"/>
      <c r="D215" s="212">
        <f>D19+D98+D115+D119+D123+D132+D136+D140+D144+D154+D161+D168+D180+D183+D193+D207+D211+D175</f>
        <v>154249.09999999998</v>
      </c>
      <c r="E215" s="212">
        <f>E19+E98+E115+E119+E123+E132+E136+E140+E144+E154+E161+E168+E180+E183+E193+E207+E211+E175</f>
        <v>-3228.5</v>
      </c>
      <c r="F215" s="212">
        <f>F19+F98+F115+F119+F123+F132+F136+F140+F144+F154+F161+F168+F180+F183+F193+F207+F211+F175</f>
        <v>151050.09999999998</v>
      </c>
    </row>
  </sheetData>
  <mergeCells count="27">
    <mergeCell ref="A12:F12"/>
    <mergeCell ref="A17:A18"/>
    <mergeCell ref="B17:B18"/>
    <mergeCell ref="C17:C18"/>
    <mergeCell ref="F17:F18"/>
    <mergeCell ref="A6:F6"/>
    <mergeCell ref="A7:F7"/>
    <mergeCell ref="A10:F10"/>
    <mergeCell ref="B8:F8"/>
    <mergeCell ref="B9:F9"/>
    <mergeCell ref="B40:B41"/>
    <mergeCell ref="C40:C41"/>
    <mergeCell ref="A13:F13"/>
    <mergeCell ref="A16:F16"/>
    <mergeCell ref="A15:F15"/>
    <mergeCell ref="A14:F14"/>
    <mergeCell ref="A40:A41"/>
    <mergeCell ref="F40:F41"/>
    <mergeCell ref="D17:D18"/>
    <mergeCell ref="E17:E18"/>
    <mergeCell ref="D40:D41"/>
    <mergeCell ref="E40:E41"/>
    <mergeCell ref="A1:F1"/>
    <mergeCell ref="A2:F2"/>
    <mergeCell ref="A3:F3"/>
    <mergeCell ref="A4:F4"/>
    <mergeCell ref="A5:F5"/>
  </mergeCells>
  <pageMargins left="0.70866141732283472" right="0.11811023622047245" top="0.74803149606299213" bottom="0.74803149606299213" header="0.31496062992125984" footer="0.31496062992125984"/>
  <pageSetup paperSize="9" scale="87" orientation="portrait" r:id="rId1"/>
  <rowBreaks count="10" manualBreakCount="10">
    <brk id="34" max="16383" man="1"/>
    <brk id="50" max="16383" man="1"/>
    <brk id="68" max="16383" man="1"/>
    <brk id="80" max="16383" man="1"/>
    <brk id="100" max="16383" man="1"/>
    <brk id="118" max="16383" man="1"/>
    <brk id="139" max="16383" man="1"/>
    <brk id="162" max="16383" man="1"/>
    <brk id="182" max="16383" man="1"/>
    <brk id="20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52"/>
  <sheetViews>
    <sheetView view="pageBreakPreview" topLeftCell="A20" zoomScaleSheetLayoutView="100" workbookViewId="0">
      <selection activeCell="F52" sqref="F52"/>
    </sheetView>
  </sheetViews>
  <sheetFormatPr defaultRowHeight="15"/>
  <cols>
    <col min="1" max="1" width="8.5703125" customWidth="1"/>
    <col min="2" max="2" width="47.85546875" customWidth="1"/>
    <col min="3" max="3" width="10.42578125" customWidth="1"/>
    <col min="4" max="4" width="9.28515625" customWidth="1"/>
    <col min="5" max="5" width="11.28515625" customWidth="1"/>
  </cols>
  <sheetData>
    <row r="1" spans="1:7" ht="15.75">
      <c r="B1" s="299" t="s">
        <v>466</v>
      </c>
      <c r="C1" s="299"/>
      <c r="D1" s="299"/>
      <c r="E1" s="299"/>
      <c r="F1" s="234"/>
      <c r="G1" s="234"/>
    </row>
    <row r="2" spans="1:7" ht="15.75">
      <c r="B2" s="299" t="s">
        <v>0</v>
      </c>
      <c r="C2" s="299"/>
      <c r="D2" s="299"/>
      <c r="E2" s="299"/>
      <c r="F2" s="234"/>
      <c r="G2" s="234"/>
    </row>
    <row r="3" spans="1:7" ht="15.75">
      <c r="B3" s="300" t="s">
        <v>86</v>
      </c>
      <c r="C3" s="300"/>
      <c r="D3" s="300"/>
      <c r="E3" s="300"/>
      <c r="F3" s="235"/>
      <c r="G3" s="235"/>
    </row>
    <row r="4" spans="1:7" ht="15.75">
      <c r="B4" s="299" t="s">
        <v>2</v>
      </c>
      <c r="C4" s="299"/>
      <c r="D4" s="299"/>
      <c r="E4" s="299"/>
      <c r="F4" s="234"/>
      <c r="G4" s="234"/>
    </row>
    <row r="5" spans="1:7" ht="15.75">
      <c r="B5" s="299" t="s">
        <v>608</v>
      </c>
      <c r="C5" s="299"/>
      <c r="D5" s="299"/>
      <c r="E5" s="299"/>
      <c r="F5" s="234"/>
      <c r="G5" s="234"/>
    </row>
    <row r="6" spans="1:7" ht="15.75">
      <c r="B6" s="299" t="s">
        <v>464</v>
      </c>
      <c r="C6" s="299"/>
      <c r="D6" s="299"/>
      <c r="E6" s="299"/>
    </row>
    <row r="7" spans="1:7" ht="15.75">
      <c r="B7" s="299" t="s">
        <v>0</v>
      </c>
      <c r="C7" s="299"/>
      <c r="D7" s="299"/>
      <c r="E7" s="299"/>
    </row>
    <row r="8" spans="1:7" ht="15.75">
      <c r="B8" s="299" t="s">
        <v>1</v>
      </c>
      <c r="C8" s="299"/>
      <c r="D8" s="299"/>
      <c r="E8" s="299"/>
    </row>
    <row r="9" spans="1:7" ht="15.75">
      <c r="B9" s="299" t="s">
        <v>2</v>
      </c>
      <c r="C9" s="299"/>
      <c r="D9" s="299"/>
      <c r="E9" s="299"/>
    </row>
    <row r="10" spans="1:7" ht="18.75">
      <c r="A10" s="2"/>
      <c r="B10" s="299" t="s">
        <v>511</v>
      </c>
      <c r="C10" s="299"/>
      <c r="D10" s="299"/>
      <c r="E10" s="299"/>
    </row>
    <row r="11" spans="1:7" ht="9" customHeight="1">
      <c r="A11" s="2"/>
      <c r="B11" s="316"/>
      <c r="C11" s="316"/>
      <c r="D11" s="316"/>
      <c r="E11" s="316"/>
    </row>
    <row r="12" spans="1:7">
      <c r="A12" s="286" t="s">
        <v>138</v>
      </c>
      <c r="B12" s="317"/>
      <c r="C12" s="317"/>
      <c r="D12" s="317"/>
      <c r="E12" s="317"/>
    </row>
    <row r="13" spans="1:7" ht="31.5" customHeight="1">
      <c r="A13" s="286" t="s">
        <v>459</v>
      </c>
      <c r="B13" s="317"/>
      <c r="C13" s="317"/>
      <c r="D13" s="317"/>
      <c r="E13" s="317"/>
    </row>
    <row r="14" spans="1:7" ht="22.5" customHeight="1">
      <c r="A14" s="289" t="s">
        <v>87</v>
      </c>
      <c r="B14" s="302"/>
      <c r="C14" s="302"/>
      <c r="D14" s="302"/>
      <c r="E14" s="302"/>
    </row>
    <row r="15" spans="1:7" ht="42.75" customHeight="1">
      <c r="A15" s="12"/>
      <c r="B15" s="24" t="s">
        <v>3</v>
      </c>
      <c r="C15" s="196" t="s">
        <v>458</v>
      </c>
      <c r="D15" s="208" t="s">
        <v>573</v>
      </c>
      <c r="E15" s="208" t="s">
        <v>583</v>
      </c>
    </row>
    <row r="16" spans="1:7">
      <c r="A16" s="9" t="s">
        <v>166</v>
      </c>
      <c r="B16" s="25" t="s">
        <v>139</v>
      </c>
      <c r="C16" s="200">
        <f>SUM(C17:C25)</f>
        <v>26690.900000000005</v>
      </c>
      <c r="D16" s="212">
        <f>SUM(D17:D25)</f>
        <v>-2359.5</v>
      </c>
      <c r="E16" s="113">
        <f>SUM(E17:E25)</f>
        <v>24331.4</v>
      </c>
    </row>
    <row r="17" spans="1:5" s="23" customFormat="1" ht="30" customHeight="1">
      <c r="A17" s="90" t="s">
        <v>266</v>
      </c>
      <c r="B17" s="88" t="s">
        <v>267</v>
      </c>
      <c r="C17" s="197">
        <v>1313.5</v>
      </c>
      <c r="D17" s="210"/>
      <c r="E17" s="87">
        <f>C17+D17</f>
        <v>1313.5</v>
      </c>
    </row>
    <row r="18" spans="1:5" ht="40.5" customHeight="1">
      <c r="A18" s="334" t="s">
        <v>167</v>
      </c>
      <c r="B18" s="318" t="s">
        <v>140</v>
      </c>
      <c r="C18" s="301">
        <v>1070.4000000000001</v>
      </c>
      <c r="D18" s="210">
        <v>-92.5</v>
      </c>
      <c r="E18" s="210">
        <f t="shared" ref="E18:E25" si="0">C18+D18</f>
        <v>977.90000000000009</v>
      </c>
    </row>
    <row r="19" spans="1:5" ht="15" hidden="1" customHeight="1">
      <c r="A19" s="334"/>
      <c r="B19" s="318"/>
      <c r="C19" s="301"/>
      <c r="D19" s="210"/>
      <c r="E19" s="210">
        <f t="shared" si="0"/>
        <v>0</v>
      </c>
    </row>
    <row r="20" spans="1:5" ht="39" customHeight="1">
      <c r="A20" s="334" t="s">
        <v>168</v>
      </c>
      <c r="B20" s="318" t="s">
        <v>141</v>
      </c>
      <c r="C20" s="301">
        <v>18424.400000000001</v>
      </c>
      <c r="D20" s="210">
        <v>-2099.1</v>
      </c>
      <c r="E20" s="210">
        <f t="shared" si="0"/>
        <v>16325.300000000001</v>
      </c>
    </row>
    <row r="21" spans="1:5" ht="15" hidden="1" customHeight="1">
      <c r="A21" s="334"/>
      <c r="B21" s="318"/>
      <c r="C21" s="301"/>
      <c r="D21" s="210"/>
      <c r="E21" s="210">
        <f t="shared" si="0"/>
        <v>0</v>
      </c>
    </row>
    <row r="22" spans="1:5">
      <c r="A22" s="82" t="s">
        <v>264</v>
      </c>
      <c r="B22" s="81" t="s">
        <v>265</v>
      </c>
      <c r="C22" s="197">
        <v>4.9000000000000004</v>
      </c>
      <c r="D22" s="210"/>
      <c r="E22" s="210">
        <f t="shared" si="0"/>
        <v>4.9000000000000004</v>
      </c>
    </row>
    <row r="23" spans="1:5" ht="41.25" customHeight="1">
      <c r="A23" s="11" t="s">
        <v>169</v>
      </c>
      <c r="B23" s="26" t="s">
        <v>142</v>
      </c>
      <c r="C23" s="197">
        <v>3722.5</v>
      </c>
      <c r="D23" s="210">
        <v>-167.9</v>
      </c>
      <c r="E23" s="210">
        <f t="shared" si="0"/>
        <v>3554.6</v>
      </c>
    </row>
    <row r="24" spans="1:5">
      <c r="A24" s="11" t="s">
        <v>170</v>
      </c>
      <c r="B24" s="26" t="s">
        <v>143</v>
      </c>
      <c r="C24" s="197">
        <v>315</v>
      </c>
      <c r="D24" s="210"/>
      <c r="E24" s="210">
        <f t="shared" si="0"/>
        <v>315</v>
      </c>
    </row>
    <row r="25" spans="1:5">
      <c r="A25" s="11" t="s">
        <v>171</v>
      </c>
      <c r="B25" s="26" t="s">
        <v>144</v>
      </c>
      <c r="C25" s="197">
        <v>1840.2</v>
      </c>
      <c r="D25" s="210"/>
      <c r="E25" s="210">
        <f t="shared" si="0"/>
        <v>1840.2</v>
      </c>
    </row>
    <row r="26" spans="1:5" ht="27.75" customHeight="1">
      <c r="A26" s="335" t="s">
        <v>172</v>
      </c>
      <c r="B26" s="307" t="s">
        <v>145</v>
      </c>
      <c r="C26" s="336">
        <f>C28</f>
        <v>2195.6999999999998</v>
      </c>
      <c r="D26" s="336">
        <f>D28</f>
        <v>1414.5</v>
      </c>
      <c r="E26" s="336">
        <f>E28</f>
        <v>3610.2</v>
      </c>
    </row>
    <row r="27" spans="1:5" ht="15" hidden="1" customHeight="1">
      <c r="A27" s="335"/>
      <c r="B27" s="307"/>
      <c r="C27" s="336"/>
      <c r="D27" s="336"/>
      <c r="E27" s="336"/>
    </row>
    <row r="28" spans="1:5" ht="40.5" customHeight="1">
      <c r="A28" s="11" t="s">
        <v>173</v>
      </c>
      <c r="B28" s="318" t="s">
        <v>146</v>
      </c>
      <c r="C28" s="301">
        <v>2195.6999999999998</v>
      </c>
      <c r="D28" s="210">
        <v>1414.5</v>
      </c>
      <c r="E28" s="301">
        <f>C28+D28</f>
        <v>3610.2</v>
      </c>
    </row>
    <row r="29" spans="1:5" ht="15" hidden="1" customHeight="1">
      <c r="A29" s="11"/>
      <c r="B29" s="318"/>
      <c r="C29" s="301"/>
      <c r="D29" s="210"/>
      <c r="E29" s="301"/>
    </row>
    <row r="30" spans="1:5" ht="14.25" customHeight="1">
      <c r="A30" s="9" t="s">
        <v>174</v>
      </c>
      <c r="B30" s="25" t="s">
        <v>147</v>
      </c>
      <c r="C30" s="200">
        <f>C31+C32+C33</f>
        <v>3727.5</v>
      </c>
      <c r="D30" s="212">
        <f>D31+D32+D33</f>
        <v>1384.5</v>
      </c>
      <c r="E30" s="113">
        <f>E31+E32+E33</f>
        <v>5112</v>
      </c>
    </row>
    <row r="31" spans="1:5">
      <c r="A31" s="11" t="s">
        <v>175</v>
      </c>
      <c r="B31" s="26" t="s">
        <v>148</v>
      </c>
      <c r="C31" s="197">
        <v>362</v>
      </c>
      <c r="D31" s="210">
        <v>1038.8</v>
      </c>
      <c r="E31" s="33">
        <f>C31+D31</f>
        <v>1400.8</v>
      </c>
    </row>
    <row r="32" spans="1:5">
      <c r="A32" s="11" t="s">
        <v>176</v>
      </c>
      <c r="B32" s="26" t="s">
        <v>149</v>
      </c>
      <c r="C32" s="197">
        <v>3065.5</v>
      </c>
      <c r="D32" s="210">
        <v>345.7</v>
      </c>
      <c r="E32" s="210">
        <f t="shared" ref="E32:E33" si="1">C32+D32</f>
        <v>3411.2</v>
      </c>
    </row>
    <row r="33" spans="1:5">
      <c r="A33" s="11" t="s">
        <v>177</v>
      </c>
      <c r="B33" s="26" t="s">
        <v>150</v>
      </c>
      <c r="C33" s="197">
        <v>300</v>
      </c>
      <c r="D33" s="210"/>
      <c r="E33" s="210">
        <f t="shared" si="1"/>
        <v>300</v>
      </c>
    </row>
    <row r="34" spans="1:5">
      <c r="A34" s="9" t="s">
        <v>178</v>
      </c>
      <c r="B34" s="16" t="s">
        <v>151</v>
      </c>
      <c r="C34" s="200">
        <f>C35</f>
        <v>40</v>
      </c>
      <c r="D34" s="212">
        <f>D35</f>
        <v>0</v>
      </c>
      <c r="E34" s="34">
        <f>E35</f>
        <v>40</v>
      </c>
    </row>
    <row r="35" spans="1:5">
      <c r="A35" s="11" t="s">
        <v>179</v>
      </c>
      <c r="B35" s="10" t="s">
        <v>152</v>
      </c>
      <c r="C35" s="197">
        <v>40</v>
      </c>
      <c r="D35" s="210"/>
      <c r="E35" s="33">
        <f>C35+D35</f>
        <v>40</v>
      </c>
    </row>
    <row r="36" spans="1:5">
      <c r="A36" s="9" t="s">
        <v>180</v>
      </c>
      <c r="B36" s="16" t="s">
        <v>248</v>
      </c>
      <c r="C36" s="200">
        <f>C37+C38+C39+C40+C41</f>
        <v>112549.4</v>
      </c>
      <c r="D36" s="212">
        <f>D37+D38+D39+D40+D41</f>
        <v>-3373.5</v>
      </c>
      <c r="E36" s="34">
        <f>E37+E38+E39+E40+E41</f>
        <v>109175.9</v>
      </c>
    </row>
    <row r="37" spans="1:5">
      <c r="A37" s="11" t="s">
        <v>181</v>
      </c>
      <c r="B37" s="10" t="s">
        <v>153</v>
      </c>
      <c r="C37" s="197">
        <v>13622</v>
      </c>
      <c r="D37" s="210">
        <v>-300</v>
      </c>
      <c r="E37" s="33">
        <f>C37+D37</f>
        <v>13322</v>
      </c>
    </row>
    <row r="38" spans="1:5">
      <c r="A38" s="11" t="s">
        <v>182</v>
      </c>
      <c r="B38" s="10" t="s">
        <v>154</v>
      </c>
      <c r="C38" s="197">
        <v>90042.2</v>
      </c>
      <c r="D38" s="210">
        <v>-3073.5</v>
      </c>
      <c r="E38" s="210">
        <f t="shared" ref="E38:E41" si="2">C38+D38</f>
        <v>86968.7</v>
      </c>
    </row>
    <row r="39" spans="1:5" ht="15" customHeight="1">
      <c r="A39" s="64" t="s">
        <v>258</v>
      </c>
      <c r="B39" s="65" t="s">
        <v>259</v>
      </c>
      <c r="C39" s="197">
        <v>0</v>
      </c>
      <c r="D39" s="226"/>
      <c r="E39" s="210">
        <f t="shared" si="2"/>
        <v>0</v>
      </c>
    </row>
    <row r="40" spans="1:5">
      <c r="A40" s="11" t="s">
        <v>183</v>
      </c>
      <c r="B40" s="10" t="s">
        <v>155</v>
      </c>
      <c r="C40" s="197">
        <v>845.7</v>
      </c>
      <c r="D40" s="210"/>
      <c r="E40" s="210">
        <f t="shared" si="2"/>
        <v>845.7</v>
      </c>
    </row>
    <row r="41" spans="1:5">
      <c r="A41" s="11" t="s">
        <v>184</v>
      </c>
      <c r="B41" s="10" t="s">
        <v>156</v>
      </c>
      <c r="C41" s="197">
        <v>8039.5</v>
      </c>
      <c r="D41" s="210"/>
      <c r="E41" s="210">
        <f t="shared" si="2"/>
        <v>8039.5</v>
      </c>
    </row>
    <row r="42" spans="1:5">
      <c r="A42" s="9" t="s">
        <v>185</v>
      </c>
      <c r="B42" s="157" t="s">
        <v>510</v>
      </c>
      <c r="C42" s="200">
        <f>C43+C44</f>
        <v>5991.4</v>
      </c>
      <c r="D42" s="212">
        <f>D43+D44</f>
        <v>0</v>
      </c>
      <c r="E42" s="34">
        <f>E43+E44</f>
        <v>5991.4</v>
      </c>
    </row>
    <row r="43" spans="1:5">
      <c r="A43" s="11" t="s">
        <v>186</v>
      </c>
      <c r="B43" s="46" t="s">
        <v>157</v>
      </c>
      <c r="C43" s="197">
        <v>4733.7</v>
      </c>
      <c r="D43" s="210"/>
      <c r="E43" s="33">
        <f>C43+D43</f>
        <v>4733.7</v>
      </c>
    </row>
    <row r="44" spans="1:5">
      <c r="A44" s="154" t="s">
        <v>508</v>
      </c>
      <c r="B44" s="46" t="s">
        <v>509</v>
      </c>
      <c r="C44" s="197">
        <v>1257.7</v>
      </c>
      <c r="D44" s="210"/>
      <c r="E44" s="210">
        <f>C44+D44</f>
        <v>1257.7</v>
      </c>
    </row>
    <row r="45" spans="1:5">
      <c r="A45" s="9" t="s">
        <v>187</v>
      </c>
      <c r="B45" s="16" t="s">
        <v>158</v>
      </c>
      <c r="C45" s="200">
        <f>C46</f>
        <v>200</v>
      </c>
      <c r="D45" s="212">
        <f>D46</f>
        <v>-65</v>
      </c>
      <c r="E45" s="34">
        <f>E46</f>
        <v>135</v>
      </c>
    </row>
    <row r="46" spans="1:5" ht="15.75" customHeight="1">
      <c r="A46" s="11" t="s">
        <v>188</v>
      </c>
      <c r="B46" s="10" t="s">
        <v>159</v>
      </c>
      <c r="C46" s="197">
        <v>200</v>
      </c>
      <c r="D46" s="210">
        <v>-65</v>
      </c>
      <c r="E46" s="33">
        <f>C46+D46</f>
        <v>135</v>
      </c>
    </row>
    <row r="47" spans="1:5">
      <c r="A47" s="9" t="s">
        <v>189</v>
      </c>
      <c r="B47" s="16" t="s">
        <v>160</v>
      </c>
      <c r="C47" s="200">
        <f>C48+C49</f>
        <v>2676.4</v>
      </c>
      <c r="D47" s="212">
        <f>D48+D49</f>
        <v>-200</v>
      </c>
      <c r="E47" s="34">
        <f>E48+E49</f>
        <v>2476.4</v>
      </c>
    </row>
    <row r="48" spans="1:5">
      <c r="A48" s="11" t="s">
        <v>190</v>
      </c>
      <c r="B48" s="10" t="s">
        <v>161</v>
      </c>
      <c r="C48" s="197">
        <v>1440</v>
      </c>
      <c r="D48" s="210">
        <v>-200</v>
      </c>
      <c r="E48" s="33">
        <f>C48+D48</f>
        <v>1240</v>
      </c>
    </row>
    <row r="49" spans="1:5">
      <c r="A49" s="11" t="s">
        <v>191</v>
      </c>
      <c r="B49" s="10" t="s">
        <v>162</v>
      </c>
      <c r="C49" s="197">
        <v>1236.4000000000001</v>
      </c>
      <c r="D49" s="208"/>
      <c r="E49" s="33">
        <f>C49+D49</f>
        <v>1236.4000000000001</v>
      </c>
    </row>
    <row r="50" spans="1:5">
      <c r="A50" s="9" t="s">
        <v>192</v>
      </c>
      <c r="B50" s="16" t="s">
        <v>163</v>
      </c>
      <c r="C50" s="200">
        <f>C51</f>
        <v>177.8</v>
      </c>
      <c r="D50" s="212">
        <f>D51</f>
        <v>0</v>
      </c>
      <c r="E50" s="34">
        <f>E51</f>
        <v>177.8</v>
      </c>
    </row>
    <row r="51" spans="1:5">
      <c r="A51" s="11" t="s">
        <v>193</v>
      </c>
      <c r="B51" s="10" t="s">
        <v>164</v>
      </c>
      <c r="C51" s="197">
        <v>177.8</v>
      </c>
      <c r="D51" s="208"/>
      <c r="E51" s="33">
        <v>177.8</v>
      </c>
    </row>
    <row r="52" spans="1:5">
      <c r="A52" s="9"/>
      <c r="B52" s="16" t="s">
        <v>165</v>
      </c>
      <c r="C52" s="212">
        <f>C16+C26+C30+C34+C36+C42+C45+C47+C50</f>
        <v>154249.09999999998</v>
      </c>
      <c r="D52" s="212">
        <f>D16+D26+D30+D34+D36+D42+D45+D47+D50</f>
        <v>-3199</v>
      </c>
      <c r="E52" s="34">
        <f>E16+E26+E30+E34+E36+E42+E45+E47+E50</f>
        <v>151050.09999999998</v>
      </c>
    </row>
  </sheetData>
  <mergeCells count="28">
    <mergeCell ref="A12:E12"/>
    <mergeCell ref="A14:E14"/>
    <mergeCell ref="A13:E13"/>
    <mergeCell ref="B6:E6"/>
    <mergeCell ref="B7:E7"/>
    <mergeCell ref="B8:E8"/>
    <mergeCell ref="B9:E9"/>
    <mergeCell ref="B10:E10"/>
    <mergeCell ref="B11:E11"/>
    <mergeCell ref="A26:A27"/>
    <mergeCell ref="B26:B27"/>
    <mergeCell ref="B28:B29"/>
    <mergeCell ref="E26:E27"/>
    <mergeCell ref="E28:E29"/>
    <mergeCell ref="C26:C27"/>
    <mergeCell ref="C28:C29"/>
    <mergeCell ref="D26:D27"/>
    <mergeCell ref="A18:A19"/>
    <mergeCell ref="B18:B19"/>
    <mergeCell ref="A20:A21"/>
    <mergeCell ref="B20:B21"/>
    <mergeCell ref="C18:C19"/>
    <mergeCell ref="C20:C21"/>
    <mergeCell ref="B1:E1"/>
    <mergeCell ref="B2:E2"/>
    <mergeCell ref="B3:E3"/>
    <mergeCell ref="B4:E4"/>
    <mergeCell ref="B5:E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53"/>
  <sheetViews>
    <sheetView tabSelected="1" view="pageBreakPreview" topLeftCell="A89" zoomScale="107" zoomScaleSheetLayoutView="107" workbookViewId="0">
      <selection activeCell="H63" sqref="H63"/>
    </sheetView>
  </sheetViews>
  <sheetFormatPr defaultRowHeight="15"/>
  <cols>
    <col min="1" max="1" width="49.570312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9.140625" customWidth="1"/>
    <col min="7" max="7" width="8" customWidth="1"/>
    <col min="8" max="8" width="9.42578125" customWidth="1"/>
  </cols>
  <sheetData>
    <row r="1" spans="1:9" ht="15" customHeight="1">
      <c r="A1" s="299" t="s">
        <v>595</v>
      </c>
      <c r="B1" s="299"/>
      <c r="C1" s="299"/>
      <c r="D1" s="299"/>
      <c r="E1" s="299"/>
      <c r="F1" s="299"/>
      <c r="G1" s="299"/>
      <c r="H1" s="299"/>
    </row>
    <row r="2" spans="1:9" ht="15" customHeight="1">
      <c r="A2" s="299" t="s">
        <v>0</v>
      </c>
      <c r="B2" s="299"/>
      <c r="C2" s="299"/>
      <c r="D2" s="299"/>
      <c r="E2" s="299"/>
      <c r="F2" s="299"/>
      <c r="G2" s="299"/>
      <c r="H2" s="299"/>
    </row>
    <row r="3" spans="1:9" ht="15" customHeight="1">
      <c r="A3" s="300" t="s">
        <v>86</v>
      </c>
      <c r="B3" s="300"/>
      <c r="C3" s="300"/>
      <c r="D3" s="300"/>
      <c r="E3" s="300"/>
      <c r="F3" s="300"/>
      <c r="G3" s="300"/>
      <c r="H3" s="300"/>
    </row>
    <row r="4" spans="1:9" ht="15" customHeight="1">
      <c r="A4" s="299" t="s">
        <v>2</v>
      </c>
      <c r="B4" s="299"/>
      <c r="C4" s="299"/>
      <c r="D4" s="299"/>
      <c r="E4" s="299"/>
      <c r="F4" s="299"/>
      <c r="G4" s="299"/>
      <c r="H4" s="299"/>
    </row>
    <row r="5" spans="1:9" ht="15" customHeight="1">
      <c r="A5" s="299" t="s">
        <v>608</v>
      </c>
      <c r="B5" s="299"/>
      <c r="C5" s="299"/>
      <c r="D5" s="299"/>
      <c r="E5" s="299"/>
      <c r="F5" s="299"/>
      <c r="G5" s="299"/>
      <c r="H5" s="299"/>
    </row>
    <row r="6" spans="1:9" ht="15.75">
      <c r="D6" s="299" t="s">
        <v>117</v>
      </c>
      <c r="E6" s="299"/>
      <c r="F6" s="299"/>
      <c r="G6" s="299"/>
      <c r="H6" s="299"/>
    </row>
    <row r="7" spans="1:9" ht="15.75">
      <c r="D7" s="299" t="s">
        <v>0</v>
      </c>
      <c r="E7" s="299"/>
      <c r="F7" s="299"/>
      <c r="G7" s="299"/>
      <c r="H7" s="299"/>
    </row>
    <row r="8" spans="1:9" ht="15.75">
      <c r="D8" s="299" t="s">
        <v>1</v>
      </c>
      <c r="E8" s="299"/>
      <c r="F8" s="299"/>
      <c r="G8" s="299"/>
      <c r="H8" s="299"/>
    </row>
    <row r="9" spans="1:9" ht="15.75" customHeight="1">
      <c r="A9" s="2"/>
      <c r="D9" s="299" t="s">
        <v>2</v>
      </c>
      <c r="E9" s="299"/>
      <c r="F9" s="299"/>
      <c r="G9" s="299"/>
      <c r="H9" s="299"/>
    </row>
    <row r="10" spans="1:9" ht="18" customHeight="1">
      <c r="A10" s="2"/>
      <c r="C10" s="299" t="s">
        <v>511</v>
      </c>
      <c r="D10" s="347"/>
      <c r="E10" s="347"/>
      <c r="F10" s="347"/>
      <c r="G10" s="347"/>
      <c r="H10" s="347"/>
    </row>
    <row r="11" spans="1:9" ht="12" customHeight="1">
      <c r="A11" s="2"/>
    </row>
    <row r="12" spans="1:9">
      <c r="A12" s="286" t="s">
        <v>200</v>
      </c>
      <c r="B12" s="317"/>
      <c r="C12" s="317"/>
      <c r="D12" s="317"/>
      <c r="E12" s="317"/>
      <c r="F12" s="317"/>
      <c r="G12" s="317"/>
      <c r="H12" s="317"/>
    </row>
    <row r="13" spans="1:9">
      <c r="A13" s="286" t="s">
        <v>456</v>
      </c>
      <c r="B13" s="317"/>
      <c r="C13" s="317"/>
      <c r="D13" s="317"/>
      <c r="E13" s="317"/>
      <c r="F13" s="317"/>
      <c r="G13" s="317"/>
      <c r="H13" s="317"/>
    </row>
    <row r="14" spans="1:9" ht="2.25" customHeight="1">
      <c r="A14" s="6"/>
    </row>
    <row r="15" spans="1:9" ht="13.5" customHeight="1">
      <c r="A15" s="1"/>
      <c r="E15" s="346" t="s">
        <v>87</v>
      </c>
      <c r="F15" s="346"/>
      <c r="G15" s="346"/>
      <c r="H15" s="346"/>
    </row>
    <row r="16" spans="1:9" ht="72" customHeight="1">
      <c r="A16" s="337"/>
      <c r="B16" s="340" t="s">
        <v>257</v>
      </c>
      <c r="C16" s="337" t="s">
        <v>194</v>
      </c>
      <c r="D16" s="338" t="s">
        <v>120</v>
      </c>
      <c r="E16" s="338" t="s">
        <v>195</v>
      </c>
      <c r="F16" s="338" t="s">
        <v>457</v>
      </c>
      <c r="G16" s="343" t="s">
        <v>573</v>
      </c>
      <c r="H16" s="338" t="s">
        <v>593</v>
      </c>
      <c r="I16" s="339"/>
    </row>
    <row r="17" spans="1:9" ht="7.5" customHeight="1">
      <c r="A17" s="337"/>
      <c r="B17" s="341"/>
      <c r="C17" s="337"/>
      <c r="D17" s="338"/>
      <c r="E17" s="338"/>
      <c r="F17" s="338"/>
      <c r="G17" s="344"/>
      <c r="H17" s="338"/>
      <c r="I17" s="339"/>
    </row>
    <row r="18" spans="1:9" ht="24" customHeight="1">
      <c r="A18" s="337"/>
      <c r="B18" s="342"/>
      <c r="C18" s="337"/>
      <c r="D18" s="338"/>
      <c r="E18" s="338"/>
      <c r="F18" s="338"/>
      <c r="G18" s="345"/>
      <c r="H18" s="338"/>
      <c r="I18" s="339"/>
    </row>
    <row r="19" spans="1:9" ht="16.5" customHeight="1">
      <c r="A19" s="19" t="s">
        <v>196</v>
      </c>
      <c r="B19" s="48" t="s">
        <v>198</v>
      </c>
      <c r="C19" s="20"/>
      <c r="D19" s="8"/>
      <c r="E19" s="8"/>
      <c r="F19" s="212">
        <f>SUM(F20:F50)</f>
        <v>25900.5</v>
      </c>
      <c r="G19" s="270">
        <f>SUM(G20:G51)</f>
        <v>-979.59999999999991</v>
      </c>
      <c r="H19" s="57">
        <f>SUM(H20:H51)</f>
        <v>24920.9</v>
      </c>
      <c r="I19" s="7"/>
    </row>
    <row r="20" spans="1:9" ht="77.25" customHeight="1">
      <c r="A20" s="18" t="s">
        <v>447</v>
      </c>
      <c r="B20" s="86" t="s">
        <v>198</v>
      </c>
      <c r="C20" s="91" t="s">
        <v>266</v>
      </c>
      <c r="D20" s="101">
        <v>4190000250</v>
      </c>
      <c r="E20" s="46">
        <v>100</v>
      </c>
      <c r="F20" s="197">
        <v>1313.5</v>
      </c>
      <c r="G20" s="46"/>
      <c r="H20" s="87">
        <f>F20+G20</f>
        <v>1313.5</v>
      </c>
      <c r="I20" s="89"/>
    </row>
    <row r="21" spans="1:9" ht="76.5" customHeight="1">
      <c r="A21" s="102" t="s">
        <v>448</v>
      </c>
      <c r="B21" s="54" t="s">
        <v>198</v>
      </c>
      <c r="C21" s="54" t="s">
        <v>168</v>
      </c>
      <c r="D21" s="101">
        <v>4190000280</v>
      </c>
      <c r="E21" s="59">
        <v>100</v>
      </c>
      <c r="F21" s="197">
        <v>14788</v>
      </c>
      <c r="G21" s="188">
        <v>-1869.1</v>
      </c>
      <c r="H21" s="210">
        <f t="shared" ref="H21:H51" si="0">F21+G21</f>
        <v>12918.9</v>
      </c>
      <c r="I21" s="7"/>
    </row>
    <row r="22" spans="1:9" ht="37.5" customHeight="1">
      <c r="A22" s="177" t="s">
        <v>551</v>
      </c>
      <c r="B22" s="54" t="s">
        <v>198</v>
      </c>
      <c r="C22" s="54" t="s">
        <v>168</v>
      </c>
      <c r="D22" s="101">
        <v>4190000280</v>
      </c>
      <c r="E22" s="59">
        <v>200</v>
      </c>
      <c r="F22" s="197">
        <v>3238</v>
      </c>
      <c r="G22" s="188">
        <v>-230</v>
      </c>
      <c r="H22" s="210">
        <f t="shared" si="0"/>
        <v>3008</v>
      </c>
      <c r="I22" s="7"/>
    </row>
    <row r="23" spans="1:9" ht="26.25" customHeight="1">
      <c r="A23" s="102" t="s">
        <v>449</v>
      </c>
      <c r="B23" s="72" t="s">
        <v>198</v>
      </c>
      <c r="C23" s="72" t="s">
        <v>168</v>
      </c>
      <c r="D23" s="101">
        <v>4190000280</v>
      </c>
      <c r="E23" s="71">
        <v>300</v>
      </c>
      <c r="F23" s="197"/>
      <c r="G23" s="188"/>
      <c r="H23" s="210">
        <f t="shared" si="0"/>
        <v>0</v>
      </c>
      <c r="I23" s="70"/>
    </row>
    <row r="24" spans="1:9" ht="53.25" customHeight="1">
      <c r="A24" s="273" t="s">
        <v>133</v>
      </c>
      <c r="B24" s="54" t="s">
        <v>198</v>
      </c>
      <c r="C24" s="54" t="s">
        <v>168</v>
      </c>
      <c r="D24" s="108">
        <v>4190000280</v>
      </c>
      <c r="E24" s="59">
        <v>800</v>
      </c>
      <c r="F24" s="197">
        <v>34.299999999999997</v>
      </c>
      <c r="G24" s="188"/>
      <c r="H24" s="210">
        <f t="shared" si="0"/>
        <v>34.299999999999997</v>
      </c>
      <c r="I24" s="7"/>
    </row>
    <row r="25" spans="1:9" ht="87.75" customHeight="1">
      <c r="A25" s="97" t="s">
        <v>443</v>
      </c>
      <c r="B25" s="54" t="s">
        <v>198</v>
      </c>
      <c r="C25" s="54" t="s">
        <v>168</v>
      </c>
      <c r="D25" s="101">
        <v>1410180360</v>
      </c>
      <c r="E25" s="59">
        <v>100</v>
      </c>
      <c r="F25" s="197">
        <v>327.3</v>
      </c>
      <c r="G25" s="188"/>
      <c r="H25" s="210">
        <f t="shared" si="0"/>
        <v>327.3</v>
      </c>
      <c r="I25" s="7"/>
    </row>
    <row r="26" spans="1:9" ht="51.75" customHeight="1">
      <c r="A26" s="176" t="s">
        <v>545</v>
      </c>
      <c r="B26" s="54" t="s">
        <v>198</v>
      </c>
      <c r="C26" s="54" t="s">
        <v>168</v>
      </c>
      <c r="D26" s="101">
        <v>1410180360</v>
      </c>
      <c r="E26" s="59">
        <v>200</v>
      </c>
      <c r="F26" s="197">
        <v>36.799999999999997</v>
      </c>
      <c r="G26" s="188"/>
      <c r="H26" s="210">
        <f t="shared" si="0"/>
        <v>36.799999999999997</v>
      </c>
      <c r="I26" s="7"/>
    </row>
    <row r="27" spans="1:9" ht="63.75" customHeight="1">
      <c r="A27" s="177" t="s">
        <v>562</v>
      </c>
      <c r="B27" s="79" t="s">
        <v>198</v>
      </c>
      <c r="C27" s="79" t="s">
        <v>264</v>
      </c>
      <c r="D27" s="101">
        <v>4490051200</v>
      </c>
      <c r="E27" s="78">
        <v>200</v>
      </c>
      <c r="F27" s="197">
        <v>4.9000000000000004</v>
      </c>
      <c r="G27" s="188"/>
      <c r="H27" s="210">
        <f t="shared" si="0"/>
        <v>4.9000000000000004</v>
      </c>
      <c r="I27" s="80"/>
    </row>
    <row r="28" spans="1:9" ht="51.75" customHeight="1">
      <c r="A28" s="177" t="s">
        <v>542</v>
      </c>
      <c r="B28" s="54" t="s">
        <v>198</v>
      </c>
      <c r="C28" s="54" t="s">
        <v>171</v>
      </c>
      <c r="D28" s="104">
        <v>1010120080</v>
      </c>
      <c r="E28" s="59">
        <v>200</v>
      </c>
      <c r="F28" s="197">
        <v>630</v>
      </c>
      <c r="G28" s="188"/>
      <c r="H28" s="210">
        <f t="shared" si="0"/>
        <v>630</v>
      </c>
      <c r="I28" s="7"/>
    </row>
    <row r="29" spans="1:9" ht="51.75" customHeight="1">
      <c r="A29" s="176" t="s">
        <v>543</v>
      </c>
      <c r="B29" s="54" t="s">
        <v>198</v>
      </c>
      <c r="C29" s="54" t="s">
        <v>171</v>
      </c>
      <c r="D29" s="104">
        <v>1020120190</v>
      </c>
      <c r="E29" s="59">
        <v>200</v>
      </c>
      <c r="F29" s="197">
        <v>300</v>
      </c>
      <c r="G29" s="188"/>
      <c r="H29" s="210">
        <f t="shared" si="0"/>
        <v>300</v>
      </c>
      <c r="I29" s="45"/>
    </row>
    <row r="30" spans="1:9" ht="42.75" customHeight="1">
      <c r="A30" s="176" t="s">
        <v>548</v>
      </c>
      <c r="B30" s="137" t="s">
        <v>198</v>
      </c>
      <c r="C30" s="137" t="s">
        <v>171</v>
      </c>
      <c r="D30" s="139">
        <v>1710100700</v>
      </c>
      <c r="E30" s="134">
        <v>200</v>
      </c>
      <c r="F30" s="197">
        <v>20</v>
      </c>
      <c r="G30" s="188"/>
      <c r="H30" s="210">
        <f t="shared" si="0"/>
        <v>20</v>
      </c>
      <c r="I30" s="138"/>
    </row>
    <row r="31" spans="1:9" ht="54" customHeight="1">
      <c r="A31" s="176" t="s">
        <v>563</v>
      </c>
      <c r="B31" s="137" t="s">
        <v>198</v>
      </c>
      <c r="C31" s="137" t="s">
        <v>171</v>
      </c>
      <c r="D31" s="139">
        <v>1710100710</v>
      </c>
      <c r="E31" s="134">
        <v>200</v>
      </c>
      <c r="F31" s="197">
        <v>30</v>
      </c>
      <c r="G31" s="188"/>
      <c r="H31" s="210">
        <f t="shared" si="0"/>
        <v>30</v>
      </c>
      <c r="I31" s="138"/>
    </row>
    <row r="32" spans="1:9" ht="51.75" customHeight="1">
      <c r="A32" s="177" t="s">
        <v>564</v>
      </c>
      <c r="B32" s="54" t="s">
        <v>198</v>
      </c>
      <c r="C32" s="54" t="s">
        <v>171</v>
      </c>
      <c r="D32" s="101">
        <v>4290020100</v>
      </c>
      <c r="E32" s="59">
        <v>200</v>
      </c>
      <c r="F32" s="197">
        <v>350</v>
      </c>
      <c r="G32" s="188"/>
      <c r="H32" s="210">
        <f t="shared" si="0"/>
        <v>350</v>
      </c>
      <c r="I32" s="7"/>
    </row>
    <row r="33" spans="1:9" ht="39.75" customHeight="1">
      <c r="A33" s="177" t="s">
        <v>554</v>
      </c>
      <c r="B33" s="54" t="s">
        <v>198</v>
      </c>
      <c r="C33" s="54" t="s">
        <v>171</v>
      </c>
      <c r="D33" s="101">
        <v>4290020110</v>
      </c>
      <c r="E33" s="59">
        <v>200</v>
      </c>
      <c r="F33" s="197">
        <v>53.7</v>
      </c>
      <c r="G33" s="188"/>
      <c r="H33" s="210">
        <f t="shared" si="0"/>
        <v>53.7</v>
      </c>
      <c r="I33" s="7"/>
    </row>
    <row r="34" spans="1:9" ht="51.75" customHeight="1">
      <c r="A34" s="177" t="s">
        <v>555</v>
      </c>
      <c r="B34" s="54" t="s">
        <v>198</v>
      </c>
      <c r="C34" s="54" t="s">
        <v>171</v>
      </c>
      <c r="D34" s="101">
        <v>4290020120</v>
      </c>
      <c r="E34" s="59">
        <v>200</v>
      </c>
      <c r="F34" s="197">
        <v>29.5</v>
      </c>
      <c r="G34" s="188">
        <v>-29.5</v>
      </c>
      <c r="H34" s="210">
        <f t="shared" si="0"/>
        <v>0</v>
      </c>
      <c r="I34" s="7"/>
    </row>
    <row r="35" spans="1:9" ht="41.25" customHeight="1">
      <c r="A35" s="273" t="s">
        <v>610</v>
      </c>
      <c r="B35" s="271" t="s">
        <v>198</v>
      </c>
      <c r="C35" s="271" t="s">
        <v>171</v>
      </c>
      <c r="D35" s="272">
        <v>4290020120</v>
      </c>
      <c r="E35" s="276">
        <v>800</v>
      </c>
      <c r="F35" s="274"/>
      <c r="G35" s="276">
        <v>29.5</v>
      </c>
      <c r="H35" s="274">
        <f>F35+G35</f>
        <v>29.5</v>
      </c>
      <c r="I35" s="275"/>
    </row>
    <row r="36" spans="1:9" ht="63" customHeight="1">
      <c r="A36" s="177" t="s">
        <v>556</v>
      </c>
      <c r="B36" s="54" t="s">
        <v>198</v>
      </c>
      <c r="C36" s="54" t="s">
        <v>171</v>
      </c>
      <c r="D36" s="101">
        <v>4290020140</v>
      </c>
      <c r="E36" s="59">
        <v>200</v>
      </c>
      <c r="F36" s="197">
        <v>150</v>
      </c>
      <c r="G36" s="188"/>
      <c r="H36" s="210">
        <f t="shared" si="0"/>
        <v>150</v>
      </c>
      <c r="I36" s="7"/>
    </row>
    <row r="37" spans="1:9" ht="51" customHeight="1">
      <c r="A37" s="177" t="s">
        <v>560</v>
      </c>
      <c r="B37" s="54" t="s">
        <v>198</v>
      </c>
      <c r="C37" s="54" t="s">
        <v>171</v>
      </c>
      <c r="D37" s="101">
        <v>4390080350</v>
      </c>
      <c r="E37" s="59">
        <v>200</v>
      </c>
      <c r="F37" s="197">
        <v>7</v>
      </c>
      <c r="G37" s="188"/>
      <c r="H37" s="210">
        <f t="shared" si="0"/>
        <v>7</v>
      </c>
      <c r="I37" s="32"/>
    </row>
    <row r="38" spans="1:9" ht="51" customHeight="1">
      <c r="A38" s="273" t="s">
        <v>557</v>
      </c>
      <c r="B38" s="179" t="s">
        <v>198</v>
      </c>
      <c r="C38" s="179" t="s">
        <v>173</v>
      </c>
      <c r="D38" s="181">
        <v>4290020150</v>
      </c>
      <c r="E38" s="178">
        <v>200</v>
      </c>
      <c r="F38" s="197">
        <v>330</v>
      </c>
      <c r="G38" s="188"/>
      <c r="H38" s="210">
        <f t="shared" si="0"/>
        <v>330</v>
      </c>
      <c r="I38" s="180"/>
    </row>
    <row r="39" spans="1:9" ht="41.25" customHeight="1">
      <c r="A39" s="47" t="s">
        <v>611</v>
      </c>
      <c r="B39" s="271" t="s">
        <v>198</v>
      </c>
      <c r="C39" s="271" t="s">
        <v>175</v>
      </c>
      <c r="D39" s="174">
        <v>4490053910</v>
      </c>
      <c r="E39" s="162">
        <v>200</v>
      </c>
      <c r="F39" s="274"/>
      <c r="G39" s="232">
        <v>1038.8</v>
      </c>
      <c r="H39" s="274">
        <f>F39+G39</f>
        <v>1038.8</v>
      </c>
      <c r="I39" s="275"/>
    </row>
    <row r="40" spans="1:9" ht="101.25" customHeight="1">
      <c r="A40" s="109" t="s">
        <v>565</v>
      </c>
      <c r="B40" s="179" t="s">
        <v>198</v>
      </c>
      <c r="C40" s="179" t="s">
        <v>175</v>
      </c>
      <c r="D40" s="114">
        <v>4390080370</v>
      </c>
      <c r="E40" s="178">
        <v>200</v>
      </c>
      <c r="F40" s="197">
        <v>12</v>
      </c>
      <c r="G40" s="188"/>
      <c r="H40" s="210">
        <f t="shared" si="0"/>
        <v>12</v>
      </c>
      <c r="I40" s="7"/>
    </row>
    <row r="41" spans="1:9" ht="51" customHeight="1">
      <c r="A41" s="209" t="s">
        <v>589</v>
      </c>
      <c r="B41" s="206" t="s">
        <v>198</v>
      </c>
      <c r="C41" s="206" t="s">
        <v>176</v>
      </c>
      <c r="D41" s="211">
        <v>510120010</v>
      </c>
      <c r="E41" s="203">
        <v>200</v>
      </c>
      <c r="F41" s="210"/>
      <c r="G41" s="203">
        <v>345.7</v>
      </c>
      <c r="H41" s="210">
        <f t="shared" si="0"/>
        <v>345.7</v>
      </c>
      <c r="I41" s="207"/>
    </row>
    <row r="42" spans="1:9" ht="53.25" customHeight="1">
      <c r="A42" s="205" t="s">
        <v>538</v>
      </c>
      <c r="B42" s="66" t="s">
        <v>198</v>
      </c>
      <c r="C42" s="66" t="s">
        <v>176</v>
      </c>
      <c r="D42" s="37" t="s">
        <v>396</v>
      </c>
      <c r="E42" s="68">
        <v>200</v>
      </c>
      <c r="F42" s="197">
        <v>2465.5</v>
      </c>
      <c r="G42" s="188"/>
      <c r="H42" s="210">
        <f t="shared" si="0"/>
        <v>2465.5</v>
      </c>
      <c r="I42" s="62"/>
    </row>
    <row r="43" spans="1:9" ht="63" customHeight="1">
      <c r="A43" s="18" t="s">
        <v>559</v>
      </c>
      <c r="B43" s="66" t="s">
        <v>198</v>
      </c>
      <c r="C43" s="66" t="s">
        <v>177</v>
      </c>
      <c r="D43" s="101">
        <v>4290020160</v>
      </c>
      <c r="E43" s="68">
        <v>200</v>
      </c>
      <c r="F43" s="197">
        <v>100</v>
      </c>
      <c r="G43" s="188"/>
      <c r="H43" s="210">
        <f t="shared" si="0"/>
        <v>100</v>
      </c>
      <c r="I43" s="60"/>
    </row>
    <row r="44" spans="1:9" ht="63" customHeight="1">
      <c r="A44" s="176" t="s">
        <v>539</v>
      </c>
      <c r="B44" s="66" t="s">
        <v>198</v>
      </c>
      <c r="C44" s="66" t="s">
        <v>179</v>
      </c>
      <c r="D44" s="37" t="s">
        <v>403</v>
      </c>
      <c r="E44" s="68">
        <v>200</v>
      </c>
      <c r="F44" s="197">
        <v>40</v>
      </c>
      <c r="G44" s="188"/>
      <c r="H44" s="210">
        <f t="shared" si="0"/>
        <v>40</v>
      </c>
      <c r="I44" s="13"/>
    </row>
    <row r="45" spans="1:9" ht="51" customHeight="1">
      <c r="A45" s="177" t="s">
        <v>540</v>
      </c>
      <c r="B45" s="66" t="s">
        <v>198</v>
      </c>
      <c r="C45" s="66" t="s">
        <v>188</v>
      </c>
      <c r="D45" s="37" t="s">
        <v>423</v>
      </c>
      <c r="E45" s="68">
        <v>200</v>
      </c>
      <c r="F45" s="197">
        <v>95</v>
      </c>
      <c r="G45" s="188"/>
      <c r="H45" s="210">
        <f t="shared" si="0"/>
        <v>95</v>
      </c>
      <c r="I45" s="7"/>
    </row>
    <row r="46" spans="1:9" ht="39" customHeight="1">
      <c r="A46" s="177" t="s">
        <v>541</v>
      </c>
      <c r="B46" s="66" t="s">
        <v>198</v>
      </c>
      <c r="C46" s="66" t="s">
        <v>188</v>
      </c>
      <c r="D46" s="37" t="s">
        <v>424</v>
      </c>
      <c r="E46" s="68">
        <v>200</v>
      </c>
      <c r="F46" s="197">
        <v>40</v>
      </c>
      <c r="G46" s="188"/>
      <c r="H46" s="210">
        <f t="shared" si="0"/>
        <v>40</v>
      </c>
      <c r="I46" s="30"/>
    </row>
    <row r="47" spans="1:9" ht="51" customHeight="1">
      <c r="A47" s="102" t="s">
        <v>429</v>
      </c>
      <c r="B47" s="66" t="s">
        <v>198</v>
      </c>
      <c r="C47" s="66" t="s">
        <v>188</v>
      </c>
      <c r="D47" s="37" t="s">
        <v>430</v>
      </c>
      <c r="E47" s="68">
        <v>300</v>
      </c>
      <c r="F47" s="197">
        <v>20</v>
      </c>
      <c r="G47" s="188">
        <v>-20</v>
      </c>
      <c r="H47" s="210">
        <f t="shared" si="0"/>
        <v>0</v>
      </c>
      <c r="I47" s="30"/>
    </row>
    <row r="48" spans="1:9" ht="64.5" customHeight="1">
      <c r="A48" s="102" t="s">
        <v>431</v>
      </c>
      <c r="B48" s="66" t="s">
        <v>198</v>
      </c>
      <c r="C48" s="66" t="s">
        <v>188</v>
      </c>
      <c r="D48" s="98" t="s">
        <v>432</v>
      </c>
      <c r="E48" s="68">
        <v>300</v>
      </c>
      <c r="F48" s="197">
        <v>25</v>
      </c>
      <c r="G48" s="188">
        <v>-25</v>
      </c>
      <c r="H48" s="210">
        <f t="shared" si="0"/>
        <v>0</v>
      </c>
      <c r="I48" s="30"/>
    </row>
    <row r="49" spans="1:9" ht="62.25" customHeight="1">
      <c r="A49" s="102" t="s">
        <v>433</v>
      </c>
      <c r="B49" s="66" t="s">
        <v>198</v>
      </c>
      <c r="C49" s="66" t="s">
        <v>188</v>
      </c>
      <c r="D49" s="98" t="s">
        <v>434</v>
      </c>
      <c r="E49" s="68">
        <v>300</v>
      </c>
      <c r="F49" s="197">
        <v>20</v>
      </c>
      <c r="G49" s="188">
        <v>-20</v>
      </c>
      <c r="H49" s="210">
        <f t="shared" si="0"/>
        <v>0</v>
      </c>
      <c r="I49" s="30"/>
    </row>
    <row r="50" spans="1:9" ht="38.25" customHeight="1">
      <c r="A50" s="18" t="s">
        <v>454</v>
      </c>
      <c r="B50" s="66" t="s">
        <v>198</v>
      </c>
      <c r="C50" s="66">
        <v>1001</v>
      </c>
      <c r="D50" s="103">
        <v>4290000080</v>
      </c>
      <c r="E50" s="68">
        <v>300</v>
      </c>
      <c r="F50" s="197">
        <v>1440</v>
      </c>
      <c r="G50" s="188">
        <v>-1440</v>
      </c>
      <c r="H50" s="210">
        <f t="shared" si="0"/>
        <v>0</v>
      </c>
      <c r="I50" s="7"/>
    </row>
    <row r="51" spans="1:9" ht="38.25" customHeight="1">
      <c r="A51" s="18" t="s">
        <v>454</v>
      </c>
      <c r="B51" s="266" t="s">
        <v>198</v>
      </c>
      <c r="C51" s="266" t="s">
        <v>190</v>
      </c>
      <c r="D51" s="114">
        <v>4290007010</v>
      </c>
      <c r="E51" s="269">
        <v>300</v>
      </c>
      <c r="F51" s="268"/>
      <c r="G51" s="269">
        <v>1240</v>
      </c>
      <c r="H51" s="268">
        <f t="shared" si="0"/>
        <v>1240</v>
      </c>
      <c r="I51" s="267"/>
    </row>
    <row r="52" spans="1:9" ht="15.75" customHeight="1">
      <c r="A52" s="16" t="s">
        <v>197</v>
      </c>
      <c r="B52" s="48" t="s">
        <v>199</v>
      </c>
      <c r="C52" s="66"/>
      <c r="D52" s="67"/>
      <c r="E52" s="67"/>
      <c r="F52" s="200">
        <f>F53+F54</f>
        <v>1070.4000000000001</v>
      </c>
      <c r="G52" s="212">
        <f>G53+G54</f>
        <v>-92.5</v>
      </c>
      <c r="H52" s="57">
        <f>H53+H54</f>
        <v>977.90000000000009</v>
      </c>
      <c r="I52" s="7"/>
    </row>
    <row r="53" spans="1:9" ht="64.5" customHeight="1">
      <c r="A53" s="102" t="s">
        <v>446</v>
      </c>
      <c r="B53" s="54" t="s">
        <v>199</v>
      </c>
      <c r="C53" s="54" t="s">
        <v>167</v>
      </c>
      <c r="D53" s="101">
        <v>4090000270</v>
      </c>
      <c r="E53" s="59">
        <v>100</v>
      </c>
      <c r="F53" s="197">
        <v>825.6</v>
      </c>
      <c r="G53" s="188"/>
      <c r="H53" s="210">
        <f>F53+G53</f>
        <v>825.6</v>
      </c>
      <c r="I53" s="7"/>
    </row>
    <row r="54" spans="1:9" ht="38.25" customHeight="1">
      <c r="A54" s="177" t="s">
        <v>550</v>
      </c>
      <c r="B54" s="54" t="s">
        <v>199</v>
      </c>
      <c r="C54" s="54" t="s">
        <v>167</v>
      </c>
      <c r="D54" s="101">
        <v>4090000270</v>
      </c>
      <c r="E54" s="59">
        <v>200</v>
      </c>
      <c r="F54" s="197">
        <v>244.8</v>
      </c>
      <c r="G54" s="188">
        <v>-92.5</v>
      </c>
      <c r="H54" s="141">
        <f>F54+G54</f>
        <v>152.30000000000001</v>
      </c>
      <c r="I54" s="7"/>
    </row>
    <row r="55" spans="1:9" ht="25.5" customHeight="1">
      <c r="A55" s="16" t="s">
        <v>88</v>
      </c>
      <c r="B55" s="48" t="s">
        <v>90</v>
      </c>
      <c r="C55" s="54"/>
      <c r="D55" s="55"/>
      <c r="E55" s="55"/>
      <c r="F55" s="200">
        <f>SUM(F56:F77)</f>
        <v>13316.2</v>
      </c>
      <c r="G55" s="212">
        <f>SUM(G56:G77)</f>
        <v>1246.5999999999999</v>
      </c>
      <c r="H55" s="57">
        <f>SUM(H56:H77)</f>
        <v>14562.8</v>
      </c>
      <c r="I55" s="7"/>
    </row>
    <row r="56" spans="1:9" ht="78" customHeight="1">
      <c r="A56" s="102" t="s">
        <v>450</v>
      </c>
      <c r="B56" s="54" t="s">
        <v>90</v>
      </c>
      <c r="C56" s="54" t="s">
        <v>169</v>
      </c>
      <c r="D56" s="101">
        <v>4190000290</v>
      </c>
      <c r="E56" s="59">
        <v>100</v>
      </c>
      <c r="F56" s="197">
        <v>3357.7</v>
      </c>
      <c r="G56" s="188">
        <v>-69.099999999999994</v>
      </c>
      <c r="H56" s="56">
        <f>F56+G56</f>
        <v>3288.6</v>
      </c>
      <c r="I56" s="7"/>
    </row>
    <row r="57" spans="1:9" ht="53.25" customHeight="1">
      <c r="A57" s="177" t="s">
        <v>553</v>
      </c>
      <c r="B57" s="54" t="s">
        <v>90</v>
      </c>
      <c r="C57" s="54" t="s">
        <v>169</v>
      </c>
      <c r="D57" s="101">
        <v>4190000290</v>
      </c>
      <c r="E57" s="59">
        <v>200</v>
      </c>
      <c r="F57" s="197">
        <v>362.8</v>
      </c>
      <c r="G57" s="188">
        <v>-98.8</v>
      </c>
      <c r="H57" s="210">
        <f t="shared" ref="H57:H77" si="1">F57+G57</f>
        <v>264</v>
      </c>
      <c r="I57" s="7"/>
    </row>
    <row r="58" spans="1:9" ht="37.5" customHeight="1">
      <c r="A58" s="102" t="s">
        <v>451</v>
      </c>
      <c r="B58" s="54" t="s">
        <v>90</v>
      </c>
      <c r="C58" s="54" t="s">
        <v>169</v>
      </c>
      <c r="D58" s="101">
        <v>4190000290</v>
      </c>
      <c r="E58" s="59">
        <v>800</v>
      </c>
      <c r="F58" s="197">
        <v>2</v>
      </c>
      <c r="G58" s="188"/>
      <c r="H58" s="210">
        <f t="shared" si="1"/>
        <v>2</v>
      </c>
      <c r="I58" s="7"/>
    </row>
    <row r="59" spans="1:9" ht="27" customHeight="1">
      <c r="A59" s="102" t="s">
        <v>452</v>
      </c>
      <c r="B59" s="54" t="s">
        <v>90</v>
      </c>
      <c r="C59" s="54" t="s">
        <v>170</v>
      </c>
      <c r="D59" s="101">
        <v>4290020090</v>
      </c>
      <c r="E59" s="59">
        <v>800</v>
      </c>
      <c r="F59" s="197">
        <v>315</v>
      </c>
      <c r="G59" s="188"/>
      <c r="H59" s="210">
        <f t="shared" si="1"/>
        <v>315</v>
      </c>
      <c r="I59" s="7"/>
    </row>
    <row r="60" spans="1:9" ht="51" customHeight="1">
      <c r="A60" s="177" t="s">
        <v>542</v>
      </c>
      <c r="B60" s="54" t="s">
        <v>90</v>
      </c>
      <c r="C60" s="54" t="s">
        <v>171</v>
      </c>
      <c r="D60" s="104">
        <v>1010120080</v>
      </c>
      <c r="E60" s="59">
        <v>200</v>
      </c>
      <c r="F60" s="197">
        <v>200</v>
      </c>
      <c r="G60" s="188"/>
      <c r="H60" s="210">
        <f t="shared" si="1"/>
        <v>200</v>
      </c>
      <c r="I60" s="7"/>
    </row>
    <row r="61" spans="1:9" ht="89.25" customHeight="1">
      <c r="A61" s="102" t="s">
        <v>134</v>
      </c>
      <c r="B61" s="54" t="s">
        <v>90</v>
      </c>
      <c r="C61" s="54" t="s">
        <v>173</v>
      </c>
      <c r="D61" s="101">
        <v>4290000300</v>
      </c>
      <c r="E61" s="59">
        <v>100</v>
      </c>
      <c r="F61" s="197">
        <v>1447.5</v>
      </c>
      <c r="G61" s="188">
        <v>958.8</v>
      </c>
      <c r="H61" s="210">
        <f t="shared" si="1"/>
        <v>2406.3000000000002</v>
      </c>
      <c r="I61" s="7"/>
    </row>
    <row r="62" spans="1:9" ht="63" customHeight="1">
      <c r="A62" s="177" t="s">
        <v>558</v>
      </c>
      <c r="B62" s="54" t="s">
        <v>90</v>
      </c>
      <c r="C62" s="54" t="s">
        <v>173</v>
      </c>
      <c r="D62" s="101">
        <v>4290000300</v>
      </c>
      <c r="E62" s="59">
        <v>200</v>
      </c>
      <c r="F62" s="197">
        <v>415.1</v>
      </c>
      <c r="G62" s="188">
        <v>425.4</v>
      </c>
      <c r="H62" s="210">
        <f t="shared" si="1"/>
        <v>840.5</v>
      </c>
      <c r="I62" s="7"/>
    </row>
    <row r="63" spans="1:9" ht="51" customHeight="1">
      <c r="A63" s="102" t="s">
        <v>135</v>
      </c>
      <c r="B63" s="54" t="s">
        <v>90</v>
      </c>
      <c r="C63" s="54" t="s">
        <v>173</v>
      </c>
      <c r="D63" s="101">
        <v>4290000300</v>
      </c>
      <c r="E63" s="59">
        <v>800</v>
      </c>
      <c r="F63" s="197">
        <v>3.1</v>
      </c>
      <c r="G63" s="188">
        <v>30.3</v>
      </c>
      <c r="H63" s="210">
        <f t="shared" si="1"/>
        <v>33.4</v>
      </c>
      <c r="I63" s="7"/>
    </row>
    <row r="64" spans="1:9" ht="37.5" customHeight="1">
      <c r="A64" s="102" t="s">
        <v>407</v>
      </c>
      <c r="B64" s="54" t="s">
        <v>90</v>
      </c>
      <c r="C64" s="54" t="s">
        <v>175</v>
      </c>
      <c r="D64" s="37" t="s">
        <v>410</v>
      </c>
      <c r="E64" s="59">
        <v>800</v>
      </c>
      <c r="F64" s="197">
        <v>350</v>
      </c>
      <c r="G64" s="188"/>
      <c r="H64" s="210">
        <f t="shared" si="1"/>
        <v>350</v>
      </c>
      <c r="I64" s="7"/>
    </row>
    <row r="65" spans="1:9" ht="37.5" customHeight="1">
      <c r="A65" s="47" t="s">
        <v>476</v>
      </c>
      <c r="B65" s="125" t="s">
        <v>90</v>
      </c>
      <c r="C65" s="125" t="s">
        <v>176</v>
      </c>
      <c r="D65" s="125" t="s">
        <v>477</v>
      </c>
      <c r="E65" s="120">
        <v>500</v>
      </c>
      <c r="F65" s="197">
        <v>600</v>
      </c>
      <c r="G65" s="188">
        <v>-600</v>
      </c>
      <c r="H65" s="210">
        <f t="shared" si="1"/>
        <v>0</v>
      </c>
      <c r="I65" s="129"/>
    </row>
    <row r="66" spans="1:9" ht="37.5" customHeight="1">
      <c r="A66" s="47" t="s">
        <v>476</v>
      </c>
      <c r="B66" s="250" t="s">
        <v>90</v>
      </c>
      <c r="C66" s="250" t="s">
        <v>176</v>
      </c>
      <c r="D66" s="250" t="s">
        <v>607</v>
      </c>
      <c r="E66" s="255">
        <v>500</v>
      </c>
      <c r="F66" s="253"/>
      <c r="G66" s="255">
        <v>600</v>
      </c>
      <c r="H66" s="253">
        <f>F66+G66</f>
        <v>600</v>
      </c>
      <c r="I66" s="254"/>
    </row>
    <row r="67" spans="1:9" ht="24.75" customHeight="1">
      <c r="A67" s="102" t="s">
        <v>414</v>
      </c>
      <c r="B67" s="54" t="s">
        <v>90</v>
      </c>
      <c r="C67" s="54" t="s">
        <v>177</v>
      </c>
      <c r="D67" s="37" t="s">
        <v>417</v>
      </c>
      <c r="E67" s="59">
        <v>800</v>
      </c>
      <c r="F67" s="197">
        <v>200</v>
      </c>
      <c r="G67" s="188"/>
      <c r="H67" s="210">
        <f t="shared" si="1"/>
        <v>200</v>
      </c>
      <c r="I67" s="7"/>
    </row>
    <row r="68" spans="1:9" ht="88.5" customHeight="1">
      <c r="A68" s="102" t="s">
        <v>372</v>
      </c>
      <c r="B68" s="54" t="s">
        <v>90</v>
      </c>
      <c r="C68" s="54" t="s">
        <v>182</v>
      </c>
      <c r="D68" s="37" t="s">
        <v>374</v>
      </c>
      <c r="E68" s="59">
        <v>100</v>
      </c>
      <c r="F68" s="197">
        <v>1251.7</v>
      </c>
      <c r="G68" s="188"/>
      <c r="H68" s="210">
        <f t="shared" si="1"/>
        <v>1251.7</v>
      </c>
      <c r="I68" s="7"/>
    </row>
    <row r="69" spans="1:9" ht="50.25" customHeight="1">
      <c r="A69" s="177" t="s">
        <v>535</v>
      </c>
      <c r="B69" s="54" t="s">
        <v>90</v>
      </c>
      <c r="C69" s="54" t="s">
        <v>182</v>
      </c>
      <c r="D69" s="37" t="s">
        <v>374</v>
      </c>
      <c r="E69" s="59">
        <v>200</v>
      </c>
      <c r="F69" s="197">
        <v>76.599999999999994</v>
      </c>
      <c r="G69" s="188"/>
      <c r="H69" s="210">
        <f t="shared" si="1"/>
        <v>76.599999999999994</v>
      </c>
      <c r="I69" s="7"/>
    </row>
    <row r="70" spans="1:9" ht="38.25" customHeight="1">
      <c r="A70" s="102" t="s">
        <v>373</v>
      </c>
      <c r="B70" s="54" t="s">
        <v>90</v>
      </c>
      <c r="C70" s="54" t="s">
        <v>182</v>
      </c>
      <c r="D70" s="37" t="s">
        <v>374</v>
      </c>
      <c r="E70" s="59">
        <v>800</v>
      </c>
      <c r="F70" s="22">
        <v>1</v>
      </c>
      <c r="G70" s="188"/>
      <c r="H70" s="210">
        <f t="shared" si="1"/>
        <v>1</v>
      </c>
      <c r="I70" s="7"/>
    </row>
    <row r="71" spans="1:9" ht="75.75" customHeight="1">
      <c r="A71" s="102" t="s">
        <v>354</v>
      </c>
      <c r="B71" s="54" t="s">
        <v>90</v>
      </c>
      <c r="C71" s="54" t="s">
        <v>186</v>
      </c>
      <c r="D71" s="37" t="s">
        <v>358</v>
      </c>
      <c r="E71" s="59">
        <v>100</v>
      </c>
      <c r="F71" s="22">
        <v>2214.1999999999998</v>
      </c>
      <c r="G71" s="188"/>
      <c r="H71" s="210">
        <f t="shared" si="1"/>
        <v>2214.1999999999998</v>
      </c>
      <c r="I71" s="7"/>
    </row>
    <row r="72" spans="1:9" ht="51.75" customHeight="1">
      <c r="A72" s="177" t="s">
        <v>532</v>
      </c>
      <c r="B72" s="54" t="s">
        <v>90</v>
      </c>
      <c r="C72" s="54" t="s">
        <v>186</v>
      </c>
      <c r="D72" s="37" t="s">
        <v>358</v>
      </c>
      <c r="E72" s="59">
        <v>200</v>
      </c>
      <c r="F72" s="22">
        <v>1987.2</v>
      </c>
      <c r="G72" s="188"/>
      <c r="H72" s="210">
        <f t="shared" si="1"/>
        <v>1987.2</v>
      </c>
      <c r="I72" s="7"/>
    </row>
    <row r="73" spans="1:9" ht="38.25" customHeight="1">
      <c r="A73" s="102" t="s">
        <v>355</v>
      </c>
      <c r="B73" s="54" t="s">
        <v>90</v>
      </c>
      <c r="C73" s="54" t="s">
        <v>186</v>
      </c>
      <c r="D73" s="37" t="s">
        <v>358</v>
      </c>
      <c r="E73" s="59">
        <v>800</v>
      </c>
      <c r="F73" s="22">
        <v>50.4</v>
      </c>
      <c r="G73" s="188"/>
      <c r="H73" s="210">
        <f t="shared" si="1"/>
        <v>50.4</v>
      </c>
      <c r="I73" s="7"/>
    </row>
    <row r="74" spans="1:9" ht="39" customHeight="1">
      <c r="A74" s="109" t="s">
        <v>533</v>
      </c>
      <c r="B74" s="54" t="s">
        <v>90</v>
      </c>
      <c r="C74" s="54" t="s">
        <v>186</v>
      </c>
      <c r="D74" s="98" t="s">
        <v>359</v>
      </c>
      <c r="E74" s="59">
        <v>200</v>
      </c>
      <c r="F74" s="22">
        <v>45</v>
      </c>
      <c r="G74" s="188"/>
      <c r="H74" s="210">
        <f t="shared" si="1"/>
        <v>45</v>
      </c>
      <c r="I74" s="7"/>
    </row>
    <row r="75" spans="1:9" ht="38.25" customHeight="1">
      <c r="A75" s="177" t="s">
        <v>566</v>
      </c>
      <c r="B75" s="54" t="s">
        <v>90</v>
      </c>
      <c r="C75" s="54" t="s">
        <v>186</v>
      </c>
      <c r="D75" s="37" t="s">
        <v>362</v>
      </c>
      <c r="E75" s="59">
        <v>200</v>
      </c>
      <c r="F75" s="22">
        <v>72</v>
      </c>
      <c r="G75" s="188"/>
      <c r="H75" s="210">
        <f t="shared" si="1"/>
        <v>72</v>
      </c>
      <c r="I75" s="7"/>
    </row>
    <row r="76" spans="1:9" ht="101.25" customHeight="1">
      <c r="A76" s="97" t="s">
        <v>365</v>
      </c>
      <c r="B76" s="54" t="s">
        <v>90</v>
      </c>
      <c r="C76" s="54" t="s">
        <v>186</v>
      </c>
      <c r="D76" s="37" t="s">
        <v>367</v>
      </c>
      <c r="E76" s="59">
        <v>100</v>
      </c>
      <c r="F76" s="22">
        <v>112</v>
      </c>
      <c r="G76" s="188"/>
      <c r="H76" s="210">
        <f t="shared" si="1"/>
        <v>112</v>
      </c>
      <c r="I76" s="13"/>
    </row>
    <row r="77" spans="1:9" ht="76.5" customHeight="1">
      <c r="A77" s="102" t="s">
        <v>366</v>
      </c>
      <c r="B77" s="61" t="s">
        <v>90</v>
      </c>
      <c r="C77" s="61" t="s">
        <v>186</v>
      </c>
      <c r="D77" s="98" t="s">
        <v>368</v>
      </c>
      <c r="E77" s="63">
        <v>100</v>
      </c>
      <c r="F77" s="22">
        <v>252.9</v>
      </c>
      <c r="G77" s="188"/>
      <c r="H77" s="210">
        <f t="shared" si="1"/>
        <v>252.9</v>
      </c>
      <c r="I77" s="62"/>
    </row>
    <row r="78" spans="1:9" ht="26.25" customHeight="1">
      <c r="A78" s="16" t="s">
        <v>260</v>
      </c>
      <c r="B78" s="48" t="s">
        <v>91</v>
      </c>
      <c r="C78" s="54"/>
      <c r="D78" s="54"/>
      <c r="E78" s="55"/>
      <c r="F78" s="200">
        <f>SUM(F79:F141)</f>
        <v>112264.29999999999</v>
      </c>
      <c r="G78" s="212">
        <f>SUM(G79:G141)</f>
        <v>-3373.5</v>
      </c>
      <c r="H78" s="57">
        <f>SUM(H79:H141)</f>
        <v>108890.79999999997</v>
      </c>
      <c r="I78" s="7"/>
    </row>
    <row r="79" spans="1:9" ht="51" customHeight="1">
      <c r="A79" s="177" t="s">
        <v>514</v>
      </c>
      <c r="B79" s="37" t="s">
        <v>91</v>
      </c>
      <c r="C79" s="54" t="s">
        <v>181</v>
      </c>
      <c r="D79" s="98" t="s">
        <v>287</v>
      </c>
      <c r="E79" s="59">
        <v>200</v>
      </c>
      <c r="F79" s="197">
        <v>115</v>
      </c>
      <c r="G79" s="188"/>
      <c r="H79" s="56">
        <f>F79+G79</f>
        <v>115</v>
      </c>
      <c r="I79" s="7"/>
    </row>
    <row r="80" spans="1:9" ht="51" customHeight="1">
      <c r="A80" s="186" t="s">
        <v>572</v>
      </c>
      <c r="B80" s="184" t="s">
        <v>91</v>
      </c>
      <c r="C80" s="185" t="s">
        <v>181</v>
      </c>
      <c r="D80" s="185" t="s">
        <v>462</v>
      </c>
      <c r="E80" s="183">
        <v>200</v>
      </c>
      <c r="F80" s="197">
        <v>300</v>
      </c>
      <c r="G80" s="188">
        <v>-300</v>
      </c>
      <c r="H80" s="210">
        <f t="shared" ref="H80:H141" si="2">F80+G80</f>
        <v>0</v>
      </c>
      <c r="I80" s="187"/>
    </row>
    <row r="81" spans="1:9" ht="126" customHeight="1">
      <c r="A81" s="18" t="s">
        <v>518</v>
      </c>
      <c r="B81" s="37" t="s">
        <v>91</v>
      </c>
      <c r="C81" s="98" t="s">
        <v>181</v>
      </c>
      <c r="D81" s="98" t="s">
        <v>297</v>
      </c>
      <c r="E81" s="59">
        <v>200</v>
      </c>
      <c r="F81" s="197">
        <v>196.9</v>
      </c>
      <c r="G81" s="188"/>
      <c r="H81" s="210">
        <f t="shared" si="2"/>
        <v>196.9</v>
      </c>
      <c r="I81" s="13"/>
    </row>
    <row r="82" spans="1:9" ht="78" customHeight="1">
      <c r="A82" s="102" t="s">
        <v>277</v>
      </c>
      <c r="B82" s="37" t="s">
        <v>91</v>
      </c>
      <c r="C82" s="54" t="s">
        <v>181</v>
      </c>
      <c r="D82" s="100" t="s">
        <v>305</v>
      </c>
      <c r="E82" s="59">
        <v>100</v>
      </c>
      <c r="F82" s="197">
        <v>2818.2</v>
      </c>
      <c r="G82" s="188"/>
      <c r="H82" s="210">
        <f t="shared" si="2"/>
        <v>2818.2</v>
      </c>
      <c r="I82" s="7"/>
    </row>
    <row r="83" spans="1:9" ht="51" customHeight="1">
      <c r="A83" s="177" t="s">
        <v>520</v>
      </c>
      <c r="B83" s="54" t="s">
        <v>91</v>
      </c>
      <c r="C83" s="54" t="s">
        <v>181</v>
      </c>
      <c r="D83" s="100" t="s">
        <v>305</v>
      </c>
      <c r="E83" s="59">
        <v>200</v>
      </c>
      <c r="F83" s="197">
        <v>2929.7</v>
      </c>
      <c r="G83" s="188"/>
      <c r="H83" s="210">
        <f t="shared" si="2"/>
        <v>2929.7</v>
      </c>
      <c r="I83" s="7"/>
    </row>
    <row r="84" spans="1:9" ht="38.25" customHeight="1">
      <c r="A84" s="102" t="s">
        <v>278</v>
      </c>
      <c r="B84" s="54" t="s">
        <v>91</v>
      </c>
      <c r="C84" s="54" t="s">
        <v>181</v>
      </c>
      <c r="D84" s="98" t="s">
        <v>305</v>
      </c>
      <c r="E84" s="59">
        <v>800</v>
      </c>
      <c r="F84" s="197">
        <v>24.9</v>
      </c>
      <c r="G84" s="188"/>
      <c r="H84" s="210">
        <f t="shared" si="2"/>
        <v>24.9</v>
      </c>
      <c r="I84" s="7"/>
    </row>
    <row r="85" spans="1:9" ht="39.75" customHeight="1">
      <c r="A85" s="177" t="s">
        <v>521</v>
      </c>
      <c r="B85" s="54" t="s">
        <v>91</v>
      </c>
      <c r="C85" s="54" t="s">
        <v>181</v>
      </c>
      <c r="D85" s="107" t="s">
        <v>460</v>
      </c>
      <c r="E85" s="59">
        <v>200</v>
      </c>
      <c r="F85" s="197">
        <v>1323</v>
      </c>
      <c r="G85" s="188"/>
      <c r="H85" s="210">
        <f t="shared" si="2"/>
        <v>1323</v>
      </c>
      <c r="I85" s="7"/>
    </row>
    <row r="86" spans="1:9" ht="27" customHeight="1">
      <c r="A86" s="177" t="s">
        <v>522</v>
      </c>
      <c r="B86" s="137" t="s">
        <v>91</v>
      </c>
      <c r="C86" s="137" t="s">
        <v>181</v>
      </c>
      <c r="D86" s="137" t="s">
        <v>489</v>
      </c>
      <c r="E86" s="134">
        <v>200</v>
      </c>
      <c r="F86" s="197">
        <v>1254.8</v>
      </c>
      <c r="G86" s="188"/>
      <c r="H86" s="210">
        <f t="shared" si="2"/>
        <v>1254.8</v>
      </c>
      <c r="I86" s="138"/>
    </row>
    <row r="87" spans="1:9" ht="177.75" customHeight="1">
      <c r="A87" s="102" t="s">
        <v>314</v>
      </c>
      <c r="B87" s="98" t="s">
        <v>91</v>
      </c>
      <c r="C87" s="98" t="s">
        <v>181</v>
      </c>
      <c r="D87" s="98" t="s">
        <v>315</v>
      </c>
      <c r="E87" s="59">
        <v>100</v>
      </c>
      <c r="F87" s="197">
        <v>4635.3</v>
      </c>
      <c r="G87" s="188"/>
      <c r="H87" s="210">
        <f t="shared" si="2"/>
        <v>4635.3</v>
      </c>
      <c r="I87" s="7"/>
    </row>
    <row r="88" spans="1:9" ht="152.25" customHeight="1">
      <c r="A88" s="238" t="s">
        <v>525</v>
      </c>
      <c r="B88" s="98" t="s">
        <v>91</v>
      </c>
      <c r="C88" s="98" t="s">
        <v>181</v>
      </c>
      <c r="D88" s="98" t="s">
        <v>315</v>
      </c>
      <c r="E88" s="59">
        <v>200</v>
      </c>
      <c r="F88" s="197">
        <v>24.3</v>
      </c>
      <c r="G88" s="188"/>
      <c r="H88" s="210">
        <f t="shared" si="2"/>
        <v>24.3</v>
      </c>
      <c r="I88" s="7"/>
    </row>
    <row r="89" spans="1:9" ht="51" customHeight="1">
      <c r="A89" s="14" t="s">
        <v>512</v>
      </c>
      <c r="B89" s="137" t="s">
        <v>91</v>
      </c>
      <c r="C89" s="137" t="s">
        <v>182</v>
      </c>
      <c r="D89" s="137" t="s">
        <v>480</v>
      </c>
      <c r="E89" s="144">
        <v>200</v>
      </c>
      <c r="F89" s="197">
        <v>25</v>
      </c>
      <c r="G89" s="201"/>
      <c r="H89" s="210">
        <f t="shared" si="2"/>
        <v>25</v>
      </c>
      <c r="I89" s="138"/>
    </row>
    <row r="90" spans="1:9" ht="51.75" customHeight="1">
      <c r="A90" s="247" t="s">
        <v>479</v>
      </c>
      <c r="B90" s="137" t="s">
        <v>91</v>
      </c>
      <c r="C90" s="137" t="s">
        <v>182</v>
      </c>
      <c r="D90" s="137" t="s">
        <v>480</v>
      </c>
      <c r="E90" s="144">
        <v>600</v>
      </c>
      <c r="F90" s="197">
        <v>75</v>
      </c>
      <c r="G90" s="201"/>
      <c r="H90" s="210">
        <f t="shared" si="2"/>
        <v>75</v>
      </c>
      <c r="I90" s="138"/>
    </row>
    <row r="91" spans="1:9" ht="51" customHeight="1">
      <c r="A91" s="238" t="s">
        <v>513</v>
      </c>
      <c r="B91" s="236" t="s">
        <v>91</v>
      </c>
      <c r="C91" s="236" t="s">
        <v>182</v>
      </c>
      <c r="D91" s="236" t="s">
        <v>286</v>
      </c>
      <c r="E91" s="241">
        <v>200</v>
      </c>
      <c r="F91" s="239">
        <v>554.9</v>
      </c>
      <c r="G91" s="241"/>
      <c r="H91" s="239">
        <f t="shared" si="2"/>
        <v>554.9</v>
      </c>
      <c r="I91" s="7"/>
    </row>
    <row r="92" spans="1:9" ht="51.75" customHeight="1">
      <c r="A92" s="238" t="s">
        <v>274</v>
      </c>
      <c r="B92" s="236" t="s">
        <v>91</v>
      </c>
      <c r="C92" s="236" t="s">
        <v>182</v>
      </c>
      <c r="D92" s="236" t="s">
        <v>286</v>
      </c>
      <c r="E92" s="241">
        <v>600</v>
      </c>
      <c r="F92" s="239">
        <v>435.9</v>
      </c>
      <c r="G92" s="241"/>
      <c r="H92" s="239">
        <f t="shared" si="2"/>
        <v>435.9</v>
      </c>
      <c r="I92" s="7"/>
    </row>
    <row r="93" spans="1:9" ht="51" customHeight="1">
      <c r="A93" s="186" t="s">
        <v>572</v>
      </c>
      <c r="B93" s="185" t="s">
        <v>91</v>
      </c>
      <c r="C93" s="185" t="s">
        <v>182</v>
      </c>
      <c r="D93" s="185" t="s">
        <v>462</v>
      </c>
      <c r="E93" s="183">
        <v>200</v>
      </c>
      <c r="F93" s="197">
        <v>200</v>
      </c>
      <c r="G93" s="188">
        <v>-200</v>
      </c>
      <c r="H93" s="210">
        <f t="shared" si="2"/>
        <v>0</v>
      </c>
      <c r="I93" s="187"/>
    </row>
    <row r="94" spans="1:9" ht="50.25" customHeight="1">
      <c r="A94" s="112" t="s">
        <v>461</v>
      </c>
      <c r="B94" s="110" t="s">
        <v>91</v>
      </c>
      <c r="C94" s="110" t="s">
        <v>182</v>
      </c>
      <c r="D94" s="110" t="s">
        <v>462</v>
      </c>
      <c r="E94" s="105">
        <v>600</v>
      </c>
      <c r="F94" s="197">
        <v>600</v>
      </c>
      <c r="G94" s="188">
        <v>-100</v>
      </c>
      <c r="H94" s="210">
        <f t="shared" si="2"/>
        <v>500</v>
      </c>
      <c r="I94" s="111"/>
    </row>
    <row r="95" spans="1:9" ht="63" customHeight="1">
      <c r="A95" s="150" t="s">
        <v>481</v>
      </c>
      <c r="B95" s="137" t="s">
        <v>91</v>
      </c>
      <c r="C95" s="137" t="s">
        <v>182</v>
      </c>
      <c r="D95" s="137" t="s">
        <v>482</v>
      </c>
      <c r="E95" s="134">
        <v>600</v>
      </c>
      <c r="F95" s="197">
        <v>500</v>
      </c>
      <c r="G95" s="188"/>
      <c r="H95" s="210">
        <f t="shared" si="2"/>
        <v>500</v>
      </c>
      <c r="I95" s="138"/>
    </row>
    <row r="96" spans="1:9" ht="49.5" customHeight="1">
      <c r="A96" s="14" t="s">
        <v>567</v>
      </c>
      <c r="B96" s="54" t="s">
        <v>91</v>
      </c>
      <c r="C96" s="54" t="s">
        <v>182</v>
      </c>
      <c r="D96" s="98" t="s">
        <v>295</v>
      </c>
      <c r="E96" s="59">
        <v>200</v>
      </c>
      <c r="F96" s="197">
        <v>159.30000000000001</v>
      </c>
      <c r="G96" s="188">
        <v>-159.30000000000001</v>
      </c>
      <c r="H96" s="210">
        <f t="shared" si="2"/>
        <v>0</v>
      </c>
      <c r="I96" s="13"/>
    </row>
    <row r="97" spans="1:10" ht="51" customHeight="1">
      <c r="A97" s="96" t="s">
        <v>276</v>
      </c>
      <c r="B97" s="54" t="s">
        <v>91</v>
      </c>
      <c r="C97" s="54" t="s">
        <v>182</v>
      </c>
      <c r="D97" s="99" t="s">
        <v>295</v>
      </c>
      <c r="E97" s="59">
        <v>600</v>
      </c>
      <c r="F97" s="197">
        <v>310.5</v>
      </c>
      <c r="G97" s="188">
        <v>-310.5</v>
      </c>
      <c r="H97" s="210">
        <f t="shared" si="2"/>
        <v>0</v>
      </c>
      <c r="I97" s="13"/>
    </row>
    <row r="98" spans="1:10" ht="51" customHeight="1">
      <c r="A98" s="14" t="s">
        <v>516</v>
      </c>
      <c r="B98" s="206" t="s">
        <v>91</v>
      </c>
      <c r="C98" s="206" t="s">
        <v>182</v>
      </c>
      <c r="D98" s="99" t="s">
        <v>584</v>
      </c>
      <c r="E98" s="203">
        <v>200</v>
      </c>
      <c r="F98" s="210"/>
      <c r="G98" s="203">
        <v>159.30000000000001</v>
      </c>
      <c r="H98" s="210">
        <f t="shared" si="2"/>
        <v>159.30000000000001</v>
      </c>
      <c r="I98" s="207"/>
    </row>
    <row r="99" spans="1:10" ht="51" customHeight="1">
      <c r="A99" s="96" t="s">
        <v>276</v>
      </c>
      <c r="B99" s="206" t="s">
        <v>91</v>
      </c>
      <c r="C99" s="206" t="s">
        <v>182</v>
      </c>
      <c r="D99" s="99" t="s">
        <v>584</v>
      </c>
      <c r="E99" s="203">
        <v>600</v>
      </c>
      <c r="F99" s="210"/>
      <c r="G99" s="203">
        <v>310.5</v>
      </c>
      <c r="H99" s="210">
        <f t="shared" si="2"/>
        <v>310.5</v>
      </c>
      <c r="I99" s="207"/>
    </row>
    <row r="100" spans="1:10" ht="88.5" customHeight="1">
      <c r="A100" s="18" t="s">
        <v>517</v>
      </c>
      <c r="B100" s="54" t="s">
        <v>91</v>
      </c>
      <c r="C100" s="54" t="s">
        <v>182</v>
      </c>
      <c r="D100" s="98" t="s">
        <v>296</v>
      </c>
      <c r="E100" s="59">
        <v>200</v>
      </c>
      <c r="F100" s="197">
        <v>65.5</v>
      </c>
      <c r="G100" s="188"/>
      <c r="H100" s="210">
        <f t="shared" si="2"/>
        <v>65.5</v>
      </c>
      <c r="I100" s="7"/>
    </row>
    <row r="101" spans="1:10" ht="88.5" customHeight="1">
      <c r="A101" s="47" t="s">
        <v>279</v>
      </c>
      <c r="B101" s="54" t="s">
        <v>91</v>
      </c>
      <c r="C101" s="54" t="s">
        <v>182</v>
      </c>
      <c r="D101" s="100" t="s">
        <v>308</v>
      </c>
      <c r="E101" s="59">
        <v>100</v>
      </c>
      <c r="F101" s="197">
        <v>3741.5</v>
      </c>
      <c r="G101" s="188">
        <v>-2800</v>
      </c>
      <c r="H101" s="210">
        <f t="shared" si="2"/>
        <v>941.5</v>
      </c>
      <c r="I101" s="7"/>
    </row>
    <row r="102" spans="1:10" ht="64.5" customHeight="1">
      <c r="A102" s="46" t="s">
        <v>523</v>
      </c>
      <c r="B102" s="54" t="s">
        <v>91</v>
      </c>
      <c r="C102" s="54" t="s">
        <v>182</v>
      </c>
      <c r="D102" s="100" t="s">
        <v>308</v>
      </c>
      <c r="E102" s="59">
        <v>200</v>
      </c>
      <c r="F102" s="197">
        <v>11612.6</v>
      </c>
      <c r="G102" s="188"/>
      <c r="H102" s="210">
        <f t="shared" si="2"/>
        <v>11612.6</v>
      </c>
      <c r="I102" s="7"/>
    </row>
    <row r="103" spans="1:10" ht="52.5" customHeight="1">
      <c r="A103" s="46" t="s">
        <v>284</v>
      </c>
      <c r="B103" s="74" t="s">
        <v>91</v>
      </c>
      <c r="C103" s="74" t="s">
        <v>182</v>
      </c>
      <c r="D103" s="100" t="s">
        <v>308</v>
      </c>
      <c r="E103" s="73">
        <v>300</v>
      </c>
      <c r="F103" s="197"/>
      <c r="G103" s="188"/>
      <c r="H103" s="210">
        <f t="shared" si="2"/>
        <v>0</v>
      </c>
      <c r="I103" s="75"/>
    </row>
    <row r="104" spans="1:10" ht="63" customHeight="1">
      <c r="A104" s="46" t="s">
        <v>280</v>
      </c>
      <c r="B104" s="54" t="s">
        <v>91</v>
      </c>
      <c r="C104" s="54" t="s">
        <v>182</v>
      </c>
      <c r="D104" s="100" t="s">
        <v>308</v>
      </c>
      <c r="E104" s="59">
        <v>600</v>
      </c>
      <c r="F104" s="197">
        <v>12689.3</v>
      </c>
      <c r="G104" s="188">
        <v>26.5</v>
      </c>
      <c r="H104" s="210">
        <f t="shared" si="2"/>
        <v>12715.8</v>
      </c>
      <c r="I104" s="7"/>
    </row>
    <row r="105" spans="1:10" ht="51" customHeight="1">
      <c r="A105" s="46" t="s">
        <v>281</v>
      </c>
      <c r="B105" s="54" t="s">
        <v>91</v>
      </c>
      <c r="C105" s="54" t="s">
        <v>182</v>
      </c>
      <c r="D105" s="100" t="s">
        <v>308</v>
      </c>
      <c r="E105" s="59">
        <v>800</v>
      </c>
      <c r="F105" s="197">
        <v>159.19999999999999</v>
      </c>
      <c r="G105" s="188"/>
      <c r="H105" s="210">
        <f t="shared" si="2"/>
        <v>159.19999999999999</v>
      </c>
      <c r="I105" s="7"/>
    </row>
    <row r="106" spans="1:10" ht="39.75" customHeight="1">
      <c r="A106" s="177" t="s">
        <v>521</v>
      </c>
      <c r="B106" s="54" t="s">
        <v>91</v>
      </c>
      <c r="C106" s="54" t="s">
        <v>182</v>
      </c>
      <c r="D106" s="98" t="s">
        <v>310</v>
      </c>
      <c r="E106" s="59">
        <v>200</v>
      </c>
      <c r="F106" s="197">
        <v>1049.2</v>
      </c>
      <c r="G106" s="188"/>
      <c r="H106" s="210">
        <f t="shared" si="2"/>
        <v>1049.2</v>
      </c>
      <c r="I106" s="7"/>
    </row>
    <row r="107" spans="1:10" ht="31.5" customHeight="1">
      <c r="A107" s="244" t="s">
        <v>522</v>
      </c>
      <c r="B107" s="243" t="s">
        <v>91</v>
      </c>
      <c r="C107" s="243" t="s">
        <v>182</v>
      </c>
      <c r="D107" s="243" t="s">
        <v>490</v>
      </c>
      <c r="E107" s="246">
        <v>200</v>
      </c>
      <c r="F107" s="245">
        <v>914</v>
      </c>
      <c r="G107" s="246"/>
      <c r="H107" s="245">
        <f t="shared" si="2"/>
        <v>914</v>
      </c>
      <c r="I107" s="138"/>
    </row>
    <row r="108" spans="1:10" ht="177" customHeight="1">
      <c r="A108" s="244" t="s">
        <v>570</v>
      </c>
      <c r="B108" s="243" t="s">
        <v>91</v>
      </c>
      <c r="C108" s="243" t="s">
        <v>182</v>
      </c>
      <c r="D108" s="243" t="s">
        <v>320</v>
      </c>
      <c r="E108" s="246">
        <v>100</v>
      </c>
      <c r="F108" s="245">
        <v>20434.7</v>
      </c>
      <c r="G108" s="246"/>
      <c r="H108" s="245">
        <f t="shared" si="2"/>
        <v>20434.7</v>
      </c>
      <c r="I108" s="7"/>
    </row>
    <row r="109" spans="1:10" ht="152.25" customHeight="1">
      <c r="A109" s="182" t="s">
        <v>526</v>
      </c>
      <c r="B109" s="54" t="s">
        <v>91</v>
      </c>
      <c r="C109" s="54" t="s">
        <v>182</v>
      </c>
      <c r="D109" s="98" t="s">
        <v>320</v>
      </c>
      <c r="E109" s="59">
        <v>200</v>
      </c>
      <c r="F109" s="197">
        <v>23.6</v>
      </c>
      <c r="G109" s="188"/>
      <c r="H109" s="210">
        <f t="shared" si="2"/>
        <v>23.6</v>
      </c>
      <c r="I109" s="58"/>
    </row>
    <row r="110" spans="1:10" ht="153" customHeight="1">
      <c r="A110" s="46" t="s">
        <v>571</v>
      </c>
      <c r="B110" s="54" t="s">
        <v>91</v>
      </c>
      <c r="C110" s="54" t="s">
        <v>182</v>
      </c>
      <c r="D110" s="98" t="s">
        <v>320</v>
      </c>
      <c r="E110" s="59">
        <v>600</v>
      </c>
      <c r="F110" s="197">
        <v>31485.1</v>
      </c>
      <c r="G110" s="188"/>
      <c r="H110" s="210">
        <f t="shared" si="2"/>
        <v>31485.1</v>
      </c>
      <c r="I110" s="84"/>
      <c r="J110" s="85"/>
    </row>
    <row r="111" spans="1:10" ht="75.75" customHeight="1">
      <c r="A111" s="102" t="s">
        <v>324</v>
      </c>
      <c r="B111" s="54" t="s">
        <v>91</v>
      </c>
      <c r="C111" s="54" t="s">
        <v>182</v>
      </c>
      <c r="D111" s="98" t="s">
        <v>325</v>
      </c>
      <c r="E111" s="59">
        <v>100</v>
      </c>
      <c r="F111" s="197">
        <v>2810.1</v>
      </c>
      <c r="G111" s="188"/>
      <c r="H111" s="210">
        <f t="shared" si="2"/>
        <v>2810.1</v>
      </c>
      <c r="I111" s="84"/>
      <c r="J111" s="85"/>
    </row>
    <row r="112" spans="1:10" ht="50.25" customHeight="1">
      <c r="A112" s="177" t="s">
        <v>527</v>
      </c>
      <c r="B112" s="54" t="s">
        <v>91</v>
      </c>
      <c r="C112" s="54" t="s">
        <v>182</v>
      </c>
      <c r="D112" s="98" t="s">
        <v>325</v>
      </c>
      <c r="E112" s="59">
        <v>200</v>
      </c>
      <c r="F112" s="197">
        <v>737.8</v>
      </c>
      <c r="G112" s="188"/>
      <c r="H112" s="210">
        <f t="shared" si="2"/>
        <v>737.8</v>
      </c>
      <c r="I112" s="7"/>
    </row>
    <row r="113" spans="1:9" ht="37.5" customHeight="1">
      <c r="A113" s="102" t="s">
        <v>326</v>
      </c>
      <c r="B113" s="54" t="s">
        <v>91</v>
      </c>
      <c r="C113" s="54" t="s">
        <v>182</v>
      </c>
      <c r="D113" s="98" t="s">
        <v>325</v>
      </c>
      <c r="E113" s="59">
        <v>800</v>
      </c>
      <c r="F113" s="197">
        <v>129.69999999999999</v>
      </c>
      <c r="G113" s="188"/>
      <c r="H113" s="210">
        <f t="shared" si="2"/>
        <v>129.69999999999999</v>
      </c>
      <c r="I113" s="7"/>
    </row>
    <row r="114" spans="1:9" ht="63" customHeight="1">
      <c r="A114" s="14" t="s">
        <v>528</v>
      </c>
      <c r="B114" s="54" t="s">
        <v>91</v>
      </c>
      <c r="C114" s="54" t="s">
        <v>183</v>
      </c>
      <c r="D114" s="98" t="s">
        <v>332</v>
      </c>
      <c r="E114" s="59">
        <v>200</v>
      </c>
      <c r="F114" s="197">
        <v>23.1</v>
      </c>
      <c r="G114" s="188">
        <v>36.1</v>
      </c>
      <c r="H114" s="210">
        <f t="shared" si="2"/>
        <v>59.2</v>
      </c>
      <c r="I114" s="13"/>
    </row>
    <row r="115" spans="1:9" ht="62.25" customHeight="1">
      <c r="A115" s="14" t="s">
        <v>331</v>
      </c>
      <c r="B115" s="54" t="s">
        <v>91</v>
      </c>
      <c r="C115" s="54" t="s">
        <v>183</v>
      </c>
      <c r="D115" s="98" t="s">
        <v>332</v>
      </c>
      <c r="E115" s="59">
        <v>600</v>
      </c>
      <c r="F115" s="197"/>
      <c r="G115" s="188">
        <v>194.9</v>
      </c>
      <c r="H115" s="210">
        <f t="shared" si="2"/>
        <v>194.9</v>
      </c>
      <c r="I115" s="13"/>
    </row>
    <row r="116" spans="1:9" ht="63.75" customHeight="1">
      <c r="A116" s="177" t="s">
        <v>529</v>
      </c>
      <c r="B116" s="54" t="s">
        <v>91</v>
      </c>
      <c r="C116" s="54" t="s">
        <v>183</v>
      </c>
      <c r="D116" s="98" t="s">
        <v>334</v>
      </c>
      <c r="E116" s="59">
        <v>200</v>
      </c>
      <c r="F116" s="197">
        <v>59.2</v>
      </c>
      <c r="G116" s="188">
        <v>-36.1</v>
      </c>
      <c r="H116" s="210">
        <f t="shared" si="2"/>
        <v>23.1</v>
      </c>
      <c r="I116" s="7"/>
    </row>
    <row r="117" spans="1:9" ht="75.75" customHeight="1">
      <c r="A117" s="102" t="s">
        <v>333</v>
      </c>
      <c r="B117" s="54" t="s">
        <v>91</v>
      </c>
      <c r="C117" s="54" t="s">
        <v>183</v>
      </c>
      <c r="D117" s="98" t="s">
        <v>334</v>
      </c>
      <c r="E117" s="59">
        <v>600</v>
      </c>
      <c r="F117" s="197">
        <v>194.9</v>
      </c>
      <c r="G117" s="188">
        <v>-194.9</v>
      </c>
      <c r="H117" s="210">
        <f t="shared" si="2"/>
        <v>0</v>
      </c>
      <c r="I117" s="7"/>
    </row>
    <row r="118" spans="1:9" ht="27" customHeight="1">
      <c r="A118" s="177" t="s">
        <v>530</v>
      </c>
      <c r="B118" s="54" t="s">
        <v>91</v>
      </c>
      <c r="C118" s="54" t="s">
        <v>183</v>
      </c>
      <c r="D118" s="98" t="s">
        <v>336</v>
      </c>
      <c r="E118" s="59">
        <v>200</v>
      </c>
      <c r="F118" s="197">
        <v>170.1</v>
      </c>
      <c r="G118" s="188">
        <v>-170.1</v>
      </c>
      <c r="H118" s="210">
        <f t="shared" si="2"/>
        <v>0</v>
      </c>
      <c r="I118" s="7"/>
    </row>
    <row r="119" spans="1:9" ht="38.25" customHeight="1">
      <c r="A119" s="150" t="s">
        <v>335</v>
      </c>
      <c r="B119" s="54" t="s">
        <v>91</v>
      </c>
      <c r="C119" s="54" t="s">
        <v>183</v>
      </c>
      <c r="D119" s="98" t="s">
        <v>336</v>
      </c>
      <c r="E119" s="59">
        <v>600</v>
      </c>
      <c r="F119" s="197">
        <v>218.4</v>
      </c>
      <c r="G119" s="188">
        <v>-218.4</v>
      </c>
      <c r="H119" s="210">
        <f t="shared" si="2"/>
        <v>0</v>
      </c>
      <c r="I119" s="7"/>
    </row>
    <row r="120" spans="1:9" ht="51" customHeight="1">
      <c r="A120" s="14" t="s">
        <v>585</v>
      </c>
      <c r="B120" s="206" t="s">
        <v>91</v>
      </c>
      <c r="C120" s="206" t="s">
        <v>183</v>
      </c>
      <c r="D120" s="206" t="s">
        <v>587</v>
      </c>
      <c r="E120" s="203">
        <v>200</v>
      </c>
      <c r="F120" s="210"/>
      <c r="G120" s="227">
        <v>170.1</v>
      </c>
      <c r="H120" s="210">
        <f t="shared" si="2"/>
        <v>170.1</v>
      </c>
      <c r="I120" s="207"/>
    </row>
    <row r="121" spans="1:9" ht="63.75" customHeight="1">
      <c r="A121" s="14" t="s">
        <v>586</v>
      </c>
      <c r="B121" s="206" t="s">
        <v>91</v>
      </c>
      <c r="C121" s="206" t="s">
        <v>183</v>
      </c>
      <c r="D121" s="206" t="s">
        <v>587</v>
      </c>
      <c r="E121" s="203">
        <v>600</v>
      </c>
      <c r="F121" s="210"/>
      <c r="G121" s="227">
        <v>218.4</v>
      </c>
      <c r="H121" s="210">
        <f t="shared" si="2"/>
        <v>218.4</v>
      </c>
      <c r="I121" s="207"/>
    </row>
    <row r="122" spans="1:9" ht="52.5" customHeight="1">
      <c r="A122" s="106" t="s">
        <v>531</v>
      </c>
      <c r="B122" s="125" t="s">
        <v>91</v>
      </c>
      <c r="C122" s="125" t="s">
        <v>183</v>
      </c>
      <c r="D122" s="125" t="s">
        <v>341</v>
      </c>
      <c r="E122" s="120">
        <v>200</v>
      </c>
      <c r="F122" s="197">
        <v>30</v>
      </c>
      <c r="G122" s="188"/>
      <c r="H122" s="210">
        <f t="shared" si="2"/>
        <v>30</v>
      </c>
      <c r="I122" s="129"/>
    </row>
    <row r="123" spans="1:9" ht="63.75" customHeight="1">
      <c r="A123" s="140" t="s">
        <v>491</v>
      </c>
      <c r="B123" s="137" t="s">
        <v>91</v>
      </c>
      <c r="C123" s="137" t="s">
        <v>183</v>
      </c>
      <c r="D123" s="137" t="s">
        <v>341</v>
      </c>
      <c r="E123" s="134">
        <v>600</v>
      </c>
      <c r="F123" s="197">
        <v>20</v>
      </c>
      <c r="G123" s="188"/>
      <c r="H123" s="210">
        <f t="shared" si="2"/>
        <v>20</v>
      </c>
      <c r="I123" s="138"/>
    </row>
    <row r="124" spans="1:9" ht="51.75" customHeight="1">
      <c r="A124" s="147" t="s">
        <v>502</v>
      </c>
      <c r="B124" s="148" t="s">
        <v>91</v>
      </c>
      <c r="C124" s="148" t="s">
        <v>183</v>
      </c>
      <c r="D124" s="148" t="s">
        <v>503</v>
      </c>
      <c r="E124" s="146">
        <v>600</v>
      </c>
      <c r="F124" s="197">
        <v>20</v>
      </c>
      <c r="G124" s="188"/>
      <c r="H124" s="210">
        <f t="shared" si="2"/>
        <v>20</v>
      </c>
      <c r="I124" s="153"/>
    </row>
    <row r="125" spans="1:9" ht="53.25" customHeight="1">
      <c r="A125" s="147" t="s">
        <v>505</v>
      </c>
      <c r="B125" s="125" t="s">
        <v>91</v>
      </c>
      <c r="C125" s="17" t="s">
        <v>183</v>
      </c>
      <c r="D125" s="126">
        <v>1510100510</v>
      </c>
      <c r="E125" s="17" t="s">
        <v>504</v>
      </c>
      <c r="F125" s="197">
        <v>20</v>
      </c>
      <c r="G125" s="17"/>
      <c r="H125" s="210">
        <f t="shared" si="2"/>
        <v>20</v>
      </c>
      <c r="I125" s="129"/>
    </row>
    <row r="126" spans="1:9" ht="48" customHeight="1">
      <c r="A126" s="176" t="s">
        <v>547</v>
      </c>
      <c r="B126" s="148" t="s">
        <v>91</v>
      </c>
      <c r="C126" s="17" t="s">
        <v>183</v>
      </c>
      <c r="D126" s="114">
        <v>1510100520</v>
      </c>
      <c r="E126" s="17" t="s">
        <v>250</v>
      </c>
      <c r="F126" s="197">
        <v>10</v>
      </c>
      <c r="G126" s="17"/>
      <c r="H126" s="210">
        <f t="shared" si="2"/>
        <v>10</v>
      </c>
      <c r="I126" s="153"/>
    </row>
    <row r="127" spans="1:9" ht="38.25" customHeight="1">
      <c r="A127" s="109" t="s">
        <v>568</v>
      </c>
      <c r="B127" s="148" t="s">
        <v>91</v>
      </c>
      <c r="C127" s="148" t="s">
        <v>184</v>
      </c>
      <c r="D127" s="99" t="s">
        <v>290</v>
      </c>
      <c r="E127" s="146">
        <v>200</v>
      </c>
      <c r="F127" s="197">
        <v>45.1</v>
      </c>
      <c r="G127" s="188"/>
      <c r="H127" s="210">
        <f t="shared" si="2"/>
        <v>45.1</v>
      </c>
      <c r="I127" s="153"/>
    </row>
    <row r="128" spans="1:9" ht="26.25" customHeight="1">
      <c r="A128" s="109" t="s">
        <v>492</v>
      </c>
      <c r="B128" s="54" t="s">
        <v>91</v>
      </c>
      <c r="C128" s="54" t="s">
        <v>184</v>
      </c>
      <c r="D128" s="99" t="s">
        <v>290</v>
      </c>
      <c r="E128" s="59">
        <v>300</v>
      </c>
      <c r="F128" s="197">
        <v>50</v>
      </c>
      <c r="G128" s="188"/>
      <c r="H128" s="210">
        <f t="shared" si="2"/>
        <v>50</v>
      </c>
      <c r="I128" s="7"/>
    </row>
    <row r="129" spans="1:9" ht="51" customHeight="1">
      <c r="A129" s="177" t="s">
        <v>519</v>
      </c>
      <c r="B129" s="137" t="s">
        <v>91</v>
      </c>
      <c r="C129" s="137" t="s">
        <v>184</v>
      </c>
      <c r="D129" s="137" t="s">
        <v>488</v>
      </c>
      <c r="E129" s="134">
        <v>200</v>
      </c>
      <c r="F129" s="197">
        <v>336.4</v>
      </c>
      <c r="G129" s="188"/>
      <c r="H129" s="210">
        <f t="shared" si="2"/>
        <v>336.4</v>
      </c>
      <c r="I129" s="138"/>
    </row>
    <row r="130" spans="1:9" ht="63.75" customHeight="1">
      <c r="A130" s="140" t="s">
        <v>485</v>
      </c>
      <c r="B130" s="137" t="s">
        <v>91</v>
      </c>
      <c r="C130" s="137" t="s">
        <v>184</v>
      </c>
      <c r="D130" s="137" t="s">
        <v>488</v>
      </c>
      <c r="E130" s="134">
        <v>600</v>
      </c>
      <c r="F130" s="197">
        <v>50</v>
      </c>
      <c r="G130" s="188"/>
      <c r="H130" s="210">
        <f t="shared" si="2"/>
        <v>50</v>
      </c>
      <c r="I130" s="138"/>
    </row>
    <row r="131" spans="1:9" ht="64.5" customHeight="1">
      <c r="A131" s="127" t="s">
        <v>282</v>
      </c>
      <c r="B131" s="54" t="s">
        <v>91</v>
      </c>
      <c r="C131" s="54" t="s">
        <v>184</v>
      </c>
      <c r="D131" s="98" t="s">
        <v>309</v>
      </c>
      <c r="E131" s="59">
        <v>100</v>
      </c>
      <c r="F131" s="197">
        <v>6082.3</v>
      </c>
      <c r="G131" s="188"/>
      <c r="H131" s="210">
        <f t="shared" si="2"/>
        <v>6082.3</v>
      </c>
      <c r="I131" s="7"/>
    </row>
    <row r="132" spans="1:9" ht="39" customHeight="1">
      <c r="A132" s="46" t="s">
        <v>524</v>
      </c>
      <c r="B132" s="54" t="s">
        <v>91</v>
      </c>
      <c r="C132" s="54" t="s">
        <v>184</v>
      </c>
      <c r="D132" s="98" t="s">
        <v>309</v>
      </c>
      <c r="E132" s="59">
        <v>200</v>
      </c>
      <c r="F132" s="197">
        <v>998.9</v>
      </c>
      <c r="G132" s="188"/>
      <c r="H132" s="210">
        <f t="shared" si="2"/>
        <v>998.9</v>
      </c>
      <c r="I132" s="7"/>
    </row>
    <row r="133" spans="1:9" ht="25.5" customHeight="1">
      <c r="A133" s="46" t="s">
        <v>283</v>
      </c>
      <c r="B133" s="54" t="s">
        <v>91</v>
      </c>
      <c r="C133" s="54" t="s">
        <v>184</v>
      </c>
      <c r="D133" s="98" t="s">
        <v>309</v>
      </c>
      <c r="E133" s="59">
        <v>800</v>
      </c>
      <c r="F133" s="197">
        <v>2.7</v>
      </c>
      <c r="G133" s="188"/>
      <c r="H133" s="210">
        <f t="shared" si="2"/>
        <v>2.7</v>
      </c>
      <c r="I133" s="7"/>
    </row>
    <row r="134" spans="1:9" ht="68.25" customHeight="1">
      <c r="A134" s="244" t="s">
        <v>344</v>
      </c>
      <c r="B134" s="243" t="s">
        <v>91</v>
      </c>
      <c r="C134" s="243" t="s">
        <v>184</v>
      </c>
      <c r="D134" s="184" t="s">
        <v>348</v>
      </c>
      <c r="E134" s="246">
        <v>300</v>
      </c>
      <c r="F134" s="245">
        <v>28</v>
      </c>
      <c r="G134" s="246"/>
      <c r="H134" s="245">
        <f t="shared" si="2"/>
        <v>28</v>
      </c>
      <c r="I134" s="13"/>
    </row>
    <row r="135" spans="1:9" ht="39" customHeight="1">
      <c r="A135" s="244" t="s">
        <v>345</v>
      </c>
      <c r="B135" s="243" t="s">
        <v>91</v>
      </c>
      <c r="C135" s="243" t="s">
        <v>184</v>
      </c>
      <c r="D135" s="243" t="s">
        <v>349</v>
      </c>
      <c r="E135" s="246">
        <v>300</v>
      </c>
      <c r="F135" s="245">
        <v>126</v>
      </c>
      <c r="G135" s="246"/>
      <c r="H135" s="245">
        <f t="shared" si="2"/>
        <v>126</v>
      </c>
      <c r="I135" s="13"/>
    </row>
    <row r="136" spans="1:9" ht="37.5" customHeight="1">
      <c r="A136" s="150" t="s">
        <v>346</v>
      </c>
      <c r="B136" s="54" t="s">
        <v>91</v>
      </c>
      <c r="C136" s="54" t="s">
        <v>184</v>
      </c>
      <c r="D136" s="98" t="s">
        <v>350</v>
      </c>
      <c r="E136" s="59">
        <v>300</v>
      </c>
      <c r="F136" s="197">
        <v>80</v>
      </c>
      <c r="G136" s="188"/>
      <c r="H136" s="210">
        <f t="shared" si="2"/>
        <v>80</v>
      </c>
      <c r="I136" s="13"/>
    </row>
    <row r="137" spans="1:9" ht="50.25" customHeight="1">
      <c r="A137" s="177" t="s">
        <v>544</v>
      </c>
      <c r="B137" s="125" t="s">
        <v>91</v>
      </c>
      <c r="C137" s="125" t="s">
        <v>184</v>
      </c>
      <c r="D137" s="130">
        <v>1410100300</v>
      </c>
      <c r="E137" s="120">
        <v>200</v>
      </c>
      <c r="F137" s="197">
        <v>30</v>
      </c>
      <c r="G137" s="188"/>
      <c r="H137" s="210">
        <f t="shared" si="2"/>
        <v>30</v>
      </c>
      <c r="I137" s="129"/>
    </row>
    <row r="138" spans="1:9" ht="51.75" customHeight="1">
      <c r="A138" s="150" t="s">
        <v>506</v>
      </c>
      <c r="B138" s="148" t="s">
        <v>91</v>
      </c>
      <c r="C138" s="148" t="s">
        <v>184</v>
      </c>
      <c r="D138" s="156">
        <v>1410100300</v>
      </c>
      <c r="E138" s="146">
        <v>600</v>
      </c>
      <c r="F138" s="197">
        <v>70</v>
      </c>
      <c r="G138" s="188"/>
      <c r="H138" s="210">
        <f t="shared" si="2"/>
        <v>70</v>
      </c>
      <c r="I138" s="153"/>
    </row>
    <row r="139" spans="1:9" ht="89.25" customHeight="1">
      <c r="A139" s="97" t="s">
        <v>298</v>
      </c>
      <c r="B139" s="54" t="s">
        <v>91</v>
      </c>
      <c r="C139" s="55">
        <v>1004</v>
      </c>
      <c r="D139" s="98" t="s">
        <v>299</v>
      </c>
      <c r="E139" s="59">
        <v>300</v>
      </c>
      <c r="F139" s="197">
        <v>857.7</v>
      </c>
      <c r="G139" s="188"/>
      <c r="H139" s="210">
        <f t="shared" si="2"/>
        <v>857.7</v>
      </c>
      <c r="I139" s="7"/>
    </row>
    <row r="140" spans="1:9" ht="102" customHeight="1">
      <c r="A140" s="150" t="s">
        <v>300</v>
      </c>
      <c r="B140" s="54" t="s">
        <v>91</v>
      </c>
      <c r="C140" s="55">
        <v>1004</v>
      </c>
      <c r="D140" s="98" t="s">
        <v>299</v>
      </c>
      <c r="E140" s="59">
        <v>600</v>
      </c>
      <c r="F140" s="197">
        <v>378.7</v>
      </c>
      <c r="G140" s="188"/>
      <c r="H140" s="210">
        <f t="shared" si="2"/>
        <v>378.7</v>
      </c>
      <c r="I140" s="7"/>
    </row>
    <row r="141" spans="1:9" ht="53.25" customHeight="1">
      <c r="A141" s="177" t="s">
        <v>536</v>
      </c>
      <c r="B141" s="125" t="s">
        <v>91</v>
      </c>
      <c r="C141" s="125" t="s">
        <v>193</v>
      </c>
      <c r="D141" s="121" t="s">
        <v>380</v>
      </c>
      <c r="E141" s="120">
        <v>200</v>
      </c>
      <c r="F141" s="197">
        <v>27.8</v>
      </c>
      <c r="G141" s="188"/>
      <c r="H141" s="210">
        <f t="shared" si="2"/>
        <v>27.8</v>
      </c>
      <c r="I141" s="129"/>
    </row>
    <row r="142" spans="1:9" ht="37.5" customHeight="1">
      <c r="A142" s="152" t="s">
        <v>507</v>
      </c>
      <c r="B142" s="48" t="s">
        <v>501</v>
      </c>
      <c r="C142" s="122"/>
      <c r="D142" s="48"/>
      <c r="E142" s="132"/>
      <c r="F142" s="200">
        <f>SUM(F143:F150)</f>
        <v>1697.6999999999998</v>
      </c>
      <c r="G142" s="199"/>
      <c r="H142" s="155">
        <f>SUM(H143:H150)</f>
        <v>1697.6999999999998</v>
      </c>
      <c r="I142" s="129"/>
    </row>
    <row r="143" spans="1:9" ht="63.75" customHeight="1">
      <c r="A143" s="177" t="s">
        <v>537</v>
      </c>
      <c r="B143" s="148" t="s">
        <v>501</v>
      </c>
      <c r="C143" s="148" t="s">
        <v>171</v>
      </c>
      <c r="D143" s="148" t="s">
        <v>386</v>
      </c>
      <c r="E143" s="162">
        <v>200</v>
      </c>
      <c r="F143" s="197">
        <v>70</v>
      </c>
      <c r="G143" s="162"/>
      <c r="H143" s="151">
        <v>70</v>
      </c>
      <c r="I143" s="153"/>
    </row>
    <row r="144" spans="1:9" ht="77.25" customHeight="1">
      <c r="A144" s="140" t="s">
        <v>497</v>
      </c>
      <c r="B144" s="137" t="s">
        <v>501</v>
      </c>
      <c r="C144" s="148" t="s">
        <v>508</v>
      </c>
      <c r="D144" s="125" t="s">
        <v>478</v>
      </c>
      <c r="E144" s="17" t="s">
        <v>92</v>
      </c>
      <c r="F144" s="197">
        <v>1204.0999999999999</v>
      </c>
      <c r="G144" s="17" t="s">
        <v>590</v>
      </c>
      <c r="H144" s="141">
        <f>F144+G144</f>
        <v>1154.0999999999999</v>
      </c>
      <c r="I144" s="129"/>
    </row>
    <row r="145" spans="1:9" ht="39.75" customHeight="1">
      <c r="A145" s="177" t="s">
        <v>552</v>
      </c>
      <c r="B145" s="137" t="s">
        <v>501</v>
      </c>
      <c r="C145" s="148" t="s">
        <v>508</v>
      </c>
      <c r="D145" s="125" t="s">
        <v>478</v>
      </c>
      <c r="E145" s="17" t="s">
        <v>250</v>
      </c>
      <c r="F145" s="197">
        <v>53.6</v>
      </c>
      <c r="G145" s="17" t="s">
        <v>591</v>
      </c>
      <c r="H145" s="141">
        <f>F145+G145</f>
        <v>103.6</v>
      </c>
      <c r="I145" s="129"/>
    </row>
    <row r="146" spans="1:9" ht="50.25" customHeight="1">
      <c r="A146" s="106" t="s">
        <v>569</v>
      </c>
      <c r="B146" s="137" t="s">
        <v>501</v>
      </c>
      <c r="C146" s="125" t="s">
        <v>183</v>
      </c>
      <c r="D146" s="125" t="s">
        <v>341</v>
      </c>
      <c r="E146" s="120">
        <v>200</v>
      </c>
      <c r="F146" s="197">
        <v>30</v>
      </c>
      <c r="G146" s="188"/>
      <c r="H146" s="128">
        <v>30</v>
      </c>
      <c r="I146" s="129"/>
    </row>
    <row r="147" spans="1:9" ht="42" customHeight="1">
      <c r="A147" s="176" t="s">
        <v>546</v>
      </c>
      <c r="B147" s="137" t="s">
        <v>501</v>
      </c>
      <c r="C147" s="17" t="s">
        <v>183</v>
      </c>
      <c r="D147" s="126">
        <v>1510100510</v>
      </c>
      <c r="E147" s="17" t="s">
        <v>250</v>
      </c>
      <c r="F147" s="197">
        <v>50</v>
      </c>
      <c r="G147" s="17"/>
      <c r="H147" s="128">
        <v>50</v>
      </c>
      <c r="I147" s="129"/>
    </row>
    <row r="148" spans="1:9" ht="39.75" customHeight="1">
      <c r="A148" s="177" t="s">
        <v>544</v>
      </c>
      <c r="B148" s="137" t="s">
        <v>501</v>
      </c>
      <c r="C148" s="125" t="s">
        <v>184</v>
      </c>
      <c r="D148" s="130">
        <v>1410100300</v>
      </c>
      <c r="E148" s="120">
        <v>200</v>
      </c>
      <c r="F148" s="197">
        <v>50</v>
      </c>
      <c r="G148" s="188"/>
      <c r="H148" s="128">
        <v>50</v>
      </c>
      <c r="I148" s="129"/>
    </row>
    <row r="149" spans="1:9" ht="52.5" customHeight="1">
      <c r="A149" s="177" t="s">
        <v>519</v>
      </c>
      <c r="B149" s="137" t="s">
        <v>501</v>
      </c>
      <c r="C149" s="137" t="s">
        <v>184</v>
      </c>
      <c r="D149" s="137" t="s">
        <v>488</v>
      </c>
      <c r="E149" s="134">
        <v>200</v>
      </c>
      <c r="F149" s="197">
        <v>90</v>
      </c>
      <c r="G149" s="188"/>
      <c r="H149" s="141">
        <v>90</v>
      </c>
      <c r="I149" s="129"/>
    </row>
    <row r="150" spans="1:9" ht="51" customHeight="1">
      <c r="A150" s="177" t="s">
        <v>536</v>
      </c>
      <c r="B150" s="137" t="s">
        <v>501</v>
      </c>
      <c r="C150" s="125" t="s">
        <v>193</v>
      </c>
      <c r="D150" s="121" t="s">
        <v>380</v>
      </c>
      <c r="E150" s="120">
        <v>200</v>
      </c>
      <c r="F150" s="197">
        <v>150</v>
      </c>
      <c r="G150" s="188"/>
      <c r="H150" s="128">
        <v>150</v>
      </c>
      <c r="I150" s="129"/>
    </row>
    <row r="151" spans="1:9" ht="17.25" customHeight="1">
      <c r="A151" s="21" t="s">
        <v>132</v>
      </c>
      <c r="B151" s="8"/>
      <c r="C151" s="8"/>
      <c r="D151" s="8"/>
      <c r="E151" s="8"/>
      <c r="F151" s="242">
        <f>F19+F55+F52+F78+F142</f>
        <v>154249.1</v>
      </c>
      <c r="G151" s="242">
        <f>G19+G55+G52+G78+G142</f>
        <v>-3199</v>
      </c>
      <c r="H151" s="242">
        <f>H19+H55+H52+H78+H142</f>
        <v>151050.09999999998</v>
      </c>
      <c r="I151" s="7"/>
    </row>
    <row r="152" spans="1:9" ht="15.75">
      <c r="A152" s="1"/>
    </row>
    <row r="153" spans="1:9" ht="15.75">
      <c r="A153" s="1"/>
    </row>
  </sheetData>
  <mergeCells count="22">
    <mergeCell ref="A13:H13"/>
    <mergeCell ref="E15:H15"/>
    <mergeCell ref="D6:H6"/>
    <mergeCell ref="D7:H7"/>
    <mergeCell ref="D8:H8"/>
    <mergeCell ref="D9:H9"/>
    <mergeCell ref="A12:H12"/>
    <mergeCell ref="C10:H10"/>
    <mergeCell ref="A16:A18"/>
    <mergeCell ref="C16:C18"/>
    <mergeCell ref="D16:D18"/>
    <mergeCell ref="E16:E18"/>
    <mergeCell ref="I16:I18"/>
    <mergeCell ref="H16:H18"/>
    <mergeCell ref="B16:B18"/>
    <mergeCell ref="G16:G18"/>
    <mergeCell ref="F16:F18"/>
    <mergeCell ref="A1:H1"/>
    <mergeCell ref="A2:H2"/>
    <mergeCell ref="A3:H3"/>
    <mergeCell ref="A4:H4"/>
    <mergeCell ref="A5:H5"/>
  </mergeCells>
  <pageMargins left="0.59055118110236227" right="0.19685039370078741" top="0.19685039370078741" bottom="0.19685039370078741" header="0.31496062992125984" footer="0.31496062992125984"/>
  <pageSetup paperSize="9" scale="93" orientation="portrait" r:id="rId1"/>
  <rowBreaks count="5" manualBreakCount="5">
    <brk id="28" max="7" man="1"/>
    <brk id="44" max="7" man="1"/>
    <brk id="62" max="7" man="1"/>
    <brk id="79" max="7" man="1"/>
    <brk id="9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Приложение 1</vt:lpstr>
      <vt:lpstr>Приложение 2 </vt:lpstr>
      <vt:lpstr>Приложение 3</vt:lpstr>
      <vt:lpstr>Приложение 4</vt:lpstr>
      <vt:lpstr>Приложение 5</vt:lpstr>
      <vt:lpstr>'Приложение 5'!Область_печати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2016-04-08T12:35:39Z</cp:lastPrinted>
  <dcterms:created xsi:type="dcterms:W3CDTF">2014-09-25T13:17:34Z</dcterms:created>
  <dcterms:modified xsi:type="dcterms:W3CDTF">2016-04-08T12:36:17Z</dcterms:modified>
</cp:coreProperties>
</file>