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4"/>
  </bookViews>
  <sheets>
    <sheet name="Приложение 1" sheetId="22" r:id="rId1"/>
    <sheet name="Приложение 2" sheetId="21" r:id="rId2"/>
    <sheet name="Приложение 3" sheetId="9" r:id="rId3"/>
    <sheet name="Приложение 4" sheetId="11" r:id="rId4"/>
    <sheet name="Приложение 5" sheetId="13" r:id="rId5"/>
  </sheets>
  <definedNames>
    <definedName name="_xlnm.Print_Area" localSheetId="4">'Приложение 5'!$A$1:$H$155</definedName>
  </definedNames>
  <calcPr calcId="124519"/>
</workbook>
</file>

<file path=xl/calcChain.xml><?xml version="1.0" encoding="utf-8"?>
<calcChain xmlns="http://schemas.openxmlformats.org/spreadsheetml/2006/main">
  <c r="F73" i="9"/>
  <c r="E73"/>
  <c r="E69" s="1"/>
  <c r="H112" i="13"/>
  <c r="F178" i="9"/>
  <c r="F177"/>
  <c r="F76"/>
  <c r="F115"/>
  <c r="F112" s="1"/>
  <c r="H117" i="13"/>
  <c r="H109"/>
  <c r="H86"/>
  <c r="F50"/>
  <c r="G50"/>
  <c r="H75"/>
  <c r="H67"/>
  <c r="E117" i="9"/>
  <c r="F117"/>
  <c r="D117"/>
  <c r="F121"/>
  <c r="E112"/>
  <c r="D112"/>
  <c r="D79"/>
  <c r="E79"/>
  <c r="F83"/>
  <c r="E51"/>
  <c r="F57"/>
  <c r="D86" i="22"/>
  <c r="C86"/>
  <c r="E87"/>
  <c r="E86" s="1"/>
  <c r="C48" i="11"/>
  <c r="D34"/>
  <c r="C34"/>
  <c r="E140" i="9"/>
  <c r="F140"/>
  <c r="D140"/>
  <c r="E193"/>
  <c r="D193"/>
  <c r="E151"/>
  <c r="E150" s="1"/>
  <c r="E149" s="1"/>
  <c r="E110" i="22"/>
  <c r="E109" s="1"/>
  <c r="D109"/>
  <c r="C109"/>
  <c r="E108"/>
  <c r="E107" s="1"/>
  <c r="E106" s="1"/>
  <c r="D107"/>
  <c r="C107"/>
  <c r="C106" s="1"/>
  <c r="D106"/>
  <c r="E105"/>
  <c r="E104" s="1"/>
  <c r="D104"/>
  <c r="C104"/>
  <c r="E103"/>
  <c r="E102" s="1"/>
  <c r="D102"/>
  <c r="C102"/>
  <c r="E101"/>
  <c r="E100" s="1"/>
  <c r="C100"/>
  <c r="E99"/>
  <c r="E98" s="1"/>
  <c r="E97" s="1"/>
  <c r="D98"/>
  <c r="C98"/>
  <c r="D97"/>
  <c r="E96"/>
  <c r="E95" s="1"/>
  <c r="D95"/>
  <c r="C95"/>
  <c r="E94"/>
  <c r="E93" s="1"/>
  <c r="D93"/>
  <c r="C93"/>
  <c r="E92"/>
  <c r="E91" s="1"/>
  <c r="D91"/>
  <c r="D89" s="1"/>
  <c r="C91"/>
  <c r="E90"/>
  <c r="C89"/>
  <c r="E85"/>
  <c r="E84" s="1"/>
  <c r="E83" s="1"/>
  <c r="D84"/>
  <c r="D83" s="1"/>
  <c r="C84"/>
  <c r="C83" s="1"/>
  <c r="E80"/>
  <c r="E79" s="1"/>
  <c r="E78" s="1"/>
  <c r="D79"/>
  <c r="D78" s="1"/>
  <c r="C79"/>
  <c r="C78" s="1"/>
  <c r="E75"/>
  <c r="C75"/>
  <c r="E73"/>
  <c r="C73"/>
  <c r="E71"/>
  <c r="C71"/>
  <c r="E70"/>
  <c r="C70"/>
  <c r="E69"/>
  <c r="E68"/>
  <c r="E67" s="1"/>
  <c r="E66" s="1"/>
  <c r="D67"/>
  <c r="D66" s="1"/>
  <c r="C67"/>
  <c r="C66" s="1"/>
  <c r="E65"/>
  <c r="E64" s="1"/>
  <c r="E63" s="1"/>
  <c r="E62" s="1"/>
  <c r="D64"/>
  <c r="C64"/>
  <c r="C63" s="1"/>
  <c r="D63"/>
  <c r="E59"/>
  <c r="C59"/>
  <c r="E58"/>
  <c r="C58"/>
  <c r="E57"/>
  <c r="C57"/>
  <c r="E52"/>
  <c r="C52"/>
  <c r="E51"/>
  <c r="C51"/>
  <c r="E50"/>
  <c r="E49" s="1"/>
  <c r="E48" s="1"/>
  <c r="D49"/>
  <c r="C49"/>
  <c r="D48"/>
  <c r="C48"/>
  <c r="E46"/>
  <c r="C46"/>
  <c r="E44"/>
  <c r="E43" s="1"/>
  <c r="E42" s="1"/>
  <c r="D43"/>
  <c r="D42" s="1"/>
  <c r="D41" s="1"/>
  <c r="C43"/>
  <c r="C42"/>
  <c r="C41" s="1"/>
  <c r="E39"/>
  <c r="C39"/>
  <c r="E38"/>
  <c r="C38"/>
  <c r="E36"/>
  <c r="C36"/>
  <c r="E34"/>
  <c r="C34"/>
  <c r="C33" s="1"/>
  <c r="E33"/>
  <c r="E24"/>
  <c r="C24"/>
  <c r="E19"/>
  <c r="C19"/>
  <c r="E18"/>
  <c r="C18"/>
  <c r="F152" i="9"/>
  <c r="F151" s="1"/>
  <c r="F150" s="1"/>
  <c r="F149" s="1"/>
  <c r="H36" i="13"/>
  <c r="E182" i="9"/>
  <c r="D182"/>
  <c r="F186"/>
  <c r="F205"/>
  <c r="C88" i="22" l="1"/>
  <c r="E41"/>
  <c r="E17" s="1"/>
  <c r="C62"/>
  <c r="C17" s="1"/>
  <c r="D88"/>
  <c r="C97"/>
  <c r="C82" s="1"/>
  <c r="C81" s="1"/>
  <c r="D62"/>
  <c r="D17" s="1"/>
  <c r="D82"/>
  <c r="D81" s="1"/>
  <c r="E89"/>
  <c r="E88" s="1"/>
  <c r="E82" s="1"/>
  <c r="E81" s="1"/>
  <c r="E111" s="1"/>
  <c r="H150" i="13"/>
  <c r="H96"/>
  <c r="E95" i="9"/>
  <c r="E94" s="1"/>
  <c r="F96"/>
  <c r="F30"/>
  <c r="H62" i="13"/>
  <c r="H45"/>
  <c r="E137" i="9"/>
  <c r="D137"/>
  <c r="F139"/>
  <c r="E142"/>
  <c r="D142"/>
  <c r="F143"/>
  <c r="E110"/>
  <c r="F111"/>
  <c r="F110" s="1"/>
  <c r="F75"/>
  <c r="F77"/>
  <c r="F74"/>
  <c r="C111" i="22" l="1"/>
  <c r="D111"/>
  <c r="G146" i="13"/>
  <c r="H60"/>
  <c r="H61"/>
  <c r="F120" i="9"/>
  <c r="F119"/>
  <c r="E116"/>
  <c r="F118"/>
  <c r="H97" i="13"/>
  <c r="G19"/>
  <c r="F19"/>
  <c r="H46"/>
  <c r="H38"/>
  <c r="C42" i="11"/>
  <c r="D42"/>
  <c r="E44"/>
  <c r="E141" i="9" l="1"/>
  <c r="F144"/>
  <c r="D141"/>
  <c r="F106"/>
  <c r="F107"/>
  <c r="F108"/>
  <c r="E105"/>
  <c r="E104" s="1"/>
  <c r="E103" s="1"/>
  <c r="F109"/>
  <c r="D21"/>
  <c r="E21"/>
  <c r="F31"/>
  <c r="F142" l="1"/>
  <c r="F141" s="1"/>
  <c r="F105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76" i="13" l="1"/>
  <c r="G76"/>
  <c r="H77"/>
  <c r="E78" i="9"/>
  <c r="F82"/>
  <c r="D36"/>
  <c r="D35" s="1"/>
  <c r="D85"/>
  <c r="F81" l="1"/>
  <c r="F80" l="1"/>
  <c r="F79" s="1"/>
  <c r="F78" s="1"/>
  <c r="H34" i="13"/>
  <c r="F197" i="9"/>
  <c r="H44" i="13"/>
  <c r="E132" i="9" l="1"/>
  <c r="D132"/>
  <c r="F134"/>
  <c r="F135"/>
  <c r="E131" l="1"/>
  <c r="F133"/>
  <c r="F132" s="1"/>
  <c r="E58"/>
  <c r="H148" i="13"/>
  <c r="H149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6"/>
  <c r="H115"/>
  <c r="H114"/>
  <c r="H113"/>
  <c r="H111"/>
  <c r="H110"/>
  <c r="H108"/>
  <c r="H107"/>
  <c r="H106"/>
  <c r="H105"/>
  <c r="H104"/>
  <c r="H103"/>
  <c r="H102"/>
  <c r="H101"/>
  <c r="H100"/>
  <c r="H99"/>
  <c r="H98"/>
  <c r="H95"/>
  <c r="H94"/>
  <c r="H93"/>
  <c r="H92"/>
  <c r="H91"/>
  <c r="H90"/>
  <c r="H89"/>
  <c r="H88"/>
  <c r="H87"/>
  <c r="H85"/>
  <c r="H84"/>
  <c r="H83"/>
  <c r="H82"/>
  <c r="H81"/>
  <c r="H80"/>
  <c r="H79"/>
  <c r="H78"/>
  <c r="H74"/>
  <c r="H73"/>
  <c r="H72"/>
  <c r="H71"/>
  <c r="H70"/>
  <c r="H69"/>
  <c r="H68"/>
  <c r="H66"/>
  <c r="H65"/>
  <c r="H64"/>
  <c r="H63"/>
  <c r="H59"/>
  <c r="H58"/>
  <c r="H57"/>
  <c r="H56"/>
  <c r="H55"/>
  <c r="H54"/>
  <c r="H53"/>
  <c r="H52"/>
  <c r="H51"/>
  <c r="G47"/>
  <c r="H48"/>
  <c r="H49"/>
  <c r="H43"/>
  <c r="H42"/>
  <c r="H41"/>
  <c r="H40"/>
  <c r="H39"/>
  <c r="H37"/>
  <c r="H35"/>
  <c r="H33"/>
  <c r="H32"/>
  <c r="H31"/>
  <c r="H30"/>
  <c r="H29"/>
  <c r="H28"/>
  <c r="H27"/>
  <c r="H26"/>
  <c r="H25"/>
  <c r="H24"/>
  <c r="H23"/>
  <c r="H22"/>
  <c r="H21"/>
  <c r="H20"/>
  <c r="D211" i="9"/>
  <c r="E211"/>
  <c r="E210" s="1"/>
  <c r="F213"/>
  <c r="F211" s="1"/>
  <c r="F210" s="1"/>
  <c r="F204"/>
  <c r="F203"/>
  <c r="F202"/>
  <c r="F201"/>
  <c r="F200"/>
  <c r="F199"/>
  <c r="F198"/>
  <c r="F196"/>
  <c r="F195"/>
  <c r="F194"/>
  <c r="F193" s="1"/>
  <c r="F192"/>
  <c r="F191"/>
  <c r="F190"/>
  <c r="F189"/>
  <c r="F188"/>
  <c r="F187"/>
  <c r="F185"/>
  <c r="F184"/>
  <c r="F183"/>
  <c r="E179"/>
  <c r="F180"/>
  <c r="F181"/>
  <c r="E136"/>
  <c r="E130" s="1"/>
  <c r="F138"/>
  <c r="F137" s="1"/>
  <c r="E85"/>
  <c r="E84" s="1"/>
  <c r="F92"/>
  <c r="F91"/>
  <c r="F90"/>
  <c r="F89"/>
  <c r="F88"/>
  <c r="F87"/>
  <c r="F86"/>
  <c r="F93"/>
  <c r="F68"/>
  <c r="F67"/>
  <c r="F66"/>
  <c r="F65"/>
  <c r="F64"/>
  <c r="F63"/>
  <c r="F62"/>
  <c r="F61"/>
  <c r="F60"/>
  <c r="F59"/>
  <c r="F56"/>
  <c r="F55"/>
  <c r="F54"/>
  <c r="F53"/>
  <c r="F52"/>
  <c r="F51" s="1"/>
  <c r="F49"/>
  <c r="F48"/>
  <c r="E46"/>
  <c r="E36"/>
  <c r="E35" s="1"/>
  <c r="F45"/>
  <c r="F44"/>
  <c r="F42"/>
  <c r="F41"/>
  <c r="F40"/>
  <c r="F39"/>
  <c r="F38"/>
  <c r="F37"/>
  <c r="E20"/>
  <c r="F34"/>
  <c r="F33"/>
  <c r="F29"/>
  <c r="F28"/>
  <c r="F27"/>
  <c r="F26"/>
  <c r="F25"/>
  <c r="F24"/>
  <c r="F23"/>
  <c r="F22"/>
  <c r="D46" i="11"/>
  <c r="D39"/>
  <c r="D48" s="1"/>
  <c r="D30"/>
  <c r="D26"/>
  <c r="D16"/>
  <c r="E45"/>
  <c r="E43"/>
  <c r="E41"/>
  <c r="E40"/>
  <c r="E38"/>
  <c r="E37"/>
  <c r="E36"/>
  <c r="E35"/>
  <c r="E33"/>
  <c r="E32"/>
  <c r="E31"/>
  <c r="E28"/>
  <c r="E25"/>
  <c r="E24"/>
  <c r="E23"/>
  <c r="E22"/>
  <c r="E21"/>
  <c r="E20"/>
  <c r="E19"/>
  <c r="E18"/>
  <c r="E17"/>
  <c r="H50" i="13" l="1"/>
  <c r="E34" i="11"/>
  <c r="E42"/>
  <c r="F182" i="9"/>
  <c r="G155" i="13"/>
  <c r="H19"/>
  <c r="F21" i="9"/>
  <c r="H76" i="13"/>
  <c r="F85" i="9"/>
  <c r="F36"/>
  <c r="F146" i="13"/>
  <c r="F47"/>
  <c r="C46" i="11"/>
  <c r="C39"/>
  <c r="C30"/>
  <c r="C26"/>
  <c r="C16"/>
  <c r="D210" i="9"/>
  <c r="D207"/>
  <c r="D206" s="1"/>
  <c r="D179"/>
  <c r="D176"/>
  <c r="D175" s="1"/>
  <c r="D174" s="1"/>
  <c r="D169"/>
  <c r="D168" s="1"/>
  <c r="D167" s="1"/>
  <c r="D162"/>
  <c r="D161" s="1"/>
  <c r="D160" s="1"/>
  <c r="D158"/>
  <c r="D157" s="1"/>
  <c r="D155"/>
  <c r="D154" s="1"/>
  <c r="D151"/>
  <c r="D150" s="1"/>
  <c r="D149" s="1"/>
  <c r="D147"/>
  <c r="D146" s="1"/>
  <c r="D145" s="1"/>
  <c r="D136"/>
  <c r="D131"/>
  <c r="D128"/>
  <c r="D127" s="1"/>
  <c r="D126" s="1"/>
  <c r="D124"/>
  <c r="D123" s="1"/>
  <c r="D122" s="1"/>
  <c r="D116"/>
  <c r="D110"/>
  <c r="D105"/>
  <c r="D99"/>
  <c r="D98" s="1"/>
  <c r="D95"/>
  <c r="D94" s="1"/>
  <c r="D84"/>
  <c r="D78"/>
  <c r="D73"/>
  <c r="D70"/>
  <c r="D58"/>
  <c r="F58" s="1"/>
  <c r="D51"/>
  <c r="D47"/>
  <c r="D46" s="1"/>
  <c r="D32"/>
  <c r="F32" s="1"/>
  <c r="E39" i="11"/>
  <c r="E48" s="1"/>
  <c r="F169" i="9"/>
  <c r="F162"/>
  <c r="H146" i="13"/>
  <c r="F176" i="9"/>
  <c r="F175" s="1"/>
  <c r="F174" s="1"/>
  <c r="F95"/>
  <c r="F47"/>
  <c r="F46" s="1"/>
  <c r="D104" l="1"/>
  <c r="D20"/>
  <c r="D69"/>
  <c r="F155" i="13"/>
  <c r="D50" i="9"/>
  <c r="D19" s="1"/>
  <c r="D130"/>
  <c r="D103"/>
  <c r="D153"/>
  <c r="E30" i="11"/>
  <c r="E46"/>
  <c r="E26"/>
  <c r="E16"/>
  <c r="H47" i="13"/>
  <c r="F207" i="9"/>
  <c r="F206" s="1"/>
  <c r="F179"/>
  <c r="F168"/>
  <c r="F167" s="1"/>
  <c r="F161"/>
  <c r="F160" s="1"/>
  <c r="F158"/>
  <c r="F157" s="1"/>
  <c r="F155"/>
  <c r="F154" s="1"/>
  <c r="F147"/>
  <c r="F146" s="1"/>
  <c r="F145" s="1"/>
  <c r="F136"/>
  <c r="F130" s="1"/>
  <c r="F131"/>
  <c r="F128"/>
  <c r="F127" s="1"/>
  <c r="F126" s="1"/>
  <c r="F124"/>
  <c r="F123" s="1"/>
  <c r="F122" s="1"/>
  <c r="F116"/>
  <c r="F104"/>
  <c r="F99"/>
  <c r="F98" s="1"/>
  <c r="F94"/>
  <c r="F84"/>
  <c r="F70"/>
  <c r="F35"/>
  <c r="D214" l="1"/>
  <c r="F69"/>
  <c r="F103"/>
  <c r="H155" i="13"/>
  <c r="F50" i="9"/>
  <c r="F20"/>
  <c r="F153"/>
  <c r="F19" l="1"/>
  <c r="F214" s="1"/>
  <c r="E50"/>
  <c r="E19" s="1"/>
  <c r="E214" s="1"/>
</calcChain>
</file>

<file path=xl/sharedStrings.xml><?xml version="1.0" encoding="utf-8"?>
<sst xmlns="http://schemas.openxmlformats.org/spreadsheetml/2006/main" count="1198" uniqueCount="629">
  <si>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</si>
  <si>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</si>
  <si>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</si>
  <si>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</si>
  <si>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</si>
  <si>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</si>
  <si>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</si>
  <si>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</si>
  <si>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</si>
  <si>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</si>
  <si>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</si>
  <si>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</si>
  <si>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</si>
  <si>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</si>
  <si>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</si>
  <si>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</si>
  <si>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</si>
  <si>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</si>
  <si>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</si>
  <si>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</si>
  <si>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</si>
  <si>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</si>
  <si>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</si>
  <si>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</si>
  <si>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</si>
  <si>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</si>
  <si>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</si>
  <si>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</si>
  <si>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</si>
  <si>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</si>
  <si>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</si>
  <si>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</si>
  <si>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</si>
  <si>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</si>
  <si>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</si>
  <si>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</si>
  <si>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</si>
  <si>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</si>
  <si>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</si>
  <si>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</si>
  <si>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</si>
  <si>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</si>
  <si>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</si>
  <si>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</si>
  <si>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</si>
  <si>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</si>
  <si>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</si>
  <si>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</si>
  <si>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</si>
  <si>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</si>
  <si>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</si>
  <si>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</si>
  <si>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</si>
  <si>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</si>
  <si>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</si>
  <si>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</si>
  <si>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</si>
  <si>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</si>
  <si>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</si>
  <si>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</si>
  <si>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</si>
  <si>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</si>
  <si>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</si>
  <si>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</si>
  <si>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</si>
  <si>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</si>
  <si>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</si>
  <si>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</si>
  <si>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</si>
  <si>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</si>
  <si>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</si>
  <si>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</si>
  <si>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</si>
  <si>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</si>
  <si>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</si>
  <si>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</si>
  <si>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</si>
  <si>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</si>
  <si>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</si>
  <si>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</si>
  <si>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</si>
  <si>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</si>
  <si>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</si>
  <si>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</si>
  <si>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</si>
  <si>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</si>
  <si>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</si>
  <si>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</si>
  <si>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</si>
  <si>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</si>
  <si>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</si>
  <si>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</si>
  <si>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</si>
  <si>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</si>
  <si>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</si>
  <si>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</si>
  <si>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</si>
  <si>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</si>
  <si>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</si>
  <si>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</si>
  <si>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</si>
  <si>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</si>
  <si>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</si>
  <si>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</si>
  <si>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</si>
  <si>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</si>
  <si>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</si>
  <si>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</si>
  <si>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</si>
  <si>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</si>
  <si>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</si>
  <si>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</si>
  <si>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</si>
  <si>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</si>
  <si>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</si>
  <si>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</si>
  <si>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</si>
  <si>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</si>
  <si>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</si>
  <si>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</si>
  <si>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</si>
  <si>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</si>
  <si>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</si>
  <si>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</si>
  <si>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</si>
  <si>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</si>
  <si>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</si>
  <si>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</si>
  <si>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</si>
  <si>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</si>
  <si>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</si>
  <si>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</si>
  <si>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</si>
  <si>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</si>
  <si>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</si>
  <si>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</si>
  <si>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</si>
  <si>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</si>
  <si>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</si>
  <si>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</si>
  <si>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</si>
  <si>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</si>
  <si>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</si>
  <si>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</si>
  <si>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</si>
  <si>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</si>
  <si>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</si>
  <si>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</si>
  <si>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</si>
  <si>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</si>
  <si>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</si>
  <si>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</si>
  <si>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</si>
  <si>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</si>
  <si>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</si>
  <si>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</si>
  <si>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</si>
  <si>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</si>
  <si>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</si>
  <si>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</si>
  <si>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</si>
  <si>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</si>
  <si>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</si>
  <si>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</si>
  <si>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</si>
  <si>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</si>
  <si>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</si>
  <si>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</si>
  <si>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</si>
  <si>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</si>
  <si>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</si>
  <si>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</si>
  <si>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</si>
  <si>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</si>
  <si>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</si>
  <si>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</si>
  <si>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</si>
  <si>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</si>
  <si>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</si>
  <si>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</si>
  <si>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</si>
  <si>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</si>
  <si>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</si>
  <si>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</si>
  <si>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</si>
  <si>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</si>
  <si>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</si>
  <si>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</si>
  <si>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</si>
  <si>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</si>
  <si>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</si>
  <si>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</si>
  <si>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</si>
  <si>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</si>
  <si>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</si>
  <si>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</si>
  <si>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</si>
  <si>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</si>
  <si>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</si>
  <si>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</si>
  <si>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</si>
  <si>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</si>
  <si>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</si>
  <si>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</si>
  <si>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</si>
  <si>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</si>
  <si>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</si>
  <si>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</si>
  <si>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</si>
  <si>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</si>
  <si>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</si>
  <si>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</si>
  <si>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</si>
  <si>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</si>
  <si>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</si>
  <si>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</si>
  <si>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</si>
  <si>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</si>
  <si>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</si>
  <si>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</si>
  <si>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</si>
  <si>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</si>
  <si>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</si>
  <si>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</si>
  <si>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</si>
  <si>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</si>
  <si>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</si>
  <si>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</si>
  <si>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</si>
  <si>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</si>
  <si>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</si>
  <si>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</si>
  <si>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</si>
  <si>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</si>
  <si>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</si>
  <si>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</si>
  <si>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</si>
  <si>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</si>
  <si>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</si>
  <si>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</si>
  <si>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</si>
  <si>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</si>
  <si>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</si>
  <si>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</si>
  <si>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</si>
  <si>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</si>
  <si>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</si>
  <si>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</si>
  <si>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</si>
  <si>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</si>
  <si>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</si>
  <si>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</si>
  <si>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</si>
  <si>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</si>
  <si>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</si>
  <si>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</si>
  <si>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</si>
  <si>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</si>
  <si>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</si>
  <si>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</si>
  <si>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</si>
  <si>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</si>
  <si>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</si>
  <si>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</si>
  <si>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</si>
  <si>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</si>
  <si>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</si>
  <si>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</si>
  <si>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</si>
  <si>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</si>
  <si>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</si>
  <si>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</si>
  <si>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</si>
  <si>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</si>
  <si>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</si>
  <si>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</si>
  <si>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</si>
  <si>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</si>
  <si>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</si>
  <si>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</si>
  <si>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</si>
  <si>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</si>
  <si>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</si>
  <si>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</si>
  <si>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</si>
  <si>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</si>
  <si>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</si>
  <si>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</si>
  <si>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</si>
  <si>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</si>
  <si>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</si>
  <si>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</si>
  <si>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</si>
  <si>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</si>
  <si>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</si>
  <si>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</si>
  <si>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</si>
  <si>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</si>
  <si>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</si>
  <si>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</si>
  <si>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</si>
  <si>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</si>
  <si>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</si>
  <si>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</si>
  <si>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</si>
  <si>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</si>
  <si>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</si>
  <si>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</si>
  <si>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</si>
  <si>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</si>
  <si>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</si>
  <si>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</si>
  <si>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</si>
  <si>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</si>
  <si>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</si>
  <si>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</si>
  <si>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</si>
  <si>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</si>
  <si>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</si>
  <si>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</si>
  <si>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</si>
  <si>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</si>
  <si>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</si>
  <si>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</si>
  <si>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</si>
  <si>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</si>
  <si>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</si>
  <si>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</si>
  <si>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</si>
  <si>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</si>
  <si>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</si>
  <si>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</si>
  <si>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</si>
  <si>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</si>
  <si>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</si>
  <si>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</si>
  <si>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</si>
  <si>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</si>
  <si>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</si>
  <si>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</si>
  <si>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</si>
  <si>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</si>
  <si>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</si>
  <si>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</si>
  <si>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</si>
  <si>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</si>
  <si>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</si>
  <si>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</si>
  <si>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</si>
  <si>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</si>
  <si>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</si>
  <si>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</si>
  <si>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</si>
  <si>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</si>
  <si>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</si>
  <si>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</si>
  <si>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</si>
  <si>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</si>
  <si>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</si>
  <si>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</si>
  <si>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</si>
  <si>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</si>
  <si>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</si>
  <si>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</si>
  <si>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</si>
  <si>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</si>
  <si>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</si>
  <si>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</si>
  <si>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</si>
  <si>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</si>
  <si>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</si>
  <si>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</si>
  <si>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</si>
  <si>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</si>
  <si>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</si>
  <si>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</si>
  <si>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</si>
  <si>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</si>
  <si>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</si>
  <si>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</si>
  <si>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</si>
  <si>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</si>
  <si>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</si>
  <si>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</si>
  <si>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</si>
  <si>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</si>
  <si>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</si>
  <si>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</si>
  <si>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</si>
  <si>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</si>
  <si>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</si>
  <si>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</si>
  <si>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</si>
  <si>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</si>
  <si>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</si>
  <si>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</si>
  <si>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</si>
  <si>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</si>
  <si>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</si>
  <si>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</si>
  <si>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</si>
  <si>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</si>
  <si>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</si>
  <si>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</si>
  <si>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</si>
  <si>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</si>
  <si>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</si>
  <si>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</si>
  <si>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</si>
  <si>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</si>
  <si>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</si>
  <si>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</si>
  <si>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</si>
  <si>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</si>
  <si>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</si>
  <si>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</si>
  <si>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</si>
  <si>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3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</si>
  <si>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</si>
  <si>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</si>
  <si>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</si>
  <si>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</si>
  <si>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</si>
  <si>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</si>
  <si>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</si>
  <si>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</si>
  <si>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</si>
  <si>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</si>
  <si>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</si>
  <si>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</si>
  <si>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</si>
  <si>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</si>
  <si>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</si>
  <si>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</si>
  <si>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</si>
  <si>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</si>
  <si>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Приложение 1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</si>
  <si>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</si>
  <si>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</si>
  <si>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</si>
  <si>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</si>
  <si>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</si>
  <si>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</si>
  <si>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</si>
  <si>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</si>
  <si>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</si>
  <si>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</si>
  <si>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</si>
  <si>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</si>
  <si>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</si>
  <si>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</si>
  <si>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</si>
  <si>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</si>
  <si>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</si>
  <si>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</si>
  <si>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</si>
  <si>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</si>
  <si>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</si>
  <si>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</si>
  <si>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</si>
  <si>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</si>
  <si>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</si>
  <si>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</si>
  <si>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</si>
  <si>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</si>
  <si>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</si>
  <si>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</si>
  <si>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</si>
  <si>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</si>
  <si>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</si>
  <si>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</si>
  <si>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</si>
  <si>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</si>
  <si>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</si>
  <si>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</si>
  <si>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</si>
  <si>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</si>
  <si>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</si>
  <si>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</si>
  <si>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</si>
  <si>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</si>
  <si>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</si>
  <si>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</si>
  <si>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</si>
  <si>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</si>
  <si>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</si>
  <si>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</si>
  <si>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</si>
  <si>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</si>
  <si>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</si>
  <si>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</si>
  <si>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</si>
  <si>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</si>
  <si>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</si>
  <si>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</si>
  <si>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</si>
  <si>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</si>
  <si>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</si>
  <si>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</si>
  <si>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</si>
  <si>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</si>
  <si>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</si>
  <si>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</si>
  <si>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</si>
  <si>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</si>
  <si>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</si>
  <si>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</si>
  <si>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</si>
  <si>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</si>
  <si>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</si>
  <si>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</si>
  <si>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</si>
  <si>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</si>
  <si>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</si>
  <si>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</si>
  <si>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</si>
  <si>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</si>
  <si>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</si>
  <si>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</si>
  <si>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</si>
  <si>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</si>
  <si>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</si>
  <si>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</si>
  <si>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</si>
  <si>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</si>
  <si>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</si>
  <si>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</si>
  <si>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</si>
  <si>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</si>
  <si>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</si>
  <si>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</si>
  <si>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</si>
  <si>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</si>
  <si>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</si>
  <si>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</si>
  <si>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</si>
  <si>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</si>
  <si>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</si>
  <si>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</si>
  <si>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</si>
  <si>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</si>
  <si>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</si>
  <si>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</si>
  <si>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</si>
  <si>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</si>
  <si>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</si>
  <si>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</si>
  <si>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</si>
  <si>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</si>
  <si>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</si>
  <si>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</si>
  <si>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</si>
  <si>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</si>
  <si>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</si>
  <si>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</si>
  <si>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</si>
  <si>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</si>
  <si>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</si>
  <si>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</si>
  <si>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</si>
  <si>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</si>
  <si>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</si>
  <si>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</si>
  <si>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</si>
  <si>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</si>
  <si>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</si>
  <si>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</si>
  <si>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</si>
  <si>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>000 2020205105 0000 151</t>
  </si>
  <si>
    <t>Субсидии бюджетам  на реализацию федеральных целевых программ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</si>
  <si>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</si>
  <si>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</si>
  <si>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</si>
  <si>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</si>
  <si>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040 2020221505 0000 151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</si>
  <si>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</si>
  <si>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</si>
  <si>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</si>
  <si>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</si>
  <si>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</si>
  <si>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</si>
  <si>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</si>
  <si>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</si>
  <si>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</si>
  <si>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</si>
  <si>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</si>
  <si>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</si>
  <si>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</si>
  <si>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</si>
  <si>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</si>
  <si>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</si>
  <si>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</si>
  <si>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</si>
  <si>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</si>
  <si>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</si>
  <si>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</si>
  <si>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</si>
  <si>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</si>
  <si>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</si>
  <si>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</si>
  <si>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</si>
  <si>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</si>
  <si>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</si>
  <si>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</si>
  <si>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</si>
  <si>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</si>
  <si>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</si>
  <si>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</si>
  <si>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</si>
  <si>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</si>
  <si>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</si>
  <si>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</si>
  <si>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</si>
  <si>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Приложение 5</t>
  </si>
  <si>
    <t>Дотации бюджетам муниципальных районов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</si>
  <si>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</si>
  <si>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t>000 2020100300 0000 151</t>
  </si>
  <si>
    <t>040 2020100305 0000 151</t>
  </si>
  <si>
    <t>0140182180</t>
  </si>
  <si>
    <t>Поддержка мер по обеспечению сбалансированности местных бюджетов</t>
  </si>
  <si>
    <t>0160182180</t>
  </si>
  <si>
    <t>0210382180</t>
  </si>
  <si>
    <t>0220182180</t>
  </si>
  <si>
    <t>от 07.10.2016 г. № 101-р</t>
  </si>
  <si>
    <t xml:space="preserve">                                                                                     от 07.10.2016 г. № 101-р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</si>
  <si>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 (Социальное обеспечение и иные выплаты населению)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</si>
  <si>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(Социальное обеспечение и иные выплаты населению)</t>
  </si>
  <si>
    <t>-146,0</t>
  </si>
  <si>
    <t>146,0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</si>
</sst>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39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44" fontId="4" fillId="0" borderId="1" xfId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3"/>
  <sheetViews>
    <sheetView view="pageBreakPreview" topLeftCell="A13" zoomScaleSheetLayoutView="100" workbookViewId="0">
      <selection activeCell="B5" sqref="B5:G5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43" t="s">
        <v>436</v>
      </c>
      <c r="C1" s="343"/>
      <c r="D1" s="343"/>
      <c r="E1" s="343"/>
      <c r="F1" s="343"/>
      <c r="G1" s="343"/>
    </row>
    <row r="2" spans="1:7" ht="15.75">
      <c r="A2" s="1"/>
      <c r="B2" s="343" t="s">
        <v>0</v>
      </c>
      <c r="C2" s="343"/>
      <c r="D2" s="343"/>
      <c r="E2" s="343"/>
      <c r="F2" s="343"/>
      <c r="G2" s="343"/>
    </row>
    <row r="3" spans="1:7" ht="15.75">
      <c r="A3" s="1"/>
      <c r="B3" s="344" t="s">
        <v>5</v>
      </c>
      <c r="C3" s="344"/>
      <c r="D3" s="344"/>
      <c r="E3" s="344"/>
      <c r="F3" s="344"/>
      <c r="G3" s="344"/>
    </row>
    <row r="4" spans="1:7" ht="15.75">
      <c r="A4" s="1"/>
      <c r="B4" s="343" t="s">
        <v>2</v>
      </c>
      <c r="C4" s="343"/>
      <c r="D4" s="343"/>
      <c r="E4" s="343"/>
      <c r="F4" s="343"/>
      <c r="G4" s="343"/>
    </row>
    <row r="5" spans="1:7" ht="15.75">
      <c r="A5" s="1"/>
      <c r="B5" s="343" t="s">
        <v>623</v>
      </c>
      <c r="C5" s="343"/>
      <c r="D5" s="343"/>
      <c r="E5" s="343"/>
      <c r="F5" s="343"/>
      <c r="G5" s="343"/>
    </row>
    <row r="6" spans="1:7" ht="15.75" customHeight="1">
      <c r="A6" s="1"/>
      <c r="B6" s="343" t="s">
        <v>4</v>
      </c>
      <c r="C6" s="343"/>
      <c r="D6" s="343"/>
      <c r="E6" s="343"/>
      <c r="F6" s="272"/>
    </row>
    <row r="7" spans="1:7" ht="15.75" customHeight="1">
      <c r="A7" s="1"/>
      <c r="B7" s="343" t="s">
        <v>0</v>
      </c>
      <c r="C7" s="343"/>
      <c r="D7" s="343"/>
      <c r="E7" s="343"/>
      <c r="F7" s="272"/>
    </row>
    <row r="8" spans="1:7" ht="15.75" customHeight="1">
      <c r="A8" s="1"/>
      <c r="B8" s="344" t="s">
        <v>5</v>
      </c>
      <c r="C8" s="344"/>
      <c r="D8" s="344"/>
      <c r="E8" s="344"/>
      <c r="F8" s="272"/>
    </row>
    <row r="9" spans="1:7" ht="15.75" customHeight="1">
      <c r="A9" s="1"/>
      <c r="B9" s="343" t="s">
        <v>2</v>
      </c>
      <c r="C9" s="343"/>
      <c r="D9" s="343"/>
      <c r="E9" s="343"/>
      <c r="F9" s="272"/>
    </row>
    <row r="10" spans="1:7" ht="15.75" customHeight="1">
      <c r="A10" s="1"/>
      <c r="B10" s="343" t="s">
        <v>333</v>
      </c>
      <c r="C10" s="343"/>
      <c r="D10" s="343"/>
      <c r="E10" s="343"/>
      <c r="F10" s="272"/>
    </row>
    <row r="11" spans="1:7" ht="15.75">
      <c r="A11" s="345"/>
      <c r="B11" s="346"/>
      <c r="C11" s="346"/>
      <c r="D11" s="346"/>
      <c r="E11" s="346"/>
      <c r="F11" s="279"/>
    </row>
    <row r="12" spans="1:7">
      <c r="A12" s="342" t="s">
        <v>437</v>
      </c>
      <c r="B12" s="342"/>
      <c r="C12" s="342"/>
      <c r="D12" s="342"/>
      <c r="E12" s="342"/>
      <c r="F12" s="280"/>
    </row>
    <row r="13" spans="1:7" ht="35.25" customHeight="1">
      <c r="A13" s="337" t="s">
        <v>438</v>
      </c>
      <c r="B13" s="337"/>
      <c r="C13" s="337"/>
      <c r="D13" s="337"/>
      <c r="E13" s="337"/>
      <c r="F13" s="281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38" t="s">
        <v>6</v>
      </c>
      <c r="C15" s="338"/>
      <c r="D15" s="338"/>
      <c r="E15" s="338"/>
      <c r="F15" s="273"/>
    </row>
    <row r="16" spans="1:7" ht="51.75">
      <c r="A16" s="282" t="s">
        <v>439</v>
      </c>
      <c r="B16" s="283" t="s">
        <v>3</v>
      </c>
      <c r="C16" s="282" t="s">
        <v>122</v>
      </c>
      <c r="D16" s="283" t="s">
        <v>390</v>
      </c>
      <c r="E16" s="282" t="s">
        <v>391</v>
      </c>
      <c r="F16" s="284"/>
      <c r="G16" s="23"/>
    </row>
    <row r="17" spans="1:7">
      <c r="A17" s="285" t="s">
        <v>440</v>
      </c>
      <c r="B17" s="263" t="s">
        <v>441</v>
      </c>
      <c r="C17" s="286">
        <f t="shared" ref="C17:D17" si="0">C18+C24+C33+C38+C41+C51+C57+C62+C70+C78</f>
        <v>25626.700000000004</v>
      </c>
      <c r="D17" s="286">
        <f t="shared" si="0"/>
        <v>0</v>
      </c>
      <c r="E17" s="286">
        <f>E18+E24+E33+E38+E41+E51+E57+E62+E70+E78</f>
        <v>25626.700000000004</v>
      </c>
      <c r="F17" s="287"/>
      <c r="G17" s="23"/>
    </row>
    <row r="18" spans="1:7">
      <c r="A18" s="285" t="s">
        <v>442</v>
      </c>
      <c r="B18" s="263" t="s">
        <v>443</v>
      </c>
      <c r="C18" s="286">
        <f>C19</f>
        <v>12791.3</v>
      </c>
      <c r="D18" s="288"/>
      <c r="E18" s="286">
        <f>E19</f>
        <v>12791.3</v>
      </c>
      <c r="F18" s="287"/>
      <c r="G18" s="23"/>
    </row>
    <row r="19" spans="1:7" ht="14.25" customHeight="1">
      <c r="A19" s="285" t="s">
        <v>444</v>
      </c>
      <c r="B19" s="263" t="s">
        <v>445</v>
      </c>
      <c r="C19" s="286">
        <f>C20+C21+C22+C23</f>
        <v>12791.3</v>
      </c>
      <c r="D19" s="288"/>
      <c r="E19" s="286">
        <f>E20+E21+E22+E23</f>
        <v>12791.3</v>
      </c>
      <c r="F19" s="287"/>
      <c r="G19" s="23"/>
    </row>
    <row r="20" spans="1:7" ht="63" customHeight="1">
      <c r="A20" s="277" t="s">
        <v>446</v>
      </c>
      <c r="B20" s="263" t="s">
        <v>447</v>
      </c>
      <c r="C20" s="286">
        <v>12625</v>
      </c>
      <c r="D20" s="288"/>
      <c r="E20" s="286">
        <v>12625</v>
      </c>
      <c r="F20" s="287"/>
      <c r="G20" s="23"/>
    </row>
    <row r="21" spans="1:7" ht="90" customHeight="1">
      <c r="A21" s="277" t="s">
        <v>448</v>
      </c>
      <c r="B21" s="263" t="s">
        <v>449</v>
      </c>
      <c r="C21" s="286">
        <v>13.8</v>
      </c>
      <c r="D21" s="288"/>
      <c r="E21" s="286">
        <v>13.8</v>
      </c>
      <c r="F21" s="287"/>
      <c r="G21" s="23"/>
    </row>
    <row r="22" spans="1:7" ht="41.25" customHeight="1">
      <c r="A22" s="277" t="s">
        <v>450</v>
      </c>
      <c r="B22" s="263" t="s">
        <v>451</v>
      </c>
      <c r="C22" s="286">
        <v>27.5</v>
      </c>
      <c r="D22" s="288"/>
      <c r="E22" s="286">
        <v>27.5</v>
      </c>
      <c r="F22" s="287"/>
      <c r="G22" s="23"/>
    </row>
    <row r="23" spans="1:7" ht="78" customHeight="1">
      <c r="A23" s="277" t="s">
        <v>452</v>
      </c>
      <c r="B23" s="263" t="s">
        <v>453</v>
      </c>
      <c r="C23" s="286">
        <v>125</v>
      </c>
      <c r="D23" s="288"/>
      <c r="E23" s="286">
        <v>125</v>
      </c>
      <c r="F23" s="287"/>
      <c r="G23" s="23"/>
    </row>
    <row r="24" spans="1:7" ht="27.75" customHeight="1">
      <c r="A24" s="285" t="s">
        <v>454</v>
      </c>
      <c r="B24" s="263" t="s">
        <v>455</v>
      </c>
      <c r="C24" s="286">
        <f>C25+C27+C29+C31</f>
        <v>3065.5</v>
      </c>
      <c r="D24" s="288"/>
      <c r="E24" s="286">
        <f>E25+E27+E29+E31</f>
        <v>3065.5</v>
      </c>
      <c r="F24" s="287"/>
      <c r="G24" s="23"/>
    </row>
    <row r="25" spans="1:7" ht="18.75" customHeight="1">
      <c r="A25" s="339" t="s">
        <v>456</v>
      </c>
      <c r="B25" s="340" t="s">
        <v>457</v>
      </c>
      <c r="C25" s="332">
        <v>1087.7</v>
      </c>
      <c r="D25" s="335"/>
      <c r="E25" s="332">
        <v>1087.7</v>
      </c>
      <c r="F25" s="287"/>
      <c r="G25" s="23"/>
    </row>
    <row r="26" spans="1:7" ht="31.5" customHeight="1">
      <c r="A26" s="339"/>
      <c r="B26" s="341"/>
      <c r="C26" s="332"/>
      <c r="D26" s="336"/>
      <c r="E26" s="332"/>
      <c r="F26" s="287"/>
      <c r="G26" s="23"/>
    </row>
    <row r="27" spans="1:7" ht="53.25" customHeight="1">
      <c r="A27" s="333" t="s">
        <v>458</v>
      </c>
      <c r="B27" s="334" t="s">
        <v>459</v>
      </c>
      <c r="C27" s="332">
        <v>16.5</v>
      </c>
      <c r="D27" s="335"/>
      <c r="E27" s="332">
        <v>16.5</v>
      </c>
      <c r="F27" s="287"/>
      <c r="G27" s="23"/>
    </row>
    <row r="28" spans="1:7" ht="9" customHeight="1">
      <c r="A28" s="333"/>
      <c r="B28" s="334"/>
      <c r="C28" s="332"/>
      <c r="D28" s="336"/>
      <c r="E28" s="332"/>
      <c r="F28" s="287"/>
      <c r="G28" s="23"/>
    </row>
    <row r="29" spans="1:7" ht="51.75" customHeight="1">
      <c r="A29" s="329" t="s">
        <v>460</v>
      </c>
      <c r="B29" s="330" t="s">
        <v>461</v>
      </c>
      <c r="C29" s="332">
        <v>2374.1</v>
      </c>
      <c r="D29" s="288"/>
      <c r="E29" s="332">
        <v>2374.1</v>
      </c>
      <c r="F29" s="287"/>
      <c r="G29" s="23"/>
    </row>
    <row r="30" spans="1:7" ht="9.75" hidden="1" customHeight="1">
      <c r="A30" s="329"/>
      <c r="B30" s="331"/>
      <c r="C30" s="332"/>
      <c r="D30" s="289"/>
      <c r="E30" s="332"/>
      <c r="F30" s="287"/>
      <c r="G30" s="23"/>
    </row>
    <row r="31" spans="1:7" ht="51" customHeight="1">
      <c r="A31" s="329" t="s">
        <v>462</v>
      </c>
      <c r="B31" s="330" t="s">
        <v>463</v>
      </c>
      <c r="C31" s="332">
        <v>-412.8</v>
      </c>
      <c r="D31" s="288"/>
      <c r="E31" s="332">
        <v>-412.8</v>
      </c>
      <c r="F31" s="287"/>
      <c r="G31" s="23"/>
    </row>
    <row r="32" spans="1:7" ht="6" hidden="1" customHeight="1">
      <c r="A32" s="329"/>
      <c r="B32" s="331"/>
      <c r="C32" s="332"/>
      <c r="D32" s="289"/>
      <c r="E32" s="332"/>
      <c r="F32" s="287"/>
      <c r="G32" s="23"/>
    </row>
    <row r="33" spans="1:7" ht="14.25" customHeight="1">
      <c r="A33" s="285" t="s">
        <v>464</v>
      </c>
      <c r="B33" s="33" t="s">
        <v>465</v>
      </c>
      <c r="C33" s="286">
        <f>C34+C36</f>
        <v>1780</v>
      </c>
      <c r="D33" s="288"/>
      <c r="E33" s="286">
        <f>E34+E36</f>
        <v>1780</v>
      </c>
      <c r="F33" s="287"/>
      <c r="G33" s="23"/>
    </row>
    <row r="34" spans="1:7" ht="24" customHeight="1">
      <c r="A34" s="285" t="s">
        <v>466</v>
      </c>
      <c r="B34" s="263" t="s">
        <v>467</v>
      </c>
      <c r="C34" s="286">
        <f>C35</f>
        <v>1500</v>
      </c>
      <c r="D34" s="288"/>
      <c r="E34" s="286">
        <f>E35</f>
        <v>1500</v>
      </c>
      <c r="F34" s="287"/>
      <c r="G34" s="23"/>
    </row>
    <row r="35" spans="1:7" ht="27.75" customHeight="1">
      <c r="A35" s="277" t="s">
        <v>468</v>
      </c>
      <c r="B35" s="263" t="s">
        <v>467</v>
      </c>
      <c r="C35" s="286">
        <v>1500</v>
      </c>
      <c r="D35" s="288"/>
      <c r="E35" s="286">
        <v>1500</v>
      </c>
      <c r="F35" s="287"/>
      <c r="G35" s="23"/>
    </row>
    <row r="36" spans="1:7" ht="15.75" customHeight="1">
      <c r="A36" s="285" t="s">
        <v>469</v>
      </c>
      <c r="B36" s="263" t="s">
        <v>470</v>
      </c>
      <c r="C36" s="286">
        <f>C37</f>
        <v>280</v>
      </c>
      <c r="D36" s="288"/>
      <c r="E36" s="286">
        <f>E37</f>
        <v>280</v>
      </c>
      <c r="F36" s="287"/>
      <c r="G36" s="23"/>
    </row>
    <row r="37" spans="1:7">
      <c r="A37" s="277" t="s">
        <v>471</v>
      </c>
      <c r="B37" s="263" t="s">
        <v>470</v>
      </c>
      <c r="C37" s="286">
        <v>280</v>
      </c>
      <c r="D37" s="288"/>
      <c r="E37" s="286">
        <v>280</v>
      </c>
      <c r="F37" s="287"/>
      <c r="G37" s="23"/>
    </row>
    <row r="38" spans="1:7" ht="27" customHeight="1">
      <c r="A38" s="285" t="s">
        <v>472</v>
      </c>
      <c r="B38" s="263" t="s">
        <v>473</v>
      </c>
      <c r="C38" s="286">
        <f>C39</f>
        <v>30</v>
      </c>
      <c r="D38" s="288"/>
      <c r="E38" s="286">
        <f>E39</f>
        <v>30</v>
      </c>
      <c r="F38" s="287"/>
      <c r="G38" s="23"/>
    </row>
    <row r="39" spans="1:7" ht="18" customHeight="1">
      <c r="A39" s="285" t="s">
        <v>474</v>
      </c>
      <c r="B39" s="33" t="s">
        <v>475</v>
      </c>
      <c r="C39" s="276">
        <f>C40</f>
        <v>30</v>
      </c>
      <c r="D39" s="288"/>
      <c r="E39" s="276">
        <f>E40</f>
        <v>30</v>
      </c>
      <c r="F39" s="290"/>
      <c r="G39" s="23"/>
    </row>
    <row r="40" spans="1:7" ht="17.25" customHeight="1">
      <c r="A40" s="277" t="s">
        <v>476</v>
      </c>
      <c r="B40" s="33" t="s">
        <v>477</v>
      </c>
      <c r="C40" s="276">
        <v>30</v>
      </c>
      <c r="D40" s="288"/>
      <c r="E40" s="276">
        <v>30</v>
      </c>
      <c r="F40" s="290"/>
      <c r="G40" s="23"/>
    </row>
    <row r="41" spans="1:7" ht="37.5" customHeight="1">
      <c r="A41" s="285" t="s">
        <v>478</v>
      </c>
      <c r="B41" s="263" t="s">
        <v>479</v>
      </c>
      <c r="C41" s="286">
        <f t="shared" ref="C41:D41" si="1">C42+C48</f>
        <v>3975.9</v>
      </c>
      <c r="D41" s="286">
        <f t="shared" si="1"/>
        <v>0</v>
      </c>
      <c r="E41" s="286">
        <f>E42+E48</f>
        <v>3975.9</v>
      </c>
      <c r="F41" s="287"/>
      <c r="G41" s="23"/>
    </row>
    <row r="42" spans="1:7" ht="77.25" customHeight="1">
      <c r="A42" s="285" t="s">
        <v>480</v>
      </c>
      <c r="B42" s="263" t="s">
        <v>481</v>
      </c>
      <c r="C42" s="286">
        <f>C43+C46</f>
        <v>3973.6</v>
      </c>
      <c r="D42" s="286">
        <f>D43+D46</f>
        <v>0</v>
      </c>
      <c r="E42" s="286">
        <f>E43+E46</f>
        <v>3973.6</v>
      </c>
      <c r="F42" s="287"/>
      <c r="G42" s="23"/>
    </row>
    <row r="43" spans="1:7" ht="52.5" customHeight="1">
      <c r="A43" s="285" t="s">
        <v>482</v>
      </c>
      <c r="B43" s="263" t="s">
        <v>483</v>
      </c>
      <c r="C43" s="286">
        <f>C44+C45</f>
        <v>3863.6</v>
      </c>
      <c r="D43" s="286">
        <f>D44+D45</f>
        <v>0</v>
      </c>
      <c r="E43" s="286">
        <f>E44+E45</f>
        <v>3863.6</v>
      </c>
      <c r="F43" s="287"/>
      <c r="G43" s="23"/>
    </row>
    <row r="44" spans="1:7" ht="67.5" customHeight="1">
      <c r="A44" s="277" t="s">
        <v>484</v>
      </c>
      <c r="B44" s="291" t="s">
        <v>485</v>
      </c>
      <c r="C44" s="286">
        <v>3480.5</v>
      </c>
      <c r="D44" s="292"/>
      <c r="E44" s="286">
        <f>C44+D44</f>
        <v>3480.5</v>
      </c>
      <c r="F44" s="287"/>
      <c r="G44" s="23"/>
    </row>
    <row r="45" spans="1:7" ht="65.25" customHeight="1">
      <c r="A45" s="277" t="s">
        <v>486</v>
      </c>
      <c r="B45" s="293" t="s">
        <v>487</v>
      </c>
      <c r="C45" s="286">
        <v>383.1</v>
      </c>
      <c r="D45" s="292"/>
      <c r="E45" s="286">
        <v>383.1</v>
      </c>
      <c r="F45" s="287"/>
      <c r="G45" s="23"/>
    </row>
    <row r="46" spans="1:7" ht="64.5" customHeight="1">
      <c r="A46" s="285" t="s">
        <v>488</v>
      </c>
      <c r="B46" s="33" t="s">
        <v>489</v>
      </c>
      <c r="C46" s="286">
        <f>C47</f>
        <v>110</v>
      </c>
      <c r="D46" s="288"/>
      <c r="E46" s="286">
        <f>E47</f>
        <v>110</v>
      </c>
      <c r="F46" s="287"/>
      <c r="G46" s="23"/>
    </row>
    <row r="47" spans="1:7" ht="52.5" customHeight="1">
      <c r="A47" s="277" t="s">
        <v>490</v>
      </c>
      <c r="B47" s="263" t="s">
        <v>491</v>
      </c>
      <c r="C47" s="286">
        <v>110</v>
      </c>
      <c r="D47" s="288"/>
      <c r="E47" s="286">
        <v>110</v>
      </c>
      <c r="F47" s="287"/>
      <c r="G47" s="23"/>
    </row>
    <row r="48" spans="1:7" ht="27" customHeight="1">
      <c r="A48" s="277" t="s">
        <v>492</v>
      </c>
      <c r="B48" s="275" t="s">
        <v>493</v>
      </c>
      <c r="C48" s="286">
        <f t="shared" ref="C48:D49" si="2">C49</f>
        <v>2.2999999999999998</v>
      </c>
      <c r="D48" s="286">
        <f t="shared" si="2"/>
        <v>0</v>
      </c>
      <c r="E48" s="286">
        <f>E49</f>
        <v>2.2999999999999998</v>
      </c>
      <c r="F48" s="287"/>
      <c r="G48" s="23"/>
    </row>
    <row r="49" spans="1:7" ht="42.75" customHeight="1">
      <c r="A49" s="277" t="s">
        <v>494</v>
      </c>
      <c r="B49" s="263" t="s">
        <v>495</v>
      </c>
      <c r="C49" s="286">
        <f t="shared" si="2"/>
        <v>2.2999999999999998</v>
      </c>
      <c r="D49" s="286">
        <f t="shared" si="2"/>
        <v>0</v>
      </c>
      <c r="E49" s="286">
        <f>E50</f>
        <v>2.2999999999999998</v>
      </c>
      <c r="F49" s="287"/>
      <c r="G49" s="23"/>
    </row>
    <row r="50" spans="1:7" ht="39.75" customHeight="1">
      <c r="A50" s="277" t="s">
        <v>496</v>
      </c>
      <c r="B50" s="263" t="s">
        <v>497</v>
      </c>
      <c r="C50" s="286">
        <v>2.2999999999999998</v>
      </c>
      <c r="D50" s="288"/>
      <c r="E50" s="286">
        <f>C50+D50</f>
        <v>2.2999999999999998</v>
      </c>
      <c r="F50" s="287"/>
      <c r="G50" s="23"/>
    </row>
    <row r="51" spans="1:7" ht="18" customHeight="1">
      <c r="A51" s="285" t="s">
        <v>498</v>
      </c>
      <c r="B51" s="33" t="s">
        <v>499</v>
      </c>
      <c r="C51" s="286">
        <f>C52</f>
        <v>293.2</v>
      </c>
      <c r="D51" s="288"/>
      <c r="E51" s="286">
        <f>E52</f>
        <v>293.2</v>
      </c>
      <c r="F51" s="287"/>
      <c r="G51" s="23"/>
    </row>
    <row r="52" spans="1:7" ht="18.75" customHeight="1">
      <c r="A52" s="285" t="s">
        <v>500</v>
      </c>
      <c r="B52" s="33" t="s">
        <v>501</v>
      </c>
      <c r="C52" s="286">
        <f>C53+C54+C55+C56</f>
        <v>293.2</v>
      </c>
      <c r="D52" s="288"/>
      <c r="E52" s="286">
        <f>E53+E54+E55+E56</f>
        <v>293.2</v>
      </c>
      <c r="F52" s="287"/>
      <c r="G52" s="23"/>
    </row>
    <row r="53" spans="1:7" ht="25.5" customHeight="1">
      <c r="A53" s="277" t="s">
        <v>502</v>
      </c>
      <c r="B53" s="263" t="s">
        <v>503</v>
      </c>
      <c r="C53" s="286">
        <v>63.6</v>
      </c>
      <c r="D53" s="288"/>
      <c r="E53" s="286">
        <v>63.6</v>
      </c>
      <c r="F53" s="287"/>
      <c r="G53" s="23"/>
    </row>
    <row r="54" spans="1:7" ht="27.75" customHeight="1">
      <c r="A54" s="277" t="s">
        <v>504</v>
      </c>
      <c r="B54" s="263" t="s">
        <v>505</v>
      </c>
      <c r="C54" s="286">
        <v>0</v>
      </c>
      <c r="D54" s="288"/>
      <c r="E54" s="286">
        <v>0</v>
      </c>
      <c r="F54" s="287"/>
      <c r="G54" s="23"/>
    </row>
    <row r="55" spans="1:7" ht="18.75" customHeight="1">
      <c r="A55" s="277" t="s">
        <v>506</v>
      </c>
      <c r="B55" s="263" t="s">
        <v>507</v>
      </c>
      <c r="C55" s="286">
        <v>50.6</v>
      </c>
      <c r="D55" s="288"/>
      <c r="E55" s="286">
        <v>50.6</v>
      </c>
      <c r="F55" s="287"/>
      <c r="G55" s="23"/>
    </row>
    <row r="56" spans="1:7" ht="20.25" customHeight="1">
      <c r="A56" s="277" t="s">
        <v>508</v>
      </c>
      <c r="B56" s="263" t="s">
        <v>509</v>
      </c>
      <c r="C56" s="286">
        <v>179</v>
      </c>
      <c r="D56" s="288"/>
      <c r="E56" s="286">
        <v>179</v>
      </c>
      <c r="F56" s="287"/>
      <c r="G56" s="23"/>
    </row>
    <row r="57" spans="1:7" ht="27" customHeight="1">
      <c r="A57" s="285" t="s">
        <v>510</v>
      </c>
      <c r="B57" s="263" t="s">
        <v>511</v>
      </c>
      <c r="C57" s="286">
        <f>C58</f>
        <v>2417.1999999999998</v>
      </c>
      <c r="D57" s="288"/>
      <c r="E57" s="286">
        <f>E58</f>
        <v>2417.1999999999998</v>
      </c>
      <c r="F57" s="287"/>
      <c r="G57" s="23"/>
    </row>
    <row r="58" spans="1:7" ht="18.75" customHeight="1">
      <c r="A58" s="285" t="s">
        <v>512</v>
      </c>
      <c r="B58" s="33" t="s">
        <v>513</v>
      </c>
      <c r="C58" s="286">
        <f>C59</f>
        <v>2417.1999999999998</v>
      </c>
      <c r="D58" s="288"/>
      <c r="E58" s="286">
        <f>E59</f>
        <v>2417.1999999999998</v>
      </c>
      <c r="F58" s="287"/>
      <c r="G58" s="23"/>
    </row>
    <row r="59" spans="1:7" ht="21.75" customHeight="1">
      <c r="A59" s="285" t="s">
        <v>514</v>
      </c>
      <c r="B59" s="33" t="s">
        <v>515</v>
      </c>
      <c r="C59" s="286">
        <f>C60+C61</f>
        <v>2417.1999999999998</v>
      </c>
      <c r="D59" s="288"/>
      <c r="E59" s="286">
        <f>E60+E61</f>
        <v>2417.1999999999998</v>
      </c>
      <c r="F59" s="287"/>
      <c r="G59" s="23"/>
    </row>
    <row r="60" spans="1:7" ht="28.5" customHeight="1">
      <c r="A60" s="277" t="s">
        <v>516</v>
      </c>
      <c r="B60" s="263" t="s">
        <v>517</v>
      </c>
      <c r="C60" s="286">
        <v>45</v>
      </c>
      <c r="D60" s="288"/>
      <c r="E60" s="286">
        <v>45</v>
      </c>
      <c r="F60" s="287"/>
      <c r="G60" s="23"/>
    </row>
    <row r="61" spans="1:7" ht="30" customHeight="1">
      <c r="A61" s="277" t="s">
        <v>518</v>
      </c>
      <c r="B61" s="263" t="s">
        <v>517</v>
      </c>
      <c r="C61" s="286">
        <v>2372.1999999999998</v>
      </c>
      <c r="D61" s="288"/>
      <c r="E61" s="286">
        <v>2372.1999999999998</v>
      </c>
      <c r="F61" s="287"/>
      <c r="G61" s="23"/>
    </row>
    <row r="62" spans="1:7" ht="27.75" customHeight="1">
      <c r="A62" s="285" t="s">
        <v>519</v>
      </c>
      <c r="B62" s="263" t="s">
        <v>520</v>
      </c>
      <c r="C62" s="286">
        <f t="shared" ref="C62:D62" si="3">C63+C66</f>
        <v>895.4</v>
      </c>
      <c r="D62" s="286">
        <f t="shared" si="3"/>
        <v>0</v>
      </c>
      <c r="E62" s="286">
        <f>E63+E66</f>
        <v>895.4</v>
      </c>
      <c r="F62" s="287"/>
      <c r="G62" s="23"/>
    </row>
    <row r="63" spans="1:7" ht="66.75" customHeight="1">
      <c r="A63" s="274" t="s">
        <v>521</v>
      </c>
      <c r="B63" s="275" t="s">
        <v>522</v>
      </c>
      <c r="C63" s="294">
        <f t="shared" ref="C63:D64" si="4">C64</f>
        <v>202.5</v>
      </c>
      <c r="D63" s="286">
        <f t="shared" si="4"/>
        <v>0</v>
      </c>
      <c r="E63" s="286">
        <f>E64</f>
        <v>202.5</v>
      </c>
      <c r="F63" s="287"/>
      <c r="G63" s="23"/>
    </row>
    <row r="64" spans="1:7" ht="78" customHeight="1">
      <c r="A64" s="274" t="s">
        <v>523</v>
      </c>
      <c r="B64" s="275" t="s">
        <v>524</v>
      </c>
      <c r="C64" s="294">
        <f t="shared" si="4"/>
        <v>202.5</v>
      </c>
      <c r="D64" s="286">
        <f t="shared" si="4"/>
        <v>0</v>
      </c>
      <c r="E64" s="286">
        <f>E65</f>
        <v>202.5</v>
      </c>
      <c r="F64" s="287"/>
      <c r="G64" s="23"/>
    </row>
    <row r="65" spans="1:7" ht="78" customHeight="1">
      <c r="A65" s="277" t="s">
        <v>525</v>
      </c>
      <c r="B65" s="293" t="s">
        <v>526</v>
      </c>
      <c r="C65" s="294">
        <v>202.5</v>
      </c>
      <c r="D65" s="288"/>
      <c r="E65" s="286">
        <f>C65+D65</f>
        <v>202.5</v>
      </c>
      <c r="F65" s="287"/>
      <c r="G65" s="23"/>
    </row>
    <row r="66" spans="1:7" ht="28.5" customHeight="1">
      <c r="A66" s="295" t="s">
        <v>527</v>
      </c>
      <c r="B66" s="296" t="s">
        <v>528</v>
      </c>
      <c r="C66" s="297">
        <f>C67</f>
        <v>692.9</v>
      </c>
      <c r="D66" s="297">
        <f t="shared" ref="D66:E66" si="5">D67</f>
        <v>0</v>
      </c>
      <c r="E66" s="297">
        <f t="shared" si="5"/>
        <v>692.9</v>
      </c>
      <c r="F66" s="287"/>
      <c r="G66" s="23"/>
    </row>
    <row r="67" spans="1:7" ht="30" customHeight="1">
      <c r="A67" s="285" t="s">
        <v>529</v>
      </c>
      <c r="B67" s="263" t="s">
        <v>530</v>
      </c>
      <c r="C67" s="286">
        <f>C68+C69</f>
        <v>692.9</v>
      </c>
      <c r="D67" s="286">
        <f>D68+D69</f>
        <v>0</v>
      </c>
      <c r="E67" s="286">
        <f>E68+E69</f>
        <v>692.9</v>
      </c>
      <c r="F67" s="287"/>
      <c r="G67" s="23"/>
    </row>
    <row r="68" spans="1:7" ht="38.25" customHeight="1">
      <c r="A68" s="277" t="s">
        <v>531</v>
      </c>
      <c r="B68" s="263" t="s">
        <v>532</v>
      </c>
      <c r="C68" s="286">
        <v>565.4</v>
      </c>
      <c r="D68" s="288"/>
      <c r="E68" s="286">
        <f>C68+D68</f>
        <v>565.4</v>
      </c>
      <c r="F68" s="287"/>
      <c r="G68" s="23"/>
    </row>
    <row r="69" spans="1:7" ht="39.75" customHeight="1">
      <c r="A69" s="277" t="s">
        <v>533</v>
      </c>
      <c r="B69" s="263" t="s">
        <v>534</v>
      </c>
      <c r="C69" s="286">
        <v>127.5</v>
      </c>
      <c r="D69" s="288"/>
      <c r="E69" s="286">
        <f>C69+D69</f>
        <v>127.5</v>
      </c>
      <c r="F69" s="287"/>
      <c r="G69" s="23"/>
    </row>
    <row r="70" spans="1:7" ht="18.75" customHeight="1">
      <c r="A70" s="285" t="s">
        <v>535</v>
      </c>
      <c r="B70" s="33" t="s">
        <v>536</v>
      </c>
      <c r="C70" s="286">
        <f>C71+C73+C75</f>
        <v>207.5</v>
      </c>
      <c r="D70" s="288"/>
      <c r="E70" s="286">
        <f>E71+E73+E75</f>
        <v>207.5</v>
      </c>
      <c r="F70" s="287"/>
      <c r="G70" s="23"/>
    </row>
    <row r="71" spans="1:7" ht="26.25" customHeight="1">
      <c r="A71" s="285" t="s">
        <v>537</v>
      </c>
      <c r="B71" s="263" t="s">
        <v>538</v>
      </c>
      <c r="C71" s="286">
        <f>C72</f>
        <v>30</v>
      </c>
      <c r="D71" s="288"/>
      <c r="E71" s="286">
        <f>E72</f>
        <v>30</v>
      </c>
      <c r="F71" s="287"/>
      <c r="G71" s="23"/>
    </row>
    <row r="72" spans="1:7" ht="66" customHeight="1">
      <c r="A72" s="277" t="s">
        <v>539</v>
      </c>
      <c r="B72" s="298" t="s">
        <v>540</v>
      </c>
      <c r="C72" s="286">
        <v>30</v>
      </c>
      <c r="D72" s="288"/>
      <c r="E72" s="286">
        <v>30</v>
      </c>
      <c r="F72" s="287"/>
      <c r="G72" s="23"/>
    </row>
    <row r="73" spans="1:7" ht="77.25" customHeight="1">
      <c r="A73" s="277" t="s">
        <v>541</v>
      </c>
      <c r="B73" s="298" t="s">
        <v>542</v>
      </c>
      <c r="C73" s="286">
        <f>C74</f>
        <v>65</v>
      </c>
      <c r="D73" s="288"/>
      <c r="E73" s="286">
        <f>E74</f>
        <v>65</v>
      </c>
      <c r="F73" s="287"/>
      <c r="G73" s="23"/>
    </row>
    <row r="74" spans="1:7" ht="26.25" customHeight="1">
      <c r="A74" s="277" t="s">
        <v>543</v>
      </c>
      <c r="B74" s="263" t="s">
        <v>544</v>
      </c>
      <c r="C74" s="286">
        <v>65</v>
      </c>
      <c r="D74" s="288"/>
      <c r="E74" s="286">
        <v>65</v>
      </c>
      <c r="F74" s="287"/>
      <c r="G74" s="23"/>
    </row>
    <row r="75" spans="1:7" ht="27.75" customHeight="1">
      <c r="A75" s="285" t="s">
        <v>545</v>
      </c>
      <c r="B75" s="263" t="s">
        <v>546</v>
      </c>
      <c r="C75" s="286">
        <f>C76+C77</f>
        <v>112.5</v>
      </c>
      <c r="D75" s="288"/>
      <c r="E75" s="286">
        <f>E76+E77</f>
        <v>112.5</v>
      </c>
      <c r="F75" s="287"/>
      <c r="G75" s="23"/>
    </row>
    <row r="76" spans="1:7" ht="39" customHeight="1">
      <c r="A76" s="277" t="s">
        <v>547</v>
      </c>
      <c r="B76" s="263" t="s">
        <v>548</v>
      </c>
      <c r="C76" s="286">
        <v>3.3</v>
      </c>
      <c r="D76" s="288"/>
      <c r="E76" s="286">
        <v>3.3</v>
      </c>
      <c r="F76" s="287"/>
      <c r="G76" s="23"/>
    </row>
    <row r="77" spans="1:7" ht="39" customHeight="1">
      <c r="A77" s="277" t="s">
        <v>549</v>
      </c>
      <c r="B77" s="263" t="s">
        <v>548</v>
      </c>
      <c r="C77" s="286">
        <v>109.2</v>
      </c>
      <c r="D77" s="288"/>
      <c r="E77" s="286">
        <v>109.2</v>
      </c>
      <c r="F77" s="287"/>
      <c r="G77" s="23"/>
    </row>
    <row r="78" spans="1:7" ht="17.25" customHeight="1">
      <c r="A78" s="285" t="s">
        <v>550</v>
      </c>
      <c r="B78" s="33" t="s">
        <v>551</v>
      </c>
      <c r="C78" s="286">
        <f t="shared" ref="C78:E79" si="6">C79</f>
        <v>170.7</v>
      </c>
      <c r="D78" s="286">
        <f t="shared" si="6"/>
        <v>0</v>
      </c>
      <c r="E78" s="286">
        <f t="shared" si="6"/>
        <v>170.7</v>
      </c>
      <c r="F78" s="287"/>
      <c r="G78" s="23"/>
    </row>
    <row r="79" spans="1:7" ht="17.25" customHeight="1">
      <c r="A79" s="285" t="s">
        <v>552</v>
      </c>
      <c r="B79" s="33" t="s">
        <v>553</v>
      </c>
      <c r="C79" s="286">
        <f t="shared" si="6"/>
        <v>170.7</v>
      </c>
      <c r="D79" s="286">
        <f t="shared" si="6"/>
        <v>0</v>
      </c>
      <c r="E79" s="286">
        <f t="shared" si="6"/>
        <v>170.7</v>
      </c>
      <c r="F79" s="287"/>
      <c r="G79" s="23"/>
    </row>
    <row r="80" spans="1:7" ht="15.75" customHeight="1">
      <c r="A80" s="277" t="s">
        <v>554</v>
      </c>
      <c r="B80" s="33" t="s">
        <v>555</v>
      </c>
      <c r="C80" s="286">
        <v>170.7</v>
      </c>
      <c r="D80" s="286"/>
      <c r="E80" s="286">
        <f>C80+D80</f>
        <v>170.7</v>
      </c>
      <c r="F80" s="287"/>
      <c r="G80" s="23"/>
    </row>
    <row r="81" spans="1:7" ht="17.25" customHeight="1">
      <c r="A81" s="299" t="s">
        <v>556</v>
      </c>
      <c r="B81" s="27" t="s">
        <v>557</v>
      </c>
      <c r="C81" s="300">
        <f>C82+C109</f>
        <v>126313.9</v>
      </c>
      <c r="D81" s="300">
        <f>D82+D109</f>
        <v>705.4</v>
      </c>
      <c r="E81" s="300">
        <f>E82+E109</f>
        <v>127019.3</v>
      </c>
      <c r="F81" s="301"/>
      <c r="G81" s="23"/>
    </row>
    <row r="82" spans="1:7" ht="28.5" customHeight="1">
      <c r="A82" s="285" t="s">
        <v>558</v>
      </c>
      <c r="B82" s="263" t="s">
        <v>559</v>
      </c>
      <c r="C82" s="286">
        <f>C83+C88+C97+C106</f>
        <v>126957.5</v>
      </c>
      <c r="D82" s="286">
        <f>D83+D88+D97+D106</f>
        <v>705.4</v>
      </c>
      <c r="E82" s="286">
        <f>E83+E88+E97+E106</f>
        <v>127662.90000000001</v>
      </c>
      <c r="F82" s="287"/>
      <c r="G82" s="23"/>
    </row>
    <row r="83" spans="1:7" ht="26.25" customHeight="1">
      <c r="A83" s="285" t="s">
        <v>560</v>
      </c>
      <c r="B83" s="263" t="s">
        <v>561</v>
      </c>
      <c r="C83" s="286">
        <f>C84+C86</f>
        <v>64527.8</v>
      </c>
      <c r="D83" s="311">
        <f t="shared" ref="D83:E83" si="7">D84+D86</f>
        <v>334</v>
      </c>
      <c r="E83" s="311">
        <f t="shared" si="7"/>
        <v>64861.8</v>
      </c>
      <c r="F83" s="287"/>
      <c r="G83" s="23"/>
    </row>
    <row r="84" spans="1:7" ht="16.5" customHeight="1">
      <c r="A84" s="285" t="s">
        <v>562</v>
      </c>
      <c r="B84" s="263" t="s">
        <v>563</v>
      </c>
      <c r="C84" s="286">
        <f>C85</f>
        <v>64527.8</v>
      </c>
      <c r="D84" s="286">
        <f>D85</f>
        <v>0</v>
      </c>
      <c r="E84" s="286">
        <f>E85</f>
        <v>64527.8</v>
      </c>
      <c r="F84" s="287"/>
      <c r="G84" s="23"/>
    </row>
    <row r="85" spans="1:7" ht="26.25" customHeight="1">
      <c r="A85" s="277" t="s">
        <v>564</v>
      </c>
      <c r="B85" s="263" t="s">
        <v>565</v>
      </c>
      <c r="C85" s="286">
        <v>64527.8</v>
      </c>
      <c r="D85" s="288"/>
      <c r="E85" s="286">
        <f>C85+D85</f>
        <v>64527.8</v>
      </c>
      <c r="F85" s="287"/>
      <c r="G85" s="23"/>
    </row>
    <row r="86" spans="1:7" ht="26.25" customHeight="1">
      <c r="A86" s="73" t="s">
        <v>616</v>
      </c>
      <c r="B86" s="317" t="s">
        <v>615</v>
      </c>
      <c r="C86" s="311">
        <f>C87</f>
        <v>0</v>
      </c>
      <c r="D86" s="311">
        <f t="shared" ref="D86:E86" si="8">D87</f>
        <v>334</v>
      </c>
      <c r="E86" s="311">
        <f t="shared" si="8"/>
        <v>334</v>
      </c>
      <c r="F86" s="287"/>
      <c r="G86" s="23"/>
    </row>
    <row r="87" spans="1:7" ht="26.25" customHeight="1">
      <c r="A87" s="73" t="s">
        <v>617</v>
      </c>
      <c r="B87" s="317" t="s">
        <v>614</v>
      </c>
      <c r="C87" s="311"/>
      <c r="D87" s="288">
        <v>334</v>
      </c>
      <c r="E87" s="311">
        <f>C87+D87</f>
        <v>334</v>
      </c>
      <c r="F87" s="287"/>
      <c r="G87" s="23"/>
    </row>
    <row r="88" spans="1:7" ht="26.25" customHeight="1">
      <c r="A88" s="295" t="s">
        <v>566</v>
      </c>
      <c r="B88" s="302" t="s">
        <v>567</v>
      </c>
      <c r="C88" s="286">
        <f>C93+C95+C89</f>
        <v>3264.2</v>
      </c>
      <c r="D88" s="286">
        <f>D93+D95+D89</f>
        <v>0</v>
      </c>
      <c r="E88" s="286">
        <f>E93+E95+E89</f>
        <v>3264.2</v>
      </c>
      <c r="F88" s="287"/>
      <c r="G88" s="23"/>
    </row>
    <row r="89" spans="1:7" ht="26.25" customHeight="1">
      <c r="A89" s="277" t="s">
        <v>568</v>
      </c>
      <c r="B89" s="298" t="s">
        <v>569</v>
      </c>
      <c r="C89" s="286">
        <f>C90+C91</f>
        <v>1926.1000000000001</v>
      </c>
      <c r="D89" s="286">
        <f t="shared" ref="D89:E89" si="9">D90+D91</f>
        <v>0</v>
      </c>
      <c r="E89" s="286">
        <f t="shared" si="9"/>
        <v>1926.1000000000001</v>
      </c>
      <c r="F89" s="287"/>
      <c r="G89" s="23"/>
    </row>
    <row r="90" spans="1:7" ht="26.25" customHeight="1">
      <c r="A90" s="277" t="s">
        <v>570</v>
      </c>
      <c r="B90" s="298" t="s">
        <v>571</v>
      </c>
      <c r="C90" s="286">
        <v>474.7</v>
      </c>
      <c r="D90" s="286"/>
      <c r="E90" s="286">
        <f>C90+D90</f>
        <v>474.7</v>
      </c>
      <c r="F90" s="287"/>
      <c r="G90" s="23"/>
    </row>
    <row r="91" spans="1:7" ht="39" customHeight="1">
      <c r="A91" s="285" t="s">
        <v>572</v>
      </c>
      <c r="B91" s="298" t="s">
        <v>573</v>
      </c>
      <c r="C91" s="286">
        <f>C92</f>
        <v>1451.4</v>
      </c>
      <c r="D91" s="286">
        <f>D92</f>
        <v>0</v>
      </c>
      <c r="E91" s="286">
        <f>E92</f>
        <v>1451.4</v>
      </c>
      <c r="F91" s="287"/>
      <c r="G91" s="23"/>
    </row>
    <row r="92" spans="1:7" ht="45" customHeight="1">
      <c r="A92" s="277" t="s">
        <v>574</v>
      </c>
      <c r="B92" s="298" t="s">
        <v>575</v>
      </c>
      <c r="C92" s="286">
        <v>1451.4</v>
      </c>
      <c r="D92" s="286"/>
      <c r="E92" s="286">
        <f>C92+D92</f>
        <v>1451.4</v>
      </c>
      <c r="F92" s="287"/>
      <c r="G92" s="23"/>
    </row>
    <row r="93" spans="1:7" ht="16.5" customHeight="1">
      <c r="A93" s="288" t="s">
        <v>576</v>
      </c>
      <c r="B93" s="303" t="s">
        <v>577</v>
      </c>
      <c r="C93" s="286">
        <f>C94</f>
        <v>472</v>
      </c>
      <c r="D93" s="286">
        <f>D94</f>
        <v>0</v>
      </c>
      <c r="E93" s="286">
        <f>E94</f>
        <v>472</v>
      </c>
      <c r="F93" s="287"/>
      <c r="G93" s="23"/>
    </row>
    <row r="94" spans="1:7" ht="26.25" customHeight="1">
      <c r="A94" s="304" t="s">
        <v>578</v>
      </c>
      <c r="B94" s="303" t="s">
        <v>579</v>
      </c>
      <c r="C94" s="286">
        <v>472</v>
      </c>
      <c r="D94" s="286"/>
      <c r="E94" s="286">
        <f>C94+D94</f>
        <v>472</v>
      </c>
      <c r="F94" s="287"/>
      <c r="G94" s="23"/>
    </row>
    <row r="95" spans="1:7" ht="14.25" customHeight="1">
      <c r="A95" s="285" t="s">
        <v>580</v>
      </c>
      <c r="B95" s="263" t="s">
        <v>581</v>
      </c>
      <c r="C95" s="286">
        <f t="shared" ref="C95:E95" si="10">C96</f>
        <v>866.1</v>
      </c>
      <c r="D95" s="286">
        <f t="shared" si="10"/>
        <v>0</v>
      </c>
      <c r="E95" s="286">
        <f t="shared" si="10"/>
        <v>866.1</v>
      </c>
      <c r="F95" s="287"/>
      <c r="G95" s="23"/>
    </row>
    <row r="96" spans="1:7" ht="15" customHeight="1">
      <c r="A96" s="277" t="s">
        <v>582</v>
      </c>
      <c r="B96" s="263" t="s">
        <v>583</v>
      </c>
      <c r="C96" s="286">
        <v>866.1</v>
      </c>
      <c r="D96" s="286"/>
      <c r="E96" s="286">
        <f>C96+D96</f>
        <v>866.1</v>
      </c>
      <c r="F96" s="287"/>
      <c r="G96" s="23"/>
    </row>
    <row r="97" spans="1:7" ht="28.5" customHeight="1">
      <c r="A97" s="285" t="s">
        <v>584</v>
      </c>
      <c r="B97" s="263" t="s">
        <v>585</v>
      </c>
      <c r="C97" s="286">
        <f>C98+C100+C104+C102</f>
        <v>58757.4</v>
      </c>
      <c r="D97" s="286">
        <f>D98+D100+D104+D102</f>
        <v>371.4</v>
      </c>
      <c r="E97" s="286">
        <f>E98+E100+E104+E102</f>
        <v>59128.800000000003</v>
      </c>
      <c r="F97" s="287"/>
      <c r="G97" s="23"/>
    </row>
    <row r="98" spans="1:7" ht="29.25" customHeight="1">
      <c r="A98" s="285" t="s">
        <v>586</v>
      </c>
      <c r="B98" s="263" t="s">
        <v>587</v>
      </c>
      <c r="C98" s="286">
        <f>C99</f>
        <v>1519.1</v>
      </c>
      <c r="D98" s="286">
        <f>D99</f>
        <v>0</v>
      </c>
      <c r="E98" s="286">
        <f>E99</f>
        <v>1519.1</v>
      </c>
      <c r="F98" s="287"/>
      <c r="G98" s="23"/>
    </row>
    <row r="99" spans="1:7" ht="27" customHeight="1">
      <c r="A99" s="277" t="s">
        <v>588</v>
      </c>
      <c r="B99" s="305" t="s">
        <v>589</v>
      </c>
      <c r="C99" s="286">
        <v>1519.1</v>
      </c>
      <c r="D99" s="306"/>
      <c r="E99" s="286">
        <f>C99+D99</f>
        <v>1519.1</v>
      </c>
      <c r="F99" s="287"/>
      <c r="G99" s="23"/>
    </row>
    <row r="100" spans="1:7" ht="29.25" customHeight="1">
      <c r="A100" s="277" t="s">
        <v>590</v>
      </c>
      <c r="B100" s="305" t="s">
        <v>591</v>
      </c>
      <c r="C100" s="286">
        <f>C101</f>
        <v>4.9000000000000004</v>
      </c>
      <c r="D100" s="307"/>
      <c r="E100" s="286">
        <f>E101</f>
        <v>4.9000000000000004</v>
      </c>
      <c r="F100" s="287"/>
      <c r="G100" s="23"/>
    </row>
    <row r="101" spans="1:7" ht="40.5" customHeight="1">
      <c r="A101" s="277" t="s">
        <v>592</v>
      </c>
      <c r="B101" s="305" t="s">
        <v>593</v>
      </c>
      <c r="C101" s="286">
        <v>4.9000000000000004</v>
      </c>
      <c r="D101" s="307"/>
      <c r="E101" s="286">
        <f>C101+D101</f>
        <v>4.9000000000000004</v>
      </c>
      <c r="F101" s="287"/>
      <c r="G101" s="23"/>
    </row>
    <row r="102" spans="1:7" ht="28.5" customHeight="1">
      <c r="A102" s="277" t="s">
        <v>594</v>
      </c>
      <c r="B102" s="305" t="s">
        <v>595</v>
      </c>
      <c r="C102" s="286">
        <f>C103</f>
        <v>874</v>
      </c>
      <c r="D102" s="306">
        <f>D103</f>
        <v>0</v>
      </c>
      <c r="E102" s="286">
        <f>E103</f>
        <v>874</v>
      </c>
      <c r="F102" s="287"/>
      <c r="G102" s="23"/>
    </row>
    <row r="103" spans="1:7" ht="26.25" customHeight="1">
      <c r="A103" s="277" t="s">
        <v>596</v>
      </c>
      <c r="B103" s="305" t="s">
        <v>597</v>
      </c>
      <c r="C103" s="286">
        <v>874</v>
      </c>
      <c r="D103" s="306"/>
      <c r="E103" s="286">
        <f>C103+D103</f>
        <v>874</v>
      </c>
      <c r="F103" s="287"/>
      <c r="G103" s="23"/>
    </row>
    <row r="104" spans="1:7" ht="16.5" customHeight="1">
      <c r="A104" s="277" t="s">
        <v>598</v>
      </c>
      <c r="B104" s="263" t="s">
        <v>599</v>
      </c>
      <c r="C104" s="286">
        <f>C105</f>
        <v>56359.4</v>
      </c>
      <c r="D104" s="286">
        <f>D105</f>
        <v>371.4</v>
      </c>
      <c r="E104" s="286">
        <f>E105</f>
        <v>56730.8</v>
      </c>
      <c r="F104" s="287"/>
      <c r="G104" s="23"/>
    </row>
    <row r="105" spans="1:7" ht="19.5" customHeight="1">
      <c r="A105" s="277" t="s">
        <v>600</v>
      </c>
      <c r="B105" s="263" t="s">
        <v>601</v>
      </c>
      <c r="C105" s="286">
        <v>56359.4</v>
      </c>
      <c r="D105" s="286">
        <v>371.4</v>
      </c>
      <c r="E105" s="286">
        <f>C105+D105</f>
        <v>56730.8</v>
      </c>
      <c r="F105" s="287"/>
      <c r="G105" s="23"/>
    </row>
    <row r="106" spans="1:7" ht="19.5" customHeight="1">
      <c r="A106" s="288" t="s">
        <v>602</v>
      </c>
      <c r="B106" s="263" t="s">
        <v>603</v>
      </c>
      <c r="C106" s="286">
        <f t="shared" ref="C106:E107" si="11">C107</f>
        <v>408.1</v>
      </c>
      <c r="D106" s="286">
        <f t="shared" si="11"/>
        <v>0</v>
      </c>
      <c r="E106" s="286">
        <f t="shared" si="11"/>
        <v>408.1</v>
      </c>
      <c r="F106" s="287"/>
      <c r="G106" s="23"/>
    </row>
    <row r="107" spans="1:7" ht="54.75" customHeight="1">
      <c r="A107" s="288" t="s">
        <v>604</v>
      </c>
      <c r="B107" s="263" t="s">
        <v>605</v>
      </c>
      <c r="C107" s="286">
        <f t="shared" si="11"/>
        <v>408.1</v>
      </c>
      <c r="D107" s="286">
        <f t="shared" si="11"/>
        <v>0</v>
      </c>
      <c r="E107" s="286">
        <f t="shared" si="11"/>
        <v>408.1</v>
      </c>
      <c r="F107" s="287"/>
      <c r="G107" s="23"/>
    </row>
    <row r="108" spans="1:7" ht="52.5" customHeight="1">
      <c r="A108" s="308" t="s">
        <v>606</v>
      </c>
      <c r="B108" s="263" t="s">
        <v>607</v>
      </c>
      <c r="C108" s="286">
        <v>408.1</v>
      </c>
      <c r="D108" s="286"/>
      <c r="E108" s="286">
        <f>C108+D108</f>
        <v>408.1</v>
      </c>
      <c r="F108" s="287"/>
      <c r="G108" s="23"/>
    </row>
    <row r="109" spans="1:7" ht="27.75" customHeight="1">
      <c r="A109" s="309" t="s">
        <v>608</v>
      </c>
      <c r="B109" s="263" t="s">
        <v>609</v>
      </c>
      <c r="C109" s="286">
        <f>C110</f>
        <v>-643.6</v>
      </c>
      <c r="D109" s="286">
        <f>D110</f>
        <v>0</v>
      </c>
      <c r="E109" s="286">
        <f>E110</f>
        <v>-643.6</v>
      </c>
      <c r="F109" s="287"/>
      <c r="G109" s="23"/>
    </row>
    <row r="110" spans="1:7" ht="39.75" customHeight="1">
      <c r="A110" s="308" t="s">
        <v>610</v>
      </c>
      <c r="B110" s="263" t="s">
        <v>611</v>
      </c>
      <c r="C110" s="286">
        <v>-643.6</v>
      </c>
      <c r="D110" s="286"/>
      <c r="E110" s="286">
        <f>C110+D110</f>
        <v>-643.6</v>
      </c>
      <c r="F110" s="287"/>
      <c r="G110" s="23"/>
    </row>
    <row r="111" spans="1:7" ht="22.5" customHeight="1">
      <c r="A111" s="288"/>
      <c r="B111" s="27" t="s">
        <v>612</v>
      </c>
      <c r="C111" s="300">
        <f>C17+C81</f>
        <v>151940.6</v>
      </c>
      <c r="D111" s="300">
        <f>D17+D81</f>
        <v>705.4</v>
      </c>
      <c r="E111" s="300">
        <f>E17+E81</f>
        <v>152646</v>
      </c>
      <c r="F111" s="301"/>
      <c r="G111" s="23"/>
    </row>
    <row r="112" spans="1:7">
      <c r="A112" s="23"/>
      <c r="B112" s="23"/>
      <c r="C112" s="23"/>
      <c r="D112" s="23"/>
      <c r="E112" s="23"/>
      <c r="F112" s="23"/>
      <c r="G112" s="23"/>
    </row>
    <row r="113" spans="1:7">
      <c r="A113" s="23"/>
      <c r="B113" s="23"/>
      <c r="C113" s="23"/>
      <c r="D113" s="23"/>
      <c r="E113" s="23"/>
      <c r="F113" s="23"/>
      <c r="G113" s="23"/>
    </row>
  </sheetData>
  <mergeCells count="32">
    <mergeCell ref="A12:E12"/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3:E13"/>
    <mergeCell ref="B15:E15"/>
    <mergeCell ref="A25:A26"/>
    <mergeCell ref="B25:B26"/>
    <mergeCell ref="C25:C26"/>
    <mergeCell ref="D25:D26"/>
    <mergeCell ref="E25:E26"/>
    <mergeCell ref="A31:A32"/>
    <mergeCell ref="B31:B32"/>
    <mergeCell ref="C31:C32"/>
    <mergeCell ref="E31:E32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</mergeCells>
  <pageMargins left="0.7" right="0.7" top="0.75" bottom="0.75" header="0.3" footer="0.3"/>
  <pageSetup paperSize="9" scale="80" orientation="portrait" r:id="rId1"/>
  <rowBreaks count="1" manualBreakCount="1">
    <brk id="35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view="pageBreakPreview" topLeftCell="A19" zoomScaleSheetLayoutView="100" workbookViewId="0">
      <selection activeCell="I7" sqref="I7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43" t="s">
        <v>4</v>
      </c>
      <c r="B1" s="343"/>
      <c r="C1" s="343"/>
      <c r="D1" s="343"/>
    </row>
    <row r="2" spans="1:6" ht="15.75" customHeight="1">
      <c r="A2" s="343" t="s">
        <v>0</v>
      </c>
      <c r="B2" s="343"/>
      <c r="C2" s="343"/>
      <c r="D2" s="343"/>
    </row>
    <row r="3" spans="1:6" ht="15.75">
      <c r="A3" s="344" t="s">
        <v>5</v>
      </c>
      <c r="B3" s="344"/>
      <c r="C3" s="344"/>
      <c r="D3" s="344"/>
    </row>
    <row r="4" spans="1:6" ht="15.75" customHeight="1">
      <c r="A4" s="343" t="s">
        <v>2</v>
      </c>
      <c r="B4" s="343"/>
      <c r="C4" s="343"/>
      <c r="D4" s="343"/>
    </row>
    <row r="5" spans="1:6" ht="15.75" customHeight="1">
      <c r="A5" s="343" t="s">
        <v>624</v>
      </c>
      <c r="B5" s="343"/>
      <c r="C5" s="343"/>
      <c r="D5" s="343"/>
      <c r="E5" s="343"/>
      <c r="F5" s="343"/>
    </row>
    <row r="6" spans="1:6" ht="15.75">
      <c r="A6" s="343" t="s">
        <v>297</v>
      </c>
      <c r="B6" s="348"/>
      <c r="C6" s="348"/>
    </row>
    <row r="7" spans="1:6" ht="15.75">
      <c r="A7" s="343" t="s">
        <v>34</v>
      </c>
      <c r="B7" s="348"/>
      <c r="C7" s="348"/>
    </row>
    <row r="8" spans="1:6" ht="15.75">
      <c r="A8" s="4"/>
      <c r="B8" s="343" t="s">
        <v>1</v>
      </c>
      <c r="C8" s="343"/>
    </row>
    <row r="9" spans="1:6" ht="15.75">
      <c r="A9" s="5"/>
      <c r="B9" s="343" t="s">
        <v>2</v>
      </c>
      <c r="C9" s="343"/>
    </row>
    <row r="10" spans="1:6" ht="15.75" customHeight="1">
      <c r="A10" s="3"/>
      <c r="B10" s="343" t="s">
        <v>333</v>
      </c>
      <c r="C10" s="343"/>
    </row>
    <row r="11" spans="1:6" ht="15.75" customHeight="1">
      <c r="A11" s="3"/>
      <c r="B11" s="217"/>
      <c r="C11" s="217"/>
    </row>
    <row r="12" spans="1:6">
      <c r="A12" s="345" t="s">
        <v>12</v>
      </c>
      <c r="B12" s="347"/>
      <c r="C12" s="347"/>
    </row>
    <row r="13" spans="1:6" ht="15.75" customHeight="1">
      <c r="A13" s="345" t="s">
        <v>123</v>
      </c>
      <c r="B13" s="347"/>
      <c r="C13" s="347"/>
    </row>
    <row r="14" spans="1:6" ht="15.75">
      <c r="A14" s="6"/>
    </row>
    <row r="15" spans="1:6">
      <c r="A15" s="338" t="s">
        <v>13</v>
      </c>
      <c r="B15" s="349"/>
      <c r="C15" s="349"/>
    </row>
    <row r="16" spans="1:6" ht="44.25" customHeight="1">
      <c r="A16" s="350" t="s">
        <v>14</v>
      </c>
      <c r="B16" s="350" t="s">
        <v>15</v>
      </c>
      <c r="C16" s="351" t="s">
        <v>295</v>
      </c>
    </row>
    <row r="17" spans="1:3">
      <c r="A17" s="350"/>
      <c r="B17" s="350"/>
      <c r="C17" s="352"/>
    </row>
    <row r="18" spans="1:3">
      <c r="A18" s="353" t="s">
        <v>16</v>
      </c>
      <c r="B18" s="354" t="s">
        <v>17</v>
      </c>
      <c r="C18" s="355">
        <f>C20+C32</f>
        <v>3523.8999999999942</v>
      </c>
    </row>
    <row r="19" spans="1:3">
      <c r="A19" s="353"/>
      <c r="B19" s="354"/>
      <c r="C19" s="356"/>
    </row>
    <row r="20" spans="1:3">
      <c r="A20" s="353" t="s">
        <v>18</v>
      </c>
      <c r="B20" s="354" t="s">
        <v>19</v>
      </c>
      <c r="C20" s="355">
        <f>C22+C27</f>
        <v>3967.8999999999942</v>
      </c>
    </row>
    <row r="21" spans="1:3">
      <c r="A21" s="353"/>
      <c r="B21" s="354"/>
      <c r="C21" s="356"/>
    </row>
    <row r="22" spans="1:3">
      <c r="A22" s="226" t="s">
        <v>20</v>
      </c>
      <c r="B22" s="15" t="s">
        <v>21</v>
      </c>
      <c r="C22" s="61">
        <f>C23</f>
        <v>-154596</v>
      </c>
    </row>
    <row r="23" spans="1:3">
      <c r="A23" s="226" t="s">
        <v>22</v>
      </c>
      <c r="B23" s="15" t="s">
        <v>23</v>
      </c>
      <c r="C23" s="218">
        <f>C24</f>
        <v>-154596</v>
      </c>
    </row>
    <row r="24" spans="1:3" ht="25.5">
      <c r="A24" s="226" t="s">
        <v>24</v>
      </c>
      <c r="B24" s="15" t="s">
        <v>25</v>
      </c>
      <c r="C24" s="218">
        <f>C25</f>
        <v>-154596</v>
      </c>
    </row>
    <row r="25" spans="1:3">
      <c r="A25" s="350" t="s">
        <v>26</v>
      </c>
      <c r="B25" s="363" t="s">
        <v>110</v>
      </c>
      <c r="C25" s="364">
        <v>-154596</v>
      </c>
    </row>
    <row r="26" spans="1:3">
      <c r="A26" s="350"/>
      <c r="B26" s="363"/>
      <c r="C26" s="364"/>
    </row>
    <row r="27" spans="1:3">
      <c r="A27" s="226" t="s">
        <v>27</v>
      </c>
      <c r="B27" s="15" t="s">
        <v>28</v>
      </c>
      <c r="C27" s="218">
        <f>C28</f>
        <v>158563.9</v>
      </c>
    </row>
    <row r="28" spans="1:3">
      <c r="A28" s="226" t="s">
        <v>29</v>
      </c>
      <c r="B28" s="15" t="s">
        <v>30</v>
      </c>
      <c r="C28" s="218">
        <f>C29</f>
        <v>158563.9</v>
      </c>
    </row>
    <row r="29" spans="1:3" ht="25.5">
      <c r="A29" s="226" t="s">
        <v>31</v>
      </c>
      <c r="B29" s="15" t="s">
        <v>32</v>
      </c>
      <c r="C29" s="218">
        <f>C30</f>
        <v>158563.9</v>
      </c>
    </row>
    <row r="30" spans="1:3">
      <c r="A30" s="357" t="s">
        <v>33</v>
      </c>
      <c r="B30" s="359" t="s">
        <v>111</v>
      </c>
      <c r="C30" s="361">
        <v>158563.9</v>
      </c>
    </row>
    <row r="31" spans="1:3">
      <c r="A31" s="358"/>
      <c r="B31" s="360"/>
      <c r="C31" s="362"/>
    </row>
    <row r="32" spans="1:3" ht="25.5">
      <c r="A32" s="220" t="s">
        <v>403</v>
      </c>
      <c r="B32" s="221" t="s">
        <v>404</v>
      </c>
      <c r="C32" s="218">
        <f>C33+C37</f>
        <v>-444</v>
      </c>
    </row>
    <row r="33" spans="1:3" ht="25.5">
      <c r="A33" s="219" t="s">
        <v>403</v>
      </c>
      <c r="B33" s="225" t="s">
        <v>405</v>
      </c>
      <c r="C33" s="218">
        <f>C34</f>
        <v>-2394</v>
      </c>
    </row>
    <row r="34" spans="1:3" ht="38.25">
      <c r="A34" s="219" t="s">
        <v>406</v>
      </c>
      <c r="B34" s="225" t="s">
        <v>407</v>
      </c>
      <c r="C34" s="218">
        <f>C35</f>
        <v>-2394</v>
      </c>
    </row>
    <row r="35" spans="1:3" ht="51">
      <c r="A35" s="219" t="s">
        <v>408</v>
      </c>
      <c r="B35" s="225" t="s">
        <v>409</v>
      </c>
      <c r="C35" s="218">
        <f>C36</f>
        <v>-2394</v>
      </c>
    </row>
    <row r="36" spans="1:3" ht="51">
      <c r="A36" s="219" t="s">
        <v>410</v>
      </c>
      <c r="B36" s="225" t="s">
        <v>409</v>
      </c>
      <c r="C36" s="218">
        <v>-2394</v>
      </c>
    </row>
    <row r="37" spans="1:3" ht="25.5">
      <c r="A37" s="219" t="s">
        <v>411</v>
      </c>
      <c r="B37" s="225" t="s">
        <v>412</v>
      </c>
      <c r="C37" s="218">
        <f>C38</f>
        <v>1950</v>
      </c>
    </row>
    <row r="38" spans="1:3" ht="38.25">
      <c r="A38" s="219" t="s">
        <v>413</v>
      </c>
      <c r="B38" s="225" t="s">
        <v>414</v>
      </c>
      <c r="C38" s="218">
        <f>C39</f>
        <v>1950</v>
      </c>
    </row>
    <row r="39" spans="1:3" ht="51">
      <c r="A39" s="219" t="s">
        <v>415</v>
      </c>
      <c r="B39" s="225" t="s">
        <v>416</v>
      </c>
      <c r="C39" s="218">
        <v>1950</v>
      </c>
    </row>
    <row r="40" spans="1:3">
      <c r="A40" s="222"/>
      <c r="B40" s="223"/>
      <c r="C40" s="224"/>
    </row>
    <row r="41" spans="1:3">
      <c r="A41" s="88"/>
      <c r="B41" s="49"/>
      <c r="C41" s="88"/>
    </row>
    <row r="42" spans="1:3">
      <c r="A42" s="88"/>
      <c r="B42" s="49"/>
      <c r="C42" s="88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C18:C19"/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4"/>
  <sheetViews>
    <sheetView view="pageBreakPreview" topLeftCell="A141" zoomScale="112" zoomScaleSheetLayoutView="112" workbookViewId="0">
      <selection activeCell="A145" sqref="A145"/>
    </sheetView>
  </sheetViews>
  <sheetFormatPr defaultRowHeight="12.75"/>
  <cols>
    <col min="1" max="1" width="55.42578125" style="124" customWidth="1"/>
    <col min="2" max="2" width="11.28515625" style="124" customWidth="1"/>
    <col min="3" max="3" width="5.28515625" style="124" customWidth="1"/>
    <col min="4" max="4" width="8.7109375" style="124" customWidth="1"/>
    <col min="5" max="6" width="8.42578125" style="124" customWidth="1"/>
    <col min="7" max="16384" width="9.140625" style="124"/>
  </cols>
  <sheetData>
    <row r="1" spans="1:6" ht="15.75">
      <c r="A1" s="343" t="s">
        <v>417</v>
      </c>
      <c r="B1" s="343"/>
      <c r="C1" s="343"/>
      <c r="D1" s="343"/>
      <c r="E1" s="343"/>
      <c r="F1" s="343"/>
    </row>
    <row r="2" spans="1:6" ht="15.75">
      <c r="A2" s="343" t="s">
        <v>0</v>
      </c>
      <c r="B2" s="343"/>
      <c r="C2" s="343"/>
      <c r="D2" s="343"/>
      <c r="E2" s="343"/>
      <c r="F2" s="343"/>
    </row>
    <row r="3" spans="1:6" ht="15.75">
      <c r="A3" s="344" t="s">
        <v>5</v>
      </c>
      <c r="B3" s="344"/>
      <c r="C3" s="344"/>
      <c r="D3" s="344"/>
      <c r="E3" s="344"/>
      <c r="F3" s="344"/>
    </row>
    <row r="4" spans="1:6" ht="15.75">
      <c r="A4" s="343" t="s">
        <v>2</v>
      </c>
      <c r="B4" s="343"/>
      <c r="C4" s="343"/>
      <c r="D4" s="343"/>
      <c r="E4" s="343"/>
      <c r="F4" s="343"/>
    </row>
    <row r="5" spans="1:6" ht="15.75">
      <c r="A5" s="343" t="s">
        <v>623</v>
      </c>
      <c r="B5" s="343"/>
      <c r="C5" s="343"/>
      <c r="D5" s="343"/>
      <c r="E5" s="343"/>
      <c r="F5" s="343"/>
    </row>
    <row r="6" spans="1:6" ht="15.75">
      <c r="A6" s="343" t="s">
        <v>11</v>
      </c>
      <c r="B6" s="343"/>
      <c r="C6" s="343"/>
      <c r="D6" s="343"/>
      <c r="E6" s="343"/>
      <c r="F6" s="343"/>
    </row>
    <row r="7" spans="1:6" ht="15.75">
      <c r="A7" s="343" t="s">
        <v>0</v>
      </c>
      <c r="B7" s="343"/>
      <c r="C7" s="343"/>
      <c r="D7" s="343"/>
      <c r="E7" s="343"/>
      <c r="F7" s="343"/>
    </row>
    <row r="8" spans="1:6" ht="15.75">
      <c r="A8" s="271"/>
      <c r="B8" s="343" t="s">
        <v>1</v>
      </c>
      <c r="C8" s="343"/>
      <c r="D8" s="343"/>
      <c r="E8" s="343"/>
      <c r="F8" s="343"/>
    </row>
    <row r="9" spans="1:6" ht="15.75">
      <c r="A9" s="271"/>
      <c r="B9" s="343" t="s">
        <v>2</v>
      </c>
      <c r="C9" s="343"/>
      <c r="D9" s="343"/>
      <c r="E9" s="343"/>
      <c r="F9" s="343"/>
    </row>
    <row r="10" spans="1:6" ht="15.75">
      <c r="A10" s="343" t="s">
        <v>333</v>
      </c>
      <c r="B10" s="343"/>
      <c r="C10" s="343"/>
      <c r="D10" s="343"/>
      <c r="E10" s="343"/>
      <c r="F10" s="343"/>
    </row>
    <row r="11" spans="1:6">
      <c r="A11" s="125"/>
    </row>
    <row r="12" spans="1:6">
      <c r="A12" s="365" t="s">
        <v>36</v>
      </c>
      <c r="B12" s="366"/>
      <c r="C12" s="366"/>
      <c r="D12" s="366"/>
      <c r="E12" s="366"/>
      <c r="F12" s="366"/>
    </row>
    <row r="13" spans="1:6">
      <c r="A13" s="365" t="s">
        <v>53</v>
      </c>
      <c r="B13" s="366"/>
      <c r="C13" s="366"/>
      <c r="D13" s="366"/>
      <c r="E13" s="366"/>
      <c r="F13" s="366"/>
    </row>
    <row r="14" spans="1:6">
      <c r="A14" s="365" t="s">
        <v>54</v>
      </c>
      <c r="B14" s="366"/>
      <c r="C14" s="366"/>
      <c r="D14" s="366"/>
      <c r="E14" s="366"/>
      <c r="F14" s="366"/>
    </row>
    <row r="15" spans="1:6" ht="37.5" customHeight="1">
      <c r="A15" s="365" t="s">
        <v>124</v>
      </c>
      <c r="B15" s="366"/>
      <c r="C15" s="366"/>
      <c r="D15" s="366"/>
      <c r="E15" s="366"/>
      <c r="F15" s="366"/>
    </row>
    <row r="16" spans="1:6">
      <c r="A16" s="365"/>
      <c r="B16" s="366"/>
      <c r="C16" s="366"/>
      <c r="D16" s="366"/>
      <c r="E16" s="366"/>
      <c r="F16" s="366"/>
    </row>
    <row r="17" spans="1:6" ht="15.75" customHeight="1">
      <c r="A17" s="367" t="s">
        <v>37</v>
      </c>
      <c r="B17" s="367" t="s">
        <v>38</v>
      </c>
      <c r="C17" s="367" t="s">
        <v>39</v>
      </c>
      <c r="D17" s="368" t="s">
        <v>122</v>
      </c>
      <c r="E17" s="375" t="s">
        <v>390</v>
      </c>
      <c r="F17" s="368" t="s">
        <v>391</v>
      </c>
    </row>
    <row r="18" spans="1:6" ht="43.5" customHeight="1">
      <c r="A18" s="367"/>
      <c r="B18" s="367"/>
      <c r="C18" s="367"/>
      <c r="D18" s="369"/>
      <c r="E18" s="376"/>
      <c r="F18" s="369"/>
    </row>
    <row r="19" spans="1:6" ht="27.75" customHeight="1">
      <c r="A19" s="111" t="s">
        <v>40</v>
      </c>
      <c r="B19" s="126" t="s">
        <v>125</v>
      </c>
      <c r="C19" s="105"/>
      <c r="D19" s="208">
        <f>D20+D35+D50+D69+D78+D84+D94+D98+D46</f>
        <v>112297.7</v>
      </c>
      <c r="E19" s="166">
        <f>E20+E35+E50+E69+E78+E84+E94+E98+E46</f>
        <v>883.4</v>
      </c>
      <c r="F19" s="109">
        <f>F20+F35+F50+F69+F78+F84+F94+F98+F46</f>
        <v>113181.09999999998</v>
      </c>
    </row>
    <row r="20" spans="1:6" s="127" customFormat="1" ht="17.25" customHeight="1">
      <c r="A20" s="111" t="s">
        <v>126</v>
      </c>
      <c r="B20" s="126" t="s">
        <v>127</v>
      </c>
      <c r="C20" s="99"/>
      <c r="D20" s="156">
        <f>D21+D32</f>
        <v>4842.3000000000011</v>
      </c>
      <c r="E20" s="166">
        <f>E21+E32</f>
        <v>-53</v>
      </c>
      <c r="F20" s="109">
        <f>F21+F32</f>
        <v>4789.3000000000011</v>
      </c>
    </row>
    <row r="21" spans="1:6" ht="23.25" customHeight="1">
      <c r="A21" s="102" t="s">
        <v>129</v>
      </c>
      <c r="B21" s="103" t="s">
        <v>139</v>
      </c>
      <c r="C21" s="110"/>
      <c r="D21" s="231">
        <f>SUM(D22:D31)</f>
        <v>4747.2000000000007</v>
      </c>
      <c r="E21" s="231">
        <f>SUM(E22:E31)</f>
        <v>-53</v>
      </c>
      <c r="F21" s="107">
        <f>SUM(F22:F31)</f>
        <v>4694.2000000000007</v>
      </c>
    </row>
    <row r="22" spans="1:6" ht="40.5" customHeight="1">
      <c r="A22" s="14" t="s">
        <v>334</v>
      </c>
      <c r="B22" s="103" t="s">
        <v>302</v>
      </c>
      <c r="C22" s="110">
        <v>200</v>
      </c>
      <c r="D22" s="155">
        <v>25</v>
      </c>
      <c r="E22" s="61"/>
      <c r="F22" s="107">
        <f>D22+E22</f>
        <v>25</v>
      </c>
    </row>
    <row r="23" spans="1:6" ht="47.25" customHeight="1">
      <c r="A23" s="140" t="s">
        <v>301</v>
      </c>
      <c r="B23" s="103" t="s">
        <v>302</v>
      </c>
      <c r="C23" s="110">
        <v>600</v>
      </c>
      <c r="D23" s="155">
        <v>75</v>
      </c>
      <c r="E23" s="61"/>
      <c r="F23" s="164">
        <f t="shared" ref="F23:F34" si="0">D23+E23</f>
        <v>75</v>
      </c>
    </row>
    <row r="24" spans="1:6" ht="39.75" customHeight="1">
      <c r="A24" s="142" t="s">
        <v>335</v>
      </c>
      <c r="B24" s="103" t="s">
        <v>140</v>
      </c>
      <c r="C24" s="100">
        <v>200</v>
      </c>
      <c r="D24" s="155">
        <v>392.9</v>
      </c>
      <c r="E24" s="170">
        <v>-53</v>
      </c>
      <c r="F24" s="164">
        <f t="shared" si="0"/>
        <v>339.9</v>
      </c>
    </row>
    <row r="25" spans="1:6" ht="52.5" customHeight="1">
      <c r="A25" s="106" t="s">
        <v>128</v>
      </c>
      <c r="B25" s="103" t="s">
        <v>140</v>
      </c>
      <c r="C25" s="100">
        <v>600</v>
      </c>
      <c r="D25" s="155">
        <v>797.9</v>
      </c>
      <c r="E25" s="170"/>
      <c r="F25" s="164">
        <f t="shared" si="0"/>
        <v>797.9</v>
      </c>
    </row>
    <row r="26" spans="1:6" ht="52.5" customHeight="1">
      <c r="A26" s="147" t="s">
        <v>293</v>
      </c>
      <c r="B26" s="144" t="s">
        <v>294</v>
      </c>
      <c r="C26" s="143">
        <v>200</v>
      </c>
      <c r="D26" s="155">
        <v>0</v>
      </c>
      <c r="E26" s="170"/>
      <c r="F26" s="164">
        <f t="shared" si="0"/>
        <v>0</v>
      </c>
    </row>
    <row r="27" spans="1:6" ht="51" customHeight="1">
      <c r="A27" s="106" t="s">
        <v>293</v>
      </c>
      <c r="B27" s="103" t="s">
        <v>294</v>
      </c>
      <c r="C27" s="100">
        <v>600</v>
      </c>
      <c r="D27" s="155">
        <v>500</v>
      </c>
      <c r="E27" s="170"/>
      <c r="F27" s="164">
        <f t="shared" si="0"/>
        <v>500</v>
      </c>
    </row>
    <row r="28" spans="1:6" ht="51.75" customHeight="1">
      <c r="A28" s="230" t="s">
        <v>303</v>
      </c>
      <c r="B28" s="103" t="s">
        <v>304</v>
      </c>
      <c r="C28" s="100">
        <v>600</v>
      </c>
      <c r="D28" s="155">
        <v>1290</v>
      </c>
      <c r="E28" s="170"/>
      <c r="F28" s="164">
        <f t="shared" si="0"/>
        <v>1290</v>
      </c>
    </row>
    <row r="29" spans="1:6" ht="40.5" customHeight="1">
      <c r="A29" s="142" t="s">
        <v>336</v>
      </c>
      <c r="B29" s="103" t="s">
        <v>141</v>
      </c>
      <c r="C29" s="100">
        <v>200</v>
      </c>
      <c r="D29" s="155">
        <v>115</v>
      </c>
      <c r="E29" s="170"/>
      <c r="F29" s="164">
        <f t="shared" si="0"/>
        <v>115</v>
      </c>
    </row>
    <row r="30" spans="1:6" ht="56.25" customHeight="1">
      <c r="A30" s="267" t="s">
        <v>435</v>
      </c>
      <c r="B30" s="258" t="s">
        <v>432</v>
      </c>
      <c r="C30" s="261">
        <v>600</v>
      </c>
      <c r="D30" s="259">
        <v>1451.4</v>
      </c>
      <c r="E30" s="175"/>
      <c r="F30" s="259">
        <f t="shared" si="0"/>
        <v>1451.4</v>
      </c>
    </row>
    <row r="31" spans="1:6" ht="65.25" customHeight="1">
      <c r="A31" s="267" t="s">
        <v>422</v>
      </c>
      <c r="B31" s="262" t="s">
        <v>426</v>
      </c>
      <c r="C31" s="269">
        <v>600</v>
      </c>
      <c r="D31" s="268">
        <v>100</v>
      </c>
      <c r="E31" s="170"/>
      <c r="F31" s="268">
        <f>D31+E31</f>
        <v>100</v>
      </c>
    </row>
    <row r="32" spans="1:6" ht="27" customHeight="1">
      <c r="A32" s="267" t="s">
        <v>142</v>
      </c>
      <c r="B32" s="262" t="s">
        <v>143</v>
      </c>
      <c r="C32" s="269"/>
      <c r="D32" s="268">
        <f>D33+D34</f>
        <v>95.1</v>
      </c>
      <c r="E32" s="170"/>
      <c r="F32" s="268">
        <f t="shared" si="0"/>
        <v>95.1</v>
      </c>
    </row>
    <row r="33" spans="1:6" ht="27" customHeight="1">
      <c r="A33" s="142" t="s">
        <v>337</v>
      </c>
      <c r="B33" s="248" t="s">
        <v>144</v>
      </c>
      <c r="C33" s="128">
        <v>200</v>
      </c>
      <c r="D33" s="250">
        <v>45.1</v>
      </c>
      <c r="E33" s="175">
        <v>10</v>
      </c>
      <c r="F33" s="250">
        <f t="shared" si="0"/>
        <v>55.1</v>
      </c>
    </row>
    <row r="34" spans="1:6" ht="27" customHeight="1">
      <c r="A34" s="180" t="s">
        <v>314</v>
      </c>
      <c r="B34" s="178" t="s">
        <v>144</v>
      </c>
      <c r="C34" s="128">
        <v>300</v>
      </c>
      <c r="D34" s="181">
        <v>50</v>
      </c>
      <c r="E34" s="175">
        <v>-10</v>
      </c>
      <c r="F34" s="181">
        <f t="shared" si="0"/>
        <v>40</v>
      </c>
    </row>
    <row r="35" spans="1:6" ht="27.75" customHeight="1">
      <c r="A35" s="130" t="s">
        <v>146</v>
      </c>
      <c r="B35" s="35" t="s">
        <v>145</v>
      </c>
      <c r="C35" s="128"/>
      <c r="D35" s="208">
        <f>D36</f>
        <v>2206.3000000000002</v>
      </c>
      <c r="E35" s="237">
        <f>E36</f>
        <v>0</v>
      </c>
      <c r="F35" s="183">
        <f>F36</f>
        <v>2206.3000000000002</v>
      </c>
    </row>
    <row r="36" spans="1:6" ht="27.75" customHeight="1">
      <c r="A36" s="106" t="s">
        <v>147</v>
      </c>
      <c r="B36" s="103" t="s">
        <v>148</v>
      </c>
      <c r="C36" s="128"/>
      <c r="D36" s="207">
        <f>SUM(D37:D45)</f>
        <v>2206.3000000000002</v>
      </c>
      <c r="E36" s="236">
        <f>SUM(E37:E45)</f>
        <v>0</v>
      </c>
      <c r="F36" s="164">
        <f>SUM(F37:F45)</f>
        <v>2206.3000000000002</v>
      </c>
    </row>
    <row r="37" spans="1:6" ht="47.25" customHeight="1">
      <c r="A37" s="14" t="s">
        <v>338</v>
      </c>
      <c r="B37" s="103" t="s">
        <v>149</v>
      </c>
      <c r="C37" s="128">
        <v>200</v>
      </c>
      <c r="D37" s="155">
        <v>0</v>
      </c>
      <c r="E37" s="175"/>
      <c r="F37" s="107">
        <f>D37+E37</f>
        <v>0</v>
      </c>
    </row>
    <row r="38" spans="1:6" ht="51" customHeight="1">
      <c r="A38" s="70" t="s">
        <v>130</v>
      </c>
      <c r="B38" s="73" t="s">
        <v>149</v>
      </c>
      <c r="C38" s="131">
        <v>600</v>
      </c>
      <c r="D38" s="155">
        <v>0</v>
      </c>
      <c r="E38" s="172"/>
      <c r="F38" s="164">
        <f t="shared" ref="F38:F45" si="1">D38+E38</f>
        <v>0</v>
      </c>
    </row>
    <row r="39" spans="1:6" ht="51" customHeight="1">
      <c r="A39" s="14" t="s">
        <v>338</v>
      </c>
      <c r="B39" s="73" t="s">
        <v>393</v>
      </c>
      <c r="C39" s="131">
        <v>200</v>
      </c>
      <c r="D39" s="164">
        <v>326.3</v>
      </c>
      <c r="E39" s="172"/>
      <c r="F39" s="164">
        <f t="shared" si="1"/>
        <v>326.3</v>
      </c>
    </row>
    <row r="40" spans="1:6" ht="51" customHeight="1">
      <c r="A40" s="70" t="s">
        <v>130</v>
      </c>
      <c r="B40" s="73" t="s">
        <v>393</v>
      </c>
      <c r="C40" s="131">
        <v>600</v>
      </c>
      <c r="D40" s="164">
        <v>767.1</v>
      </c>
      <c r="E40" s="172"/>
      <c r="F40" s="164">
        <f t="shared" si="1"/>
        <v>767.1</v>
      </c>
    </row>
    <row r="41" spans="1:6" ht="91.5" customHeight="1">
      <c r="A41" s="18" t="s">
        <v>339</v>
      </c>
      <c r="B41" s="103" t="s">
        <v>150</v>
      </c>
      <c r="C41" s="100">
        <v>200</v>
      </c>
      <c r="D41" s="155">
        <v>65.5</v>
      </c>
      <c r="E41" s="170"/>
      <c r="F41" s="164">
        <f t="shared" si="1"/>
        <v>65.5</v>
      </c>
    </row>
    <row r="42" spans="1:6" ht="46.5" customHeight="1">
      <c r="A42" s="373" t="s">
        <v>340</v>
      </c>
      <c r="B42" s="370" t="s">
        <v>151</v>
      </c>
      <c r="C42" s="371">
        <v>200</v>
      </c>
      <c r="D42" s="361">
        <v>196.9</v>
      </c>
      <c r="E42" s="377"/>
      <c r="F42" s="361">
        <f t="shared" si="1"/>
        <v>196.9</v>
      </c>
    </row>
    <row r="43" spans="1:6" ht="71.25" customHeight="1">
      <c r="A43" s="374"/>
      <c r="B43" s="329"/>
      <c r="C43" s="372"/>
      <c r="D43" s="362"/>
      <c r="E43" s="378"/>
      <c r="F43" s="362"/>
    </row>
    <row r="44" spans="1:6" ht="77.25" customHeight="1">
      <c r="A44" s="102" t="s">
        <v>152</v>
      </c>
      <c r="B44" s="103" t="s">
        <v>153</v>
      </c>
      <c r="C44" s="100">
        <v>300</v>
      </c>
      <c r="D44" s="155">
        <v>850.5</v>
      </c>
      <c r="E44" s="170"/>
      <c r="F44" s="164">
        <f t="shared" si="1"/>
        <v>850.5</v>
      </c>
    </row>
    <row r="45" spans="1:6" ht="90.75" customHeight="1">
      <c r="A45" s="106" t="s">
        <v>154</v>
      </c>
      <c r="B45" s="103" t="s">
        <v>153</v>
      </c>
      <c r="C45" s="128">
        <v>600</v>
      </c>
      <c r="D45" s="155">
        <v>0</v>
      </c>
      <c r="E45" s="175"/>
      <c r="F45" s="164">
        <f t="shared" si="1"/>
        <v>0</v>
      </c>
    </row>
    <row r="46" spans="1:6" ht="18.75" customHeight="1">
      <c r="A46" s="108" t="s">
        <v>305</v>
      </c>
      <c r="B46" s="35" t="s">
        <v>308</v>
      </c>
      <c r="C46" s="129"/>
      <c r="D46" s="156">
        <f>D47</f>
        <v>476.4</v>
      </c>
      <c r="E46" s="237">
        <f>E47</f>
        <v>0</v>
      </c>
      <c r="F46" s="109">
        <f>F47</f>
        <v>476.4</v>
      </c>
    </row>
    <row r="47" spans="1:6" ht="26.25" customHeight="1">
      <c r="A47" s="106" t="s">
        <v>306</v>
      </c>
      <c r="B47" s="103" t="s">
        <v>309</v>
      </c>
      <c r="C47" s="100"/>
      <c r="D47" s="155">
        <f>D48+D49</f>
        <v>476.4</v>
      </c>
      <c r="E47" s="170"/>
      <c r="F47" s="107">
        <f>F48+F49</f>
        <v>476.4</v>
      </c>
    </row>
    <row r="48" spans="1:6" ht="54.75" customHeight="1">
      <c r="A48" s="142" t="s">
        <v>341</v>
      </c>
      <c r="B48" s="103" t="s">
        <v>310</v>
      </c>
      <c r="C48" s="100">
        <v>200</v>
      </c>
      <c r="D48" s="155">
        <v>426.4</v>
      </c>
      <c r="E48" s="170"/>
      <c r="F48" s="107">
        <f>D48+E48</f>
        <v>426.4</v>
      </c>
    </row>
    <row r="49" spans="1:6" ht="52.5" customHeight="1">
      <c r="A49" s="106" t="s">
        <v>307</v>
      </c>
      <c r="B49" s="103" t="s">
        <v>310</v>
      </c>
      <c r="C49" s="100">
        <v>600</v>
      </c>
      <c r="D49" s="155">
        <v>50</v>
      </c>
      <c r="E49" s="170"/>
      <c r="F49" s="107">
        <f>D49+E49</f>
        <v>50</v>
      </c>
    </row>
    <row r="50" spans="1:6" ht="18" customHeight="1">
      <c r="A50" s="108" t="s">
        <v>155</v>
      </c>
      <c r="B50" s="35" t="s">
        <v>156</v>
      </c>
      <c r="C50" s="100"/>
      <c r="D50" s="156">
        <f>D51+D58</f>
        <v>43523.499999999993</v>
      </c>
      <c r="E50" s="237">
        <f>E51+E58</f>
        <v>651.1</v>
      </c>
      <c r="F50" s="109">
        <f>F51+F58</f>
        <v>44174.599999999991</v>
      </c>
    </row>
    <row r="51" spans="1:6" ht="18.75" customHeight="1">
      <c r="A51" s="180" t="s">
        <v>157</v>
      </c>
      <c r="B51" s="178" t="s">
        <v>158</v>
      </c>
      <c r="C51" s="182"/>
      <c r="D51" s="181">
        <f>SUM(D52:D56)</f>
        <v>8533</v>
      </c>
      <c r="E51" s="259">
        <f>E52+E53+E54+E55+E56+E57</f>
        <v>28.5</v>
      </c>
      <c r="F51" s="259">
        <f>SUM(F52:F57)</f>
        <v>8561.4999999999982</v>
      </c>
    </row>
    <row r="52" spans="1:6" ht="78.75" customHeight="1">
      <c r="A52" s="180" t="s">
        <v>131</v>
      </c>
      <c r="B52" s="178" t="s">
        <v>159</v>
      </c>
      <c r="C52" s="182">
        <v>100</v>
      </c>
      <c r="D52" s="181">
        <v>3100.6</v>
      </c>
      <c r="E52" s="170">
        <v>-247.4</v>
      </c>
      <c r="F52" s="181">
        <f>D52+E52</f>
        <v>2853.2</v>
      </c>
    </row>
    <row r="53" spans="1:6" ht="51.75" customHeight="1">
      <c r="A53" s="142" t="s">
        <v>342</v>
      </c>
      <c r="B53" s="74" t="s">
        <v>159</v>
      </c>
      <c r="C53" s="100">
        <v>200</v>
      </c>
      <c r="D53" s="155">
        <v>2828.1</v>
      </c>
      <c r="E53" s="170">
        <v>1.9</v>
      </c>
      <c r="F53" s="164">
        <f t="shared" ref="F53:F68" si="2">D53+E53</f>
        <v>2830</v>
      </c>
    </row>
    <row r="54" spans="1:6" ht="41.25" customHeight="1">
      <c r="A54" s="106" t="s">
        <v>132</v>
      </c>
      <c r="B54" s="103" t="s">
        <v>159</v>
      </c>
      <c r="C54" s="100">
        <v>800</v>
      </c>
      <c r="D54" s="155">
        <v>26.5</v>
      </c>
      <c r="E54" s="170">
        <v>0.7</v>
      </c>
      <c r="F54" s="164">
        <f t="shared" si="2"/>
        <v>27.2</v>
      </c>
    </row>
    <row r="55" spans="1:6" ht="40.5" customHeight="1">
      <c r="A55" s="142" t="s">
        <v>343</v>
      </c>
      <c r="B55" s="103" t="s">
        <v>292</v>
      </c>
      <c r="C55" s="100">
        <v>200</v>
      </c>
      <c r="D55" s="155">
        <v>1323</v>
      </c>
      <c r="E55" s="170"/>
      <c r="F55" s="164">
        <f t="shared" si="2"/>
        <v>1323</v>
      </c>
    </row>
    <row r="56" spans="1:6" ht="28.5" customHeight="1">
      <c r="A56" s="142" t="s">
        <v>344</v>
      </c>
      <c r="B56" s="103" t="s">
        <v>311</v>
      </c>
      <c r="C56" s="100">
        <v>200</v>
      </c>
      <c r="D56" s="155">
        <v>1254.8</v>
      </c>
      <c r="E56" s="170"/>
      <c r="F56" s="164">
        <f t="shared" si="2"/>
        <v>1254.8</v>
      </c>
    </row>
    <row r="57" spans="1:6" ht="28.5" customHeight="1">
      <c r="A57" s="313" t="s">
        <v>619</v>
      </c>
      <c r="B57" s="310" t="s">
        <v>618</v>
      </c>
      <c r="C57" s="315">
        <v>100</v>
      </c>
      <c r="D57" s="314"/>
      <c r="E57" s="170">
        <v>273.3</v>
      </c>
      <c r="F57" s="314">
        <f t="shared" si="2"/>
        <v>273.3</v>
      </c>
    </row>
    <row r="58" spans="1:6" ht="15" customHeight="1">
      <c r="A58" s="106" t="s">
        <v>160</v>
      </c>
      <c r="B58" s="103" t="s">
        <v>161</v>
      </c>
      <c r="C58" s="100"/>
      <c r="D58" s="155">
        <f>SUM(D59:D68)</f>
        <v>34990.499999999993</v>
      </c>
      <c r="E58" s="170">
        <f>E59+E60+E61+E62+E63+E64+E65+E66+E67+E68</f>
        <v>622.6</v>
      </c>
      <c r="F58" s="164">
        <f t="shared" si="2"/>
        <v>35613.099999999991</v>
      </c>
    </row>
    <row r="59" spans="1:6" ht="81" customHeight="1">
      <c r="A59" s="106" t="s">
        <v>133</v>
      </c>
      <c r="B59" s="74" t="s">
        <v>162</v>
      </c>
      <c r="C59" s="132">
        <v>100</v>
      </c>
      <c r="D59" s="155">
        <v>837.7</v>
      </c>
      <c r="E59" s="171">
        <v>-52.1</v>
      </c>
      <c r="F59" s="164">
        <f t="shared" si="2"/>
        <v>785.6</v>
      </c>
    </row>
    <row r="60" spans="1:6" ht="53.25" customHeight="1">
      <c r="A60" s="33" t="s">
        <v>345</v>
      </c>
      <c r="B60" s="74" t="s">
        <v>162</v>
      </c>
      <c r="C60" s="100">
        <v>200</v>
      </c>
      <c r="D60" s="155">
        <v>11112.7</v>
      </c>
      <c r="E60" s="170">
        <v>258</v>
      </c>
      <c r="F60" s="164">
        <f t="shared" si="2"/>
        <v>11370.7</v>
      </c>
    </row>
    <row r="61" spans="1:6" ht="54" customHeight="1">
      <c r="A61" s="33" t="s">
        <v>138</v>
      </c>
      <c r="B61" s="74" t="s">
        <v>162</v>
      </c>
      <c r="C61" s="100">
        <v>300</v>
      </c>
      <c r="D61" s="155"/>
      <c r="E61" s="170"/>
      <c r="F61" s="164">
        <f t="shared" si="2"/>
        <v>0</v>
      </c>
    </row>
    <row r="62" spans="1:6" ht="54" customHeight="1">
      <c r="A62" s="33" t="s">
        <v>134</v>
      </c>
      <c r="B62" s="74" t="s">
        <v>162</v>
      </c>
      <c r="C62" s="100">
        <v>600</v>
      </c>
      <c r="D62" s="155">
        <v>13329</v>
      </c>
      <c r="E62" s="170">
        <v>342.6</v>
      </c>
      <c r="F62" s="164">
        <f t="shared" si="2"/>
        <v>13671.6</v>
      </c>
    </row>
    <row r="63" spans="1:6" ht="40.5" customHeight="1">
      <c r="A63" s="33" t="s">
        <v>135</v>
      </c>
      <c r="B63" s="74" t="s">
        <v>162</v>
      </c>
      <c r="C63" s="100">
        <v>800</v>
      </c>
      <c r="D63" s="155">
        <v>171.3</v>
      </c>
      <c r="E63" s="170"/>
      <c r="F63" s="164">
        <f t="shared" si="2"/>
        <v>171.3</v>
      </c>
    </row>
    <row r="64" spans="1:6" ht="64.5" customHeight="1">
      <c r="A64" s="106" t="s">
        <v>136</v>
      </c>
      <c r="B64" s="103" t="s">
        <v>163</v>
      </c>
      <c r="C64" s="100">
        <v>100</v>
      </c>
      <c r="D64" s="155">
        <v>6177.3</v>
      </c>
      <c r="E64" s="170">
        <v>166.4</v>
      </c>
      <c r="F64" s="164">
        <f t="shared" si="2"/>
        <v>6343.7</v>
      </c>
    </row>
    <row r="65" spans="1:6" ht="39" customHeight="1">
      <c r="A65" s="33" t="s">
        <v>346</v>
      </c>
      <c r="B65" s="103" t="s">
        <v>163</v>
      </c>
      <c r="C65" s="100">
        <v>200</v>
      </c>
      <c r="D65" s="155">
        <v>1396.6</v>
      </c>
      <c r="E65" s="170">
        <v>13.1</v>
      </c>
      <c r="F65" s="164">
        <f t="shared" si="2"/>
        <v>1409.6999999999998</v>
      </c>
    </row>
    <row r="66" spans="1:6" ht="26.25" customHeight="1">
      <c r="A66" s="33" t="s">
        <v>137</v>
      </c>
      <c r="B66" s="103" t="s">
        <v>163</v>
      </c>
      <c r="C66" s="100">
        <v>800</v>
      </c>
      <c r="D66" s="155">
        <v>2.7</v>
      </c>
      <c r="E66" s="170">
        <v>2.9</v>
      </c>
      <c r="F66" s="164">
        <f t="shared" si="2"/>
        <v>5.6</v>
      </c>
    </row>
    <row r="67" spans="1:6" ht="40.5" customHeight="1">
      <c r="A67" s="142" t="s">
        <v>343</v>
      </c>
      <c r="B67" s="103" t="s">
        <v>164</v>
      </c>
      <c r="C67" s="100">
        <v>200</v>
      </c>
      <c r="D67" s="155">
        <v>1049.2</v>
      </c>
      <c r="E67" s="170"/>
      <c r="F67" s="164">
        <f t="shared" si="2"/>
        <v>1049.2</v>
      </c>
    </row>
    <row r="68" spans="1:6" ht="29.25" customHeight="1">
      <c r="A68" s="142" t="s">
        <v>344</v>
      </c>
      <c r="B68" s="103" t="s">
        <v>312</v>
      </c>
      <c r="C68" s="100">
        <v>200</v>
      </c>
      <c r="D68" s="155">
        <v>914</v>
      </c>
      <c r="E68" s="170">
        <v>-108.3</v>
      </c>
      <c r="F68" s="164">
        <f t="shared" si="2"/>
        <v>805.7</v>
      </c>
    </row>
    <row r="69" spans="1:6" ht="39" customHeight="1">
      <c r="A69" s="133" t="s">
        <v>165</v>
      </c>
      <c r="B69" s="134" t="s">
        <v>167</v>
      </c>
      <c r="C69" s="100"/>
      <c r="D69" s="156">
        <f>D70+D73</f>
        <v>56359.4</v>
      </c>
      <c r="E69" s="246">
        <f>E70+E73</f>
        <v>371.4</v>
      </c>
      <c r="F69" s="246">
        <f>F70+F73</f>
        <v>56730.799999999996</v>
      </c>
    </row>
    <row r="70" spans="1:6" ht="24" customHeight="1">
      <c r="A70" s="249" t="s">
        <v>157</v>
      </c>
      <c r="B70" s="248" t="s">
        <v>166</v>
      </c>
      <c r="C70" s="251"/>
      <c r="D70" s="250">
        <f>D71+D72</f>
        <v>4659.6000000000004</v>
      </c>
      <c r="E70" s="170"/>
      <c r="F70" s="250">
        <f>F71+F72</f>
        <v>4659.6000000000004</v>
      </c>
    </row>
    <row r="71" spans="1:6" ht="154.5" customHeight="1">
      <c r="A71" s="249" t="s">
        <v>168</v>
      </c>
      <c r="B71" s="248" t="s">
        <v>169</v>
      </c>
      <c r="C71" s="251">
        <v>100</v>
      </c>
      <c r="D71" s="250">
        <v>4635.3</v>
      </c>
      <c r="E71" s="170"/>
      <c r="F71" s="250">
        <v>4635.3</v>
      </c>
    </row>
    <row r="72" spans="1:6" ht="132" customHeight="1">
      <c r="A72" s="142" t="s">
        <v>347</v>
      </c>
      <c r="B72" s="103" t="s">
        <v>169</v>
      </c>
      <c r="C72" s="100">
        <v>200</v>
      </c>
      <c r="D72" s="155">
        <v>24.3</v>
      </c>
      <c r="E72" s="170"/>
      <c r="F72" s="107">
        <v>24.3</v>
      </c>
    </row>
    <row r="73" spans="1:6" ht="18.75" customHeight="1">
      <c r="A73" s="106" t="s">
        <v>170</v>
      </c>
      <c r="B73" s="103" t="s">
        <v>171</v>
      </c>
      <c r="C73" s="132"/>
      <c r="D73" s="155">
        <f>D74+D75+D77</f>
        <v>51699.8</v>
      </c>
      <c r="E73" s="244">
        <f>E74+E75+E77+E76</f>
        <v>371.4</v>
      </c>
      <c r="F73" s="324">
        <f>F74+F75+F77+F76</f>
        <v>52071.199999999997</v>
      </c>
    </row>
    <row r="74" spans="1:6" ht="168" customHeight="1">
      <c r="A74" s="147" t="s">
        <v>387</v>
      </c>
      <c r="B74" s="103" t="s">
        <v>174</v>
      </c>
      <c r="C74" s="100">
        <v>100</v>
      </c>
      <c r="D74" s="155">
        <v>20345.7</v>
      </c>
      <c r="E74" s="170">
        <v>118.4</v>
      </c>
      <c r="F74" s="107">
        <f>D74+E74</f>
        <v>20464.100000000002</v>
      </c>
    </row>
    <row r="75" spans="1:6" ht="130.5" customHeight="1">
      <c r="A75" s="142" t="s">
        <v>348</v>
      </c>
      <c r="B75" s="103" t="s">
        <v>174</v>
      </c>
      <c r="C75" s="100">
        <v>200</v>
      </c>
      <c r="D75" s="155">
        <v>23.6</v>
      </c>
      <c r="E75" s="170"/>
      <c r="F75" s="244">
        <f t="shared" ref="F75:F77" si="3">D75+E75</f>
        <v>23.6</v>
      </c>
    </row>
    <row r="76" spans="1:6" ht="130.5" customHeight="1">
      <c r="A76" s="323" t="s">
        <v>625</v>
      </c>
      <c r="B76" s="322" t="s">
        <v>174</v>
      </c>
      <c r="C76" s="326">
        <v>300</v>
      </c>
      <c r="D76" s="324"/>
      <c r="E76" s="170">
        <v>19.5</v>
      </c>
      <c r="F76" s="324">
        <f>D76+E76</f>
        <v>19.5</v>
      </c>
    </row>
    <row r="77" spans="1:6" ht="143.25" customHeight="1">
      <c r="A77" s="33" t="s">
        <v>172</v>
      </c>
      <c r="B77" s="103" t="s">
        <v>174</v>
      </c>
      <c r="C77" s="100">
        <v>600</v>
      </c>
      <c r="D77" s="155">
        <v>31330.5</v>
      </c>
      <c r="E77" s="170">
        <v>233.5</v>
      </c>
      <c r="F77" s="244">
        <f t="shared" si="3"/>
        <v>31564</v>
      </c>
    </row>
    <row r="78" spans="1:6" ht="29.25" customHeight="1">
      <c r="A78" s="130" t="s">
        <v>173</v>
      </c>
      <c r="B78" s="35" t="s">
        <v>175</v>
      </c>
      <c r="C78" s="100"/>
      <c r="D78" s="156">
        <f>D79</f>
        <v>3885.1</v>
      </c>
      <c r="E78" s="173">
        <f>E79</f>
        <v>-86.100000000000009</v>
      </c>
      <c r="F78" s="173">
        <f>F79</f>
        <v>3799</v>
      </c>
    </row>
    <row r="79" spans="1:6" ht="20.25" customHeight="1">
      <c r="A79" s="249" t="s">
        <v>176</v>
      </c>
      <c r="B79" s="248" t="s">
        <v>177</v>
      </c>
      <c r="C79" s="251"/>
      <c r="D79" s="170">
        <f>D80+D81+D82+D83</f>
        <v>3885.1</v>
      </c>
      <c r="E79" s="170">
        <f>E80+E81+E82+E83</f>
        <v>-86.100000000000009</v>
      </c>
      <c r="F79" s="170">
        <f>F80+F81+F82+F83</f>
        <v>3799</v>
      </c>
    </row>
    <row r="80" spans="1:6" ht="78" customHeight="1">
      <c r="A80" s="106" t="s">
        <v>178</v>
      </c>
      <c r="B80" s="103" t="s">
        <v>179</v>
      </c>
      <c r="C80" s="100">
        <v>100</v>
      </c>
      <c r="D80" s="155">
        <v>2942.6</v>
      </c>
      <c r="E80" s="170">
        <v>-96.2</v>
      </c>
      <c r="F80" s="107">
        <f>D80+E80</f>
        <v>2846.4</v>
      </c>
    </row>
    <row r="81" spans="1:6" ht="42.75" customHeight="1">
      <c r="A81" s="142" t="s">
        <v>349</v>
      </c>
      <c r="B81" s="103" t="s">
        <v>179</v>
      </c>
      <c r="C81" s="100">
        <v>200</v>
      </c>
      <c r="D81" s="155">
        <v>812</v>
      </c>
      <c r="E81" s="170"/>
      <c r="F81" s="207">
        <f t="shared" ref="F81:F83" si="4">D81+E81</f>
        <v>812</v>
      </c>
    </row>
    <row r="82" spans="1:6" ht="38.25" customHeight="1">
      <c r="A82" s="106" t="s">
        <v>180</v>
      </c>
      <c r="B82" s="103" t="s">
        <v>179</v>
      </c>
      <c r="C82" s="100">
        <v>800</v>
      </c>
      <c r="D82" s="155">
        <v>130.5</v>
      </c>
      <c r="E82" s="170"/>
      <c r="F82" s="207">
        <f t="shared" si="4"/>
        <v>130.5</v>
      </c>
    </row>
    <row r="83" spans="1:6" ht="38.25" customHeight="1">
      <c r="A83" s="313" t="s">
        <v>619</v>
      </c>
      <c r="B83" s="310" t="s">
        <v>620</v>
      </c>
      <c r="C83" s="315">
        <v>100</v>
      </c>
      <c r="D83" s="314"/>
      <c r="E83" s="170">
        <v>10.1</v>
      </c>
      <c r="F83" s="314">
        <f t="shared" si="4"/>
        <v>10.1</v>
      </c>
    </row>
    <row r="84" spans="1:6" ht="15.75" customHeight="1">
      <c r="A84" s="130" t="s">
        <v>181</v>
      </c>
      <c r="B84" s="35" t="s">
        <v>182</v>
      </c>
      <c r="C84" s="100"/>
      <c r="D84" s="156">
        <f>D85</f>
        <v>665.7</v>
      </c>
      <c r="E84" s="237">
        <f>E85</f>
        <v>0</v>
      </c>
      <c r="F84" s="109">
        <f>F85</f>
        <v>665.7</v>
      </c>
    </row>
    <row r="85" spans="1:6" ht="18.75" customHeight="1">
      <c r="A85" s="106" t="s">
        <v>183</v>
      </c>
      <c r="B85" s="103" t="s">
        <v>184</v>
      </c>
      <c r="C85" s="100"/>
      <c r="D85" s="207">
        <f>D86+D87+D88+D89+D90+D91+D92+D93</f>
        <v>665.7</v>
      </c>
      <c r="E85" s="236">
        <f>E86+E87+E88+E89+E90+E91+E92+E93</f>
        <v>0</v>
      </c>
      <c r="F85" s="107">
        <f>F86+F87+F88+F89+F90+F91+F92+F93</f>
        <v>665.7</v>
      </c>
    </row>
    <row r="86" spans="1:6" ht="50.25" customHeight="1">
      <c r="A86" s="14" t="s">
        <v>350</v>
      </c>
      <c r="B86" s="103" t="s">
        <v>186</v>
      </c>
      <c r="C86" s="100">
        <v>200</v>
      </c>
      <c r="D86" s="155">
        <v>90.1</v>
      </c>
      <c r="E86" s="170"/>
      <c r="F86" s="164">
        <f t="shared" ref="F86:F92" si="5">D86+E86</f>
        <v>90.1</v>
      </c>
    </row>
    <row r="87" spans="1:6" ht="63" customHeight="1">
      <c r="A87" s="14" t="s">
        <v>185</v>
      </c>
      <c r="B87" s="103" t="s">
        <v>186</v>
      </c>
      <c r="C87" s="100">
        <v>600</v>
      </c>
      <c r="D87" s="155">
        <v>164</v>
      </c>
      <c r="E87" s="170"/>
      <c r="F87" s="164">
        <f t="shared" si="5"/>
        <v>164</v>
      </c>
    </row>
    <row r="88" spans="1:6" ht="66" customHeight="1">
      <c r="A88" s="142" t="s">
        <v>351</v>
      </c>
      <c r="B88" s="103" t="s">
        <v>188</v>
      </c>
      <c r="C88" s="100">
        <v>200</v>
      </c>
      <c r="D88" s="155">
        <v>0</v>
      </c>
      <c r="E88" s="170"/>
      <c r="F88" s="164">
        <f t="shared" si="5"/>
        <v>0</v>
      </c>
    </row>
    <row r="89" spans="1:6" ht="66" customHeight="1">
      <c r="A89" s="106" t="s">
        <v>187</v>
      </c>
      <c r="B89" s="103" t="s">
        <v>188</v>
      </c>
      <c r="C89" s="100">
        <v>600</v>
      </c>
      <c r="D89" s="155">
        <v>23.1</v>
      </c>
      <c r="E89" s="170"/>
      <c r="F89" s="164">
        <f t="shared" si="5"/>
        <v>23.1</v>
      </c>
    </row>
    <row r="90" spans="1:6" ht="27.75" customHeight="1">
      <c r="A90" s="142" t="s">
        <v>352</v>
      </c>
      <c r="B90" s="103" t="s">
        <v>190</v>
      </c>
      <c r="C90" s="100">
        <v>200</v>
      </c>
      <c r="D90" s="155">
        <v>0</v>
      </c>
      <c r="E90" s="170"/>
      <c r="F90" s="164">
        <f t="shared" si="5"/>
        <v>0</v>
      </c>
    </row>
    <row r="91" spans="1:6" ht="27" customHeight="1">
      <c r="A91" s="106" t="s">
        <v>189</v>
      </c>
      <c r="B91" s="103" t="s">
        <v>190</v>
      </c>
      <c r="C91" s="100">
        <v>600</v>
      </c>
      <c r="D91" s="155">
        <v>0</v>
      </c>
      <c r="E91" s="170"/>
      <c r="F91" s="164">
        <f t="shared" si="5"/>
        <v>0</v>
      </c>
    </row>
    <row r="92" spans="1:6" ht="48" customHeight="1">
      <c r="A92" s="14" t="s">
        <v>394</v>
      </c>
      <c r="B92" s="160" t="s">
        <v>396</v>
      </c>
      <c r="C92" s="158">
        <v>200</v>
      </c>
      <c r="D92" s="164">
        <v>176</v>
      </c>
      <c r="E92" s="170"/>
      <c r="F92" s="164">
        <f t="shared" si="5"/>
        <v>176</v>
      </c>
    </row>
    <row r="93" spans="1:6" ht="50.25" customHeight="1">
      <c r="A93" s="14" t="s">
        <v>395</v>
      </c>
      <c r="B93" s="160" t="s">
        <v>396</v>
      </c>
      <c r="C93" s="158">
        <v>600</v>
      </c>
      <c r="D93" s="164">
        <v>212.5</v>
      </c>
      <c r="E93" s="170"/>
      <c r="F93" s="164">
        <f>D93+E93</f>
        <v>212.5</v>
      </c>
    </row>
    <row r="94" spans="1:6" ht="29.25" customHeight="1">
      <c r="A94" s="130" t="s">
        <v>191</v>
      </c>
      <c r="B94" s="35" t="s">
        <v>192</v>
      </c>
      <c r="C94" s="100"/>
      <c r="D94" s="156">
        <f>D95</f>
        <v>105</v>
      </c>
      <c r="E94" s="173">
        <f>E95</f>
        <v>0</v>
      </c>
      <c r="F94" s="109">
        <f>F95</f>
        <v>105</v>
      </c>
    </row>
    <row r="95" spans="1:6" ht="18" customHeight="1">
      <c r="A95" s="106" t="s">
        <v>193</v>
      </c>
      <c r="B95" s="103" t="s">
        <v>194</v>
      </c>
      <c r="C95" s="100"/>
      <c r="D95" s="155">
        <f>D96+D97</f>
        <v>105</v>
      </c>
      <c r="E95" s="170">
        <f>E96+E97</f>
        <v>0</v>
      </c>
      <c r="F95" s="107">
        <f>F96+F97</f>
        <v>105</v>
      </c>
    </row>
    <row r="96" spans="1:6" ht="50.25" customHeight="1">
      <c r="A96" s="142" t="s">
        <v>353</v>
      </c>
      <c r="B96" s="103" t="s">
        <v>195</v>
      </c>
      <c r="C96" s="100">
        <v>200</v>
      </c>
      <c r="D96" s="155">
        <v>85</v>
      </c>
      <c r="E96" s="170"/>
      <c r="F96" s="107">
        <f>D96+E96</f>
        <v>85</v>
      </c>
    </row>
    <row r="97" spans="1:6" ht="51.75" customHeight="1">
      <c r="A97" s="106" t="s">
        <v>313</v>
      </c>
      <c r="B97" s="103" t="s">
        <v>195</v>
      </c>
      <c r="C97" s="100">
        <v>600</v>
      </c>
      <c r="D97" s="155">
        <v>20</v>
      </c>
      <c r="E97" s="170"/>
      <c r="F97" s="107">
        <v>20</v>
      </c>
    </row>
    <row r="98" spans="1:6" ht="40.5" customHeight="1">
      <c r="A98" s="108" t="s">
        <v>196</v>
      </c>
      <c r="B98" s="135" t="s">
        <v>197</v>
      </c>
      <c r="C98" s="98"/>
      <c r="D98" s="156">
        <f>D99</f>
        <v>234</v>
      </c>
      <c r="E98" s="173"/>
      <c r="F98" s="109">
        <f>F99</f>
        <v>234</v>
      </c>
    </row>
    <row r="99" spans="1:6" ht="34.5" customHeight="1">
      <c r="A99" s="249" t="s">
        <v>142</v>
      </c>
      <c r="B99" s="149" t="s">
        <v>201</v>
      </c>
      <c r="C99" s="252"/>
      <c r="D99" s="250">
        <f>D100+D101+D102</f>
        <v>234</v>
      </c>
      <c r="E99" s="173"/>
      <c r="F99" s="250">
        <f>F100+F101+F102</f>
        <v>234</v>
      </c>
    </row>
    <row r="100" spans="1:6" ht="65.25" customHeight="1">
      <c r="A100" s="249" t="s">
        <v>198</v>
      </c>
      <c r="B100" s="149" t="s">
        <v>202</v>
      </c>
      <c r="C100" s="251">
        <v>300</v>
      </c>
      <c r="D100" s="250">
        <v>28</v>
      </c>
      <c r="E100" s="170"/>
      <c r="F100" s="250">
        <v>28</v>
      </c>
    </row>
    <row r="101" spans="1:6" ht="27.75" customHeight="1">
      <c r="A101" s="106" t="s">
        <v>199</v>
      </c>
      <c r="B101" s="103" t="s">
        <v>203</v>
      </c>
      <c r="C101" s="100">
        <v>300</v>
      </c>
      <c r="D101" s="155">
        <v>126</v>
      </c>
      <c r="E101" s="170"/>
      <c r="F101" s="107">
        <v>126</v>
      </c>
    </row>
    <row r="102" spans="1:6" ht="53.25" customHeight="1">
      <c r="A102" s="106" t="s">
        <v>200</v>
      </c>
      <c r="B102" s="103" t="s">
        <v>204</v>
      </c>
      <c r="C102" s="100">
        <v>300</v>
      </c>
      <c r="D102" s="155">
        <v>80</v>
      </c>
      <c r="E102" s="170"/>
      <c r="F102" s="107">
        <v>80</v>
      </c>
    </row>
    <row r="103" spans="1:6" ht="27.75" customHeight="1">
      <c r="A103" s="106" t="s">
        <v>315</v>
      </c>
      <c r="B103" s="35" t="s">
        <v>205</v>
      </c>
      <c r="C103" s="100"/>
      <c r="D103" s="156">
        <f>D104+D116</f>
        <v>6618.9999999999991</v>
      </c>
      <c r="E103" s="237">
        <f t="shared" ref="E103:F103" si="6">E104+E116</f>
        <v>50.6</v>
      </c>
      <c r="F103" s="234">
        <f t="shared" si="6"/>
        <v>6669.5999999999995</v>
      </c>
    </row>
    <row r="104" spans="1:6" ht="26.25" customHeight="1">
      <c r="A104" s="136" t="s">
        <v>206</v>
      </c>
      <c r="B104" s="101" t="s">
        <v>207</v>
      </c>
      <c r="C104" s="100"/>
      <c r="D104" s="155">
        <f>D105+D110+D112</f>
        <v>5275.7999999999993</v>
      </c>
      <c r="E104" s="236">
        <f t="shared" ref="E104:F104" si="7">E105+E110+E112</f>
        <v>40.5</v>
      </c>
      <c r="F104" s="231">
        <f t="shared" si="7"/>
        <v>5316.2999999999993</v>
      </c>
    </row>
    <row r="105" spans="1:6" ht="18" customHeight="1">
      <c r="A105" s="106" t="s">
        <v>210</v>
      </c>
      <c r="B105" s="101" t="s">
        <v>211</v>
      </c>
      <c r="C105" s="100"/>
      <c r="D105" s="155">
        <f>D106+D107+D108+D109</f>
        <v>4208.8999999999996</v>
      </c>
      <c r="E105" s="236">
        <f t="shared" ref="E105:F105" si="8">E106+E107+E108+E109</f>
        <v>0</v>
      </c>
      <c r="F105" s="231">
        <f t="shared" si="8"/>
        <v>4208.8999999999996</v>
      </c>
    </row>
    <row r="106" spans="1:6" ht="78.75" customHeight="1">
      <c r="A106" s="106" t="s">
        <v>208</v>
      </c>
      <c r="B106" s="101" t="s">
        <v>212</v>
      </c>
      <c r="C106" s="100">
        <v>100</v>
      </c>
      <c r="D106" s="155">
        <v>2314.6999999999998</v>
      </c>
      <c r="E106" s="170"/>
      <c r="F106" s="231">
        <f>D106+E106</f>
        <v>2314.6999999999998</v>
      </c>
    </row>
    <row r="107" spans="1:6" ht="51.75" customHeight="1">
      <c r="A107" s="142" t="s">
        <v>354</v>
      </c>
      <c r="B107" s="101" t="s">
        <v>212</v>
      </c>
      <c r="C107" s="100">
        <v>200</v>
      </c>
      <c r="D107" s="155">
        <v>1687.2</v>
      </c>
      <c r="E107" s="170">
        <v>25</v>
      </c>
      <c r="F107" s="231">
        <f>D107+E107</f>
        <v>1712.2</v>
      </c>
    </row>
    <row r="108" spans="1:6" ht="40.5" customHeight="1">
      <c r="A108" s="106" t="s">
        <v>209</v>
      </c>
      <c r="B108" s="101" t="s">
        <v>212</v>
      </c>
      <c r="C108" s="100">
        <v>800</v>
      </c>
      <c r="D108" s="155">
        <v>50.4</v>
      </c>
      <c r="E108" s="170">
        <v>-25</v>
      </c>
      <c r="F108" s="231">
        <f>D108+E108</f>
        <v>25.4</v>
      </c>
    </row>
    <row r="109" spans="1:6" ht="39.75" customHeight="1">
      <c r="A109" s="82" t="s">
        <v>355</v>
      </c>
      <c r="B109" s="103" t="s">
        <v>213</v>
      </c>
      <c r="C109" s="100">
        <v>200</v>
      </c>
      <c r="D109" s="155">
        <v>156.6</v>
      </c>
      <c r="E109" s="170"/>
      <c r="F109" s="107">
        <f>D109+E109</f>
        <v>156.6</v>
      </c>
    </row>
    <row r="110" spans="1:6" ht="26.25" customHeight="1">
      <c r="A110" s="106" t="s">
        <v>214</v>
      </c>
      <c r="B110" s="101" t="s">
        <v>215</v>
      </c>
      <c r="C110" s="100"/>
      <c r="D110" s="155">
        <f>D111</f>
        <v>702</v>
      </c>
      <c r="E110" s="244">
        <f t="shared" ref="E110:F110" si="9">E111</f>
        <v>0</v>
      </c>
      <c r="F110" s="244">
        <f t="shared" si="9"/>
        <v>702</v>
      </c>
    </row>
    <row r="111" spans="1:6" ht="39" customHeight="1">
      <c r="A111" s="142" t="s">
        <v>356</v>
      </c>
      <c r="B111" s="101" t="s">
        <v>216</v>
      </c>
      <c r="C111" s="100">
        <v>200</v>
      </c>
      <c r="D111" s="155">
        <v>702</v>
      </c>
      <c r="E111" s="170"/>
      <c r="F111" s="107">
        <f>D111+E111</f>
        <v>702</v>
      </c>
    </row>
    <row r="112" spans="1:6" ht="27.75" customHeight="1">
      <c r="A112" s="106" t="s">
        <v>217</v>
      </c>
      <c r="B112" s="101" t="s">
        <v>218</v>
      </c>
      <c r="C112" s="100"/>
      <c r="D112" s="155">
        <f>D113+D114+D115</f>
        <v>364.9</v>
      </c>
      <c r="E112" s="314">
        <f t="shared" ref="E112:F112" si="10">E113+E114+E115</f>
        <v>40.5</v>
      </c>
      <c r="F112" s="314">
        <f t="shared" si="10"/>
        <v>405.4</v>
      </c>
    </row>
    <row r="113" spans="1:6" ht="87" customHeight="1">
      <c r="A113" s="102" t="s">
        <v>219</v>
      </c>
      <c r="B113" s="101" t="s">
        <v>221</v>
      </c>
      <c r="C113" s="100">
        <v>100</v>
      </c>
      <c r="D113" s="155">
        <v>112</v>
      </c>
      <c r="E113" s="170"/>
      <c r="F113" s="107">
        <v>112</v>
      </c>
    </row>
    <row r="114" spans="1:6" ht="63.75" customHeight="1">
      <c r="A114" s="106" t="s">
        <v>220</v>
      </c>
      <c r="B114" s="103" t="s">
        <v>222</v>
      </c>
      <c r="C114" s="100">
        <v>100</v>
      </c>
      <c r="D114" s="155">
        <v>252.9</v>
      </c>
      <c r="E114" s="170"/>
      <c r="F114" s="107">
        <v>252.9</v>
      </c>
    </row>
    <row r="115" spans="1:6" ht="30.75" customHeight="1">
      <c r="A115" s="313" t="s">
        <v>619</v>
      </c>
      <c r="B115" s="149" t="s">
        <v>621</v>
      </c>
      <c r="C115" s="315">
        <v>100</v>
      </c>
      <c r="D115" s="314"/>
      <c r="E115" s="170">
        <v>40.5</v>
      </c>
      <c r="F115" s="314">
        <f>D115+E115</f>
        <v>40.5</v>
      </c>
    </row>
    <row r="116" spans="1:6" ht="27.75" customHeight="1">
      <c r="A116" s="130" t="s">
        <v>223</v>
      </c>
      <c r="B116" s="135" t="s">
        <v>224</v>
      </c>
      <c r="C116" s="100"/>
      <c r="D116" s="156">
        <f>D117</f>
        <v>1343.2</v>
      </c>
      <c r="E116" s="239">
        <f>E117</f>
        <v>10.1</v>
      </c>
      <c r="F116" s="109">
        <f>F117</f>
        <v>1353.3</v>
      </c>
    </row>
    <row r="117" spans="1:6" ht="19.5" customHeight="1">
      <c r="A117" s="106" t="s">
        <v>176</v>
      </c>
      <c r="B117" s="101" t="s">
        <v>225</v>
      </c>
      <c r="C117" s="100"/>
      <c r="D117" s="155">
        <f>D119+D120+D118+D121</f>
        <v>1343.2</v>
      </c>
      <c r="E117" s="314">
        <f t="shared" ref="E117:F117" si="11">E119+E120+E118+E121</f>
        <v>10.1</v>
      </c>
      <c r="F117" s="314">
        <f t="shared" si="11"/>
        <v>1353.3</v>
      </c>
    </row>
    <row r="118" spans="1:6" ht="86.25" customHeight="1">
      <c r="A118" s="180" t="s">
        <v>226</v>
      </c>
      <c r="B118" s="149" t="s">
        <v>228</v>
      </c>
      <c r="C118" s="182">
        <v>100</v>
      </c>
      <c r="D118" s="181">
        <v>1267.5</v>
      </c>
      <c r="E118" s="170"/>
      <c r="F118" s="181">
        <f>D118+E118</f>
        <v>1267.5</v>
      </c>
    </row>
    <row r="119" spans="1:6" ht="51" customHeight="1">
      <c r="A119" s="180" t="s">
        <v>357</v>
      </c>
      <c r="B119" s="149" t="s">
        <v>228</v>
      </c>
      <c r="C119" s="182">
        <v>200</v>
      </c>
      <c r="D119" s="181">
        <v>74.7</v>
      </c>
      <c r="E119" s="170"/>
      <c r="F119" s="238">
        <f>D119+E119</f>
        <v>74.7</v>
      </c>
    </row>
    <row r="120" spans="1:6" ht="39.75" customHeight="1">
      <c r="A120" s="106" t="s">
        <v>227</v>
      </c>
      <c r="B120" s="101" t="s">
        <v>228</v>
      </c>
      <c r="C120" s="100">
        <v>800</v>
      </c>
      <c r="D120" s="155">
        <v>1</v>
      </c>
      <c r="E120" s="170"/>
      <c r="F120" s="238">
        <f>D120+E120</f>
        <v>1</v>
      </c>
    </row>
    <row r="121" spans="1:6" ht="30.75" customHeight="1">
      <c r="A121" s="313" t="s">
        <v>619</v>
      </c>
      <c r="B121" s="149" t="s">
        <v>622</v>
      </c>
      <c r="C121" s="315">
        <v>100</v>
      </c>
      <c r="D121" s="314"/>
      <c r="E121" s="170">
        <v>10.1</v>
      </c>
      <c r="F121" s="314">
        <f>D121+E121</f>
        <v>10.1</v>
      </c>
    </row>
    <row r="122" spans="1:6" ht="28.5" customHeight="1">
      <c r="A122" s="108" t="s">
        <v>41</v>
      </c>
      <c r="B122" s="35" t="s">
        <v>229</v>
      </c>
      <c r="C122" s="100"/>
      <c r="D122" s="156">
        <f>D123</f>
        <v>177.8</v>
      </c>
      <c r="E122" s="170"/>
      <c r="F122" s="109">
        <f>F123</f>
        <v>177.8</v>
      </c>
    </row>
    <row r="123" spans="1:6" ht="38.25" customHeight="1">
      <c r="A123" s="136" t="s">
        <v>230</v>
      </c>
      <c r="B123" s="101" t="s">
        <v>231</v>
      </c>
      <c r="C123" s="15"/>
      <c r="D123" s="155">
        <f>D124</f>
        <v>177.8</v>
      </c>
      <c r="E123" s="174"/>
      <c r="F123" s="107">
        <f>F124</f>
        <v>177.8</v>
      </c>
    </row>
    <row r="124" spans="1:6" ht="39" customHeight="1">
      <c r="A124" s="106" t="s">
        <v>232</v>
      </c>
      <c r="B124" s="101" t="s">
        <v>233</v>
      </c>
      <c r="C124" s="15"/>
      <c r="D124" s="155">
        <f>D125</f>
        <v>177.8</v>
      </c>
      <c r="E124" s="174"/>
      <c r="F124" s="107">
        <f>F125</f>
        <v>177.8</v>
      </c>
    </row>
    <row r="125" spans="1:6" ht="51.75" customHeight="1">
      <c r="A125" s="142" t="s">
        <v>358</v>
      </c>
      <c r="B125" s="101" t="s">
        <v>234</v>
      </c>
      <c r="C125" s="100">
        <v>200</v>
      </c>
      <c r="D125" s="155">
        <v>177.8</v>
      </c>
      <c r="E125" s="170"/>
      <c r="F125" s="107">
        <v>177.8</v>
      </c>
    </row>
    <row r="126" spans="1:6" ht="26.25" customHeight="1">
      <c r="A126" s="108" t="s">
        <v>42</v>
      </c>
      <c r="B126" s="35" t="s">
        <v>235</v>
      </c>
      <c r="C126" s="100"/>
      <c r="D126" s="156">
        <f>D127</f>
        <v>70</v>
      </c>
      <c r="E126" s="170"/>
      <c r="F126" s="109">
        <f>F127</f>
        <v>70</v>
      </c>
    </row>
    <row r="127" spans="1:6" ht="27" customHeight="1">
      <c r="A127" s="136" t="s">
        <v>236</v>
      </c>
      <c r="B127" s="103" t="s">
        <v>237</v>
      </c>
      <c r="C127" s="128"/>
      <c r="D127" s="155">
        <f>D128</f>
        <v>70</v>
      </c>
      <c r="E127" s="175"/>
      <c r="F127" s="107">
        <f>F128</f>
        <v>70</v>
      </c>
    </row>
    <row r="128" spans="1:6" ht="39.75" customHeight="1">
      <c r="A128" s="106" t="s">
        <v>238</v>
      </c>
      <c r="B128" s="103" t="s">
        <v>239</v>
      </c>
      <c r="C128" s="128"/>
      <c r="D128" s="155">
        <f>D129</f>
        <v>70</v>
      </c>
      <c r="E128" s="175"/>
      <c r="F128" s="107">
        <f>F129</f>
        <v>70</v>
      </c>
    </row>
    <row r="129" spans="1:6" ht="54" customHeight="1">
      <c r="A129" s="142" t="s">
        <v>359</v>
      </c>
      <c r="B129" s="103" t="s">
        <v>240</v>
      </c>
      <c r="C129" s="128">
        <v>200</v>
      </c>
      <c r="D129" s="155">
        <v>70</v>
      </c>
      <c r="E129" s="175"/>
      <c r="F129" s="107">
        <v>70</v>
      </c>
    </row>
    <row r="130" spans="1:6" ht="42" customHeight="1">
      <c r="A130" s="108" t="s">
        <v>43</v>
      </c>
      <c r="B130" s="35" t="s">
        <v>241</v>
      </c>
      <c r="C130" s="100"/>
      <c r="D130" s="156">
        <f>D131+D136</f>
        <v>3411.2000000000003</v>
      </c>
      <c r="E130" s="246">
        <f t="shared" ref="E130:F130" si="12">E131+E136</f>
        <v>0</v>
      </c>
      <c r="F130" s="246">
        <f t="shared" si="12"/>
        <v>3411.2000000000003</v>
      </c>
    </row>
    <row r="131" spans="1:6" ht="40.5" customHeight="1">
      <c r="A131" s="106" t="s">
        <v>242</v>
      </c>
      <c r="B131" s="101" t="s">
        <v>243</v>
      </c>
      <c r="C131" s="100"/>
      <c r="D131" s="155">
        <f>D132</f>
        <v>1167.9000000000001</v>
      </c>
      <c r="E131" s="236">
        <f>E132</f>
        <v>0</v>
      </c>
      <c r="F131" s="107">
        <f>F132</f>
        <v>1167.9000000000001</v>
      </c>
    </row>
    <row r="132" spans="1:6" ht="27.75" customHeight="1">
      <c r="A132" s="106" t="s">
        <v>244</v>
      </c>
      <c r="B132" s="101" t="s">
        <v>245</v>
      </c>
      <c r="C132" s="100"/>
      <c r="D132" s="190">
        <f t="shared" ref="D132:E132" si="13">D133+D134+D135</f>
        <v>1167.9000000000001</v>
      </c>
      <c r="E132" s="236">
        <f t="shared" si="13"/>
        <v>0</v>
      </c>
      <c r="F132" s="107">
        <f>F133+F134+F135</f>
        <v>1167.9000000000001</v>
      </c>
    </row>
    <row r="133" spans="1:6" ht="51" customHeight="1">
      <c r="A133" s="34" t="s">
        <v>398</v>
      </c>
      <c r="B133" s="168" t="s">
        <v>246</v>
      </c>
      <c r="C133" s="167">
        <v>200</v>
      </c>
      <c r="D133" s="169">
        <v>0</v>
      </c>
      <c r="E133" s="170"/>
      <c r="F133" s="169">
        <f>D133+E133</f>
        <v>0</v>
      </c>
    </row>
    <row r="134" spans="1:6" ht="41.25" customHeight="1">
      <c r="A134" s="34" t="s">
        <v>298</v>
      </c>
      <c r="B134" s="189" t="s">
        <v>400</v>
      </c>
      <c r="C134" s="192">
        <v>500</v>
      </c>
      <c r="D134" s="190">
        <v>1167.9000000000001</v>
      </c>
      <c r="E134" s="170"/>
      <c r="F134" s="190">
        <f>D134+E134</f>
        <v>1167.9000000000001</v>
      </c>
    </row>
    <row r="135" spans="1:6" ht="42" customHeight="1">
      <c r="A135" s="34" t="s">
        <v>298</v>
      </c>
      <c r="B135" s="189" t="s">
        <v>299</v>
      </c>
      <c r="C135" s="100">
        <v>500</v>
      </c>
      <c r="D135" s="155">
        <v>0</v>
      </c>
      <c r="E135" s="170"/>
      <c r="F135" s="107">
        <f>D135+E135</f>
        <v>0</v>
      </c>
    </row>
    <row r="136" spans="1:6" ht="38.25" customHeight="1">
      <c r="A136" s="106" t="s">
        <v>247</v>
      </c>
      <c r="B136" s="101" t="s">
        <v>248</v>
      </c>
      <c r="C136" s="100"/>
      <c r="D136" s="155">
        <f t="shared" ref="D136:F136" si="14">D137</f>
        <v>2243.3000000000002</v>
      </c>
      <c r="E136" s="170">
        <f t="shared" si="14"/>
        <v>0</v>
      </c>
      <c r="F136" s="107">
        <f t="shared" si="14"/>
        <v>2243.3000000000002</v>
      </c>
    </row>
    <row r="137" spans="1:6" ht="39" customHeight="1">
      <c r="A137" s="106" t="s">
        <v>249</v>
      </c>
      <c r="B137" s="101" t="s">
        <v>251</v>
      </c>
      <c r="C137" s="100"/>
      <c r="D137" s="170">
        <f>D138+D139</f>
        <v>2243.3000000000002</v>
      </c>
      <c r="E137" s="170">
        <f t="shared" ref="E137:F137" si="15">E138+E139</f>
        <v>0</v>
      </c>
      <c r="F137" s="170">
        <f t="shared" si="15"/>
        <v>2243.3000000000002</v>
      </c>
    </row>
    <row r="138" spans="1:6" ht="51.75" customHeight="1">
      <c r="A138" s="141" t="s">
        <v>360</v>
      </c>
      <c r="B138" s="101" t="s">
        <v>250</v>
      </c>
      <c r="C138" s="100">
        <v>200</v>
      </c>
      <c r="D138" s="155">
        <v>243.3</v>
      </c>
      <c r="E138" s="170"/>
      <c r="F138" s="107">
        <f>D138+E138</f>
        <v>243.3</v>
      </c>
    </row>
    <row r="139" spans="1:6" ht="42" customHeight="1">
      <c r="A139" s="241" t="s">
        <v>429</v>
      </c>
      <c r="B139" s="149" t="s">
        <v>430</v>
      </c>
      <c r="C139" s="245">
        <v>500</v>
      </c>
      <c r="D139" s="244">
        <v>2000</v>
      </c>
      <c r="E139" s="170"/>
      <c r="F139" s="244">
        <f>D139+E139</f>
        <v>2000</v>
      </c>
    </row>
    <row r="140" spans="1:6" ht="53.25" customHeight="1">
      <c r="A140" s="82" t="s">
        <v>316</v>
      </c>
      <c r="B140" s="35" t="s">
        <v>252</v>
      </c>
      <c r="C140" s="100"/>
      <c r="D140" s="156">
        <f>D141</f>
        <v>946.7</v>
      </c>
      <c r="E140" s="278">
        <f t="shared" ref="E140:F140" si="16">E141</f>
        <v>0</v>
      </c>
      <c r="F140" s="278">
        <f t="shared" si="16"/>
        <v>946.7</v>
      </c>
    </row>
    <row r="141" spans="1:6" ht="27" customHeight="1">
      <c r="A141" s="230" t="s">
        <v>418</v>
      </c>
      <c r="B141" s="232" t="s">
        <v>419</v>
      </c>
      <c r="C141" s="128"/>
      <c r="D141" s="231">
        <f>D142</f>
        <v>946.7</v>
      </c>
      <c r="E141" s="236">
        <f t="shared" ref="E141:F141" si="17">E142</f>
        <v>0</v>
      </c>
      <c r="F141" s="231">
        <f t="shared" si="17"/>
        <v>946.7</v>
      </c>
    </row>
    <row r="142" spans="1:6" ht="22.5" customHeight="1">
      <c r="A142" s="230" t="s">
        <v>420</v>
      </c>
      <c r="B142" s="232" t="s">
        <v>421</v>
      </c>
      <c r="C142" s="128"/>
      <c r="D142" s="231">
        <f>D144+D143</f>
        <v>946.7</v>
      </c>
      <c r="E142" s="244">
        <f t="shared" ref="E142:F142" si="18">E144+E143</f>
        <v>0</v>
      </c>
      <c r="F142" s="244">
        <f t="shared" si="18"/>
        <v>946.7</v>
      </c>
    </row>
    <row r="143" spans="1:6" ht="45.75" customHeight="1">
      <c r="A143" s="243" t="s">
        <v>427</v>
      </c>
      <c r="B143" s="240" t="s">
        <v>428</v>
      </c>
      <c r="C143" s="128">
        <v>300</v>
      </c>
      <c r="D143" s="244">
        <v>474.7</v>
      </c>
      <c r="E143" s="244"/>
      <c r="F143" s="244">
        <f>D143+E143</f>
        <v>474.7</v>
      </c>
    </row>
    <row r="144" spans="1:6" ht="41.25" customHeight="1">
      <c r="A144" s="243" t="s">
        <v>425</v>
      </c>
      <c r="B144" s="247" t="s">
        <v>431</v>
      </c>
      <c r="C144" s="128">
        <v>300</v>
      </c>
      <c r="D144" s="231">
        <v>472</v>
      </c>
      <c r="E144" s="170"/>
      <c r="F144" s="231">
        <f>D144+E144</f>
        <v>472</v>
      </c>
    </row>
    <row r="145" spans="1:6" ht="39.75" customHeight="1">
      <c r="A145" s="327" t="s">
        <v>44</v>
      </c>
      <c r="B145" s="35" t="s">
        <v>253</v>
      </c>
      <c r="C145" s="100"/>
      <c r="D145" s="156">
        <f>D146</f>
        <v>350</v>
      </c>
      <c r="E145" s="170"/>
      <c r="F145" s="109">
        <f>F146</f>
        <v>350</v>
      </c>
    </row>
    <row r="146" spans="1:6" ht="27" customHeight="1">
      <c r="A146" s="106" t="s">
        <v>254</v>
      </c>
      <c r="B146" s="101" t="s">
        <v>255</v>
      </c>
      <c r="C146" s="100"/>
      <c r="D146" s="155">
        <f>D147</f>
        <v>350</v>
      </c>
      <c r="E146" s="170"/>
      <c r="F146" s="107">
        <f>F147</f>
        <v>350</v>
      </c>
    </row>
    <row r="147" spans="1:6" ht="27.75" customHeight="1">
      <c r="A147" s="106" t="s">
        <v>257</v>
      </c>
      <c r="B147" s="101" t="s">
        <v>258</v>
      </c>
      <c r="C147" s="100"/>
      <c r="D147" s="155">
        <f>D148</f>
        <v>350</v>
      </c>
      <c r="E147" s="170"/>
      <c r="F147" s="107">
        <f>F148</f>
        <v>350</v>
      </c>
    </row>
    <row r="148" spans="1:6" ht="45.75" customHeight="1">
      <c r="A148" s="193" t="s">
        <v>256</v>
      </c>
      <c r="B148" s="149" t="s">
        <v>259</v>
      </c>
      <c r="C148" s="195">
        <v>800</v>
      </c>
      <c r="D148" s="194">
        <v>350</v>
      </c>
      <c r="E148" s="170"/>
      <c r="F148" s="194">
        <v>350</v>
      </c>
    </row>
    <row r="149" spans="1:6" ht="27.75" customHeight="1">
      <c r="A149" s="193" t="s">
        <v>317</v>
      </c>
      <c r="B149" s="35" t="s">
        <v>260</v>
      </c>
      <c r="C149" s="195"/>
      <c r="D149" s="196">
        <f>D150</f>
        <v>100</v>
      </c>
      <c r="E149" s="278">
        <f t="shared" ref="E149:F149" si="19">E150</f>
        <v>0</v>
      </c>
      <c r="F149" s="278">
        <f t="shared" si="19"/>
        <v>100</v>
      </c>
    </row>
    <row r="150" spans="1:6" ht="27" customHeight="1">
      <c r="A150" s="106" t="s">
        <v>261</v>
      </c>
      <c r="B150" s="101" t="s">
        <v>262</v>
      </c>
      <c r="C150" s="100"/>
      <c r="D150" s="155">
        <f>D151</f>
        <v>100</v>
      </c>
      <c r="E150" s="276">
        <f t="shared" ref="E150:F150" si="20">E151</f>
        <v>0</v>
      </c>
      <c r="F150" s="276">
        <f t="shared" si="20"/>
        <v>100</v>
      </c>
    </row>
    <row r="151" spans="1:6" ht="25.5" customHeight="1">
      <c r="A151" s="106" t="s">
        <v>264</v>
      </c>
      <c r="B151" s="101" t="s">
        <v>265</v>
      </c>
      <c r="C151" s="100"/>
      <c r="D151" s="155">
        <f>D152</f>
        <v>100</v>
      </c>
      <c r="E151" s="276">
        <f t="shared" ref="E151:F151" si="21">E152</f>
        <v>0</v>
      </c>
      <c r="F151" s="276">
        <f t="shared" si="21"/>
        <v>100</v>
      </c>
    </row>
    <row r="152" spans="1:6" ht="27.75" customHeight="1">
      <c r="A152" s="106" t="s">
        <v>263</v>
      </c>
      <c r="B152" s="101" t="s">
        <v>266</v>
      </c>
      <c r="C152" s="100">
        <v>800</v>
      </c>
      <c r="D152" s="155">
        <v>100</v>
      </c>
      <c r="E152" s="170"/>
      <c r="F152" s="107">
        <f>D152+E152</f>
        <v>100</v>
      </c>
    </row>
    <row r="153" spans="1:6" ht="27" customHeight="1">
      <c r="A153" s="108" t="s">
        <v>45</v>
      </c>
      <c r="B153" s="99">
        <v>1000000000</v>
      </c>
      <c r="C153" s="100"/>
      <c r="D153" s="156">
        <f>D154+D157</f>
        <v>1130</v>
      </c>
      <c r="E153" s="170"/>
      <c r="F153" s="109">
        <f>F154+F157</f>
        <v>1130</v>
      </c>
    </row>
    <row r="154" spans="1:6" ht="27.75" customHeight="1">
      <c r="A154" s="106" t="s">
        <v>267</v>
      </c>
      <c r="B154" s="110">
        <v>1010000000</v>
      </c>
      <c r="C154" s="100"/>
      <c r="D154" s="155">
        <f>D155</f>
        <v>830</v>
      </c>
      <c r="E154" s="170"/>
      <c r="F154" s="107">
        <f>F155</f>
        <v>830</v>
      </c>
    </row>
    <row r="155" spans="1:6" ht="36.75" customHeight="1">
      <c r="A155" s="106" t="s">
        <v>268</v>
      </c>
      <c r="B155" s="110">
        <v>1010100000</v>
      </c>
      <c r="C155" s="100"/>
      <c r="D155" s="155">
        <f>D156</f>
        <v>830</v>
      </c>
      <c r="E155" s="170"/>
      <c r="F155" s="107">
        <f>F156</f>
        <v>830</v>
      </c>
    </row>
    <row r="156" spans="1:6" ht="53.25" customHeight="1">
      <c r="A156" s="142" t="s">
        <v>361</v>
      </c>
      <c r="B156" s="110">
        <v>1010120080</v>
      </c>
      <c r="C156" s="100">
        <v>200</v>
      </c>
      <c r="D156" s="155">
        <v>830</v>
      </c>
      <c r="E156" s="170"/>
      <c r="F156" s="107">
        <v>830</v>
      </c>
    </row>
    <row r="157" spans="1:6" ht="39" customHeight="1">
      <c r="A157" s="102" t="s">
        <v>269</v>
      </c>
      <c r="B157" s="110">
        <v>1020000000</v>
      </c>
      <c r="C157" s="100"/>
      <c r="D157" s="155">
        <f>D158</f>
        <v>300</v>
      </c>
      <c r="E157" s="170"/>
      <c r="F157" s="107">
        <f>F158</f>
        <v>300</v>
      </c>
    </row>
    <row r="158" spans="1:6" ht="39" customHeight="1">
      <c r="A158" s="106" t="s">
        <v>270</v>
      </c>
      <c r="B158" s="110">
        <v>1020100000</v>
      </c>
      <c r="C158" s="100"/>
      <c r="D158" s="155">
        <f>D159</f>
        <v>300</v>
      </c>
      <c r="E158" s="170"/>
      <c r="F158" s="107">
        <f>F159</f>
        <v>300</v>
      </c>
    </row>
    <row r="159" spans="1:6" ht="51" customHeight="1">
      <c r="A159" s="141" t="s">
        <v>362</v>
      </c>
      <c r="B159" s="110">
        <v>1020120190</v>
      </c>
      <c r="C159" s="100">
        <v>200</v>
      </c>
      <c r="D159" s="155">
        <v>300</v>
      </c>
      <c r="E159" s="170"/>
      <c r="F159" s="107">
        <v>300</v>
      </c>
    </row>
    <row r="160" spans="1:6" ht="39.75" customHeight="1">
      <c r="A160" s="327" t="s">
        <v>112</v>
      </c>
      <c r="B160" s="99">
        <v>1400000000</v>
      </c>
      <c r="C160" s="98"/>
      <c r="D160" s="156">
        <f>D161</f>
        <v>514.1</v>
      </c>
      <c r="E160" s="173"/>
      <c r="F160" s="109">
        <f>F161</f>
        <v>514.1</v>
      </c>
    </row>
    <row r="161" spans="1:6" ht="26.25" customHeight="1">
      <c r="A161" s="106" t="s">
        <v>271</v>
      </c>
      <c r="B161" s="101" t="s">
        <v>272</v>
      </c>
      <c r="C161" s="100"/>
      <c r="D161" s="155">
        <f>D162</f>
        <v>514.1</v>
      </c>
      <c r="E161" s="170"/>
      <c r="F161" s="107">
        <f>F162</f>
        <v>514.1</v>
      </c>
    </row>
    <row r="162" spans="1:6" ht="28.5" customHeight="1">
      <c r="A162" s="18" t="s">
        <v>273</v>
      </c>
      <c r="B162" s="101" t="s">
        <v>274</v>
      </c>
      <c r="C162" s="100"/>
      <c r="D162" s="155">
        <f>D163+D164+D165+D166</f>
        <v>514.1</v>
      </c>
      <c r="E162" s="170"/>
      <c r="F162" s="107">
        <f>F163+F164+F165+F166</f>
        <v>514.1</v>
      </c>
    </row>
    <row r="163" spans="1:6" ht="42" customHeight="1">
      <c r="A163" s="142" t="s">
        <v>363</v>
      </c>
      <c r="B163" s="110">
        <v>1410100300</v>
      </c>
      <c r="C163" s="100">
        <v>200</v>
      </c>
      <c r="D163" s="155">
        <v>80</v>
      </c>
      <c r="E163" s="170"/>
      <c r="F163" s="107">
        <v>80</v>
      </c>
    </row>
    <row r="164" spans="1:6" ht="54" customHeight="1">
      <c r="A164" s="116" t="s">
        <v>328</v>
      </c>
      <c r="B164" s="122">
        <v>1410100300</v>
      </c>
      <c r="C164" s="112">
        <v>600</v>
      </c>
      <c r="D164" s="155">
        <v>70</v>
      </c>
      <c r="E164" s="170"/>
      <c r="F164" s="117">
        <v>70</v>
      </c>
    </row>
    <row r="165" spans="1:6" ht="75.75" customHeight="1">
      <c r="A165" s="102" t="s">
        <v>275</v>
      </c>
      <c r="B165" s="105">
        <v>1410180360</v>
      </c>
      <c r="C165" s="100">
        <v>100</v>
      </c>
      <c r="D165" s="155">
        <v>327.3</v>
      </c>
      <c r="E165" s="170"/>
      <c r="F165" s="107">
        <v>327.3</v>
      </c>
    </row>
    <row r="166" spans="1:6" ht="48" customHeight="1">
      <c r="A166" s="141" t="s">
        <v>364</v>
      </c>
      <c r="B166" s="105">
        <v>1410180360</v>
      </c>
      <c r="C166" s="100">
        <v>200</v>
      </c>
      <c r="D166" s="155">
        <v>36.799999999999997</v>
      </c>
      <c r="E166" s="170"/>
      <c r="F166" s="107">
        <v>36.799999999999997</v>
      </c>
    </row>
    <row r="167" spans="1:6" ht="39.75" customHeight="1">
      <c r="A167" s="27" t="s">
        <v>114</v>
      </c>
      <c r="B167" s="99">
        <v>1500000000</v>
      </c>
      <c r="C167" s="98"/>
      <c r="D167" s="156">
        <f>D168</f>
        <v>100</v>
      </c>
      <c r="E167" s="173"/>
      <c r="F167" s="109">
        <f>F168</f>
        <v>100</v>
      </c>
    </row>
    <row r="168" spans="1:6" ht="40.5" customHeight="1">
      <c r="A168" s="102" t="s">
        <v>276</v>
      </c>
      <c r="B168" s="110">
        <v>1510000000</v>
      </c>
      <c r="C168" s="100"/>
      <c r="D168" s="155">
        <f>D169</f>
        <v>100</v>
      </c>
      <c r="E168" s="170"/>
      <c r="F168" s="107">
        <f>F169</f>
        <v>100</v>
      </c>
    </row>
    <row r="169" spans="1:6" ht="25.5" customHeight="1">
      <c r="A169" s="14" t="s">
        <v>277</v>
      </c>
      <c r="B169" s="110">
        <v>1510100000</v>
      </c>
      <c r="C169" s="100"/>
      <c r="D169" s="155">
        <f>D170+D171+D172+D173</f>
        <v>100</v>
      </c>
      <c r="E169" s="170"/>
      <c r="F169" s="107">
        <f>F170+F171+F172+F173</f>
        <v>100</v>
      </c>
    </row>
    <row r="170" spans="1:6" ht="50.25" customHeight="1">
      <c r="A170" s="113" t="s">
        <v>324</v>
      </c>
      <c r="B170" s="122">
        <v>1510100500</v>
      </c>
      <c r="C170" s="112">
        <v>600</v>
      </c>
      <c r="D170" s="155">
        <v>20</v>
      </c>
      <c r="E170" s="170"/>
      <c r="F170" s="117">
        <v>20</v>
      </c>
    </row>
    <row r="171" spans="1:6" ht="39" customHeight="1">
      <c r="A171" s="141" t="s">
        <v>365</v>
      </c>
      <c r="B171" s="105">
        <v>1510100510</v>
      </c>
      <c r="C171" s="100">
        <v>200</v>
      </c>
      <c r="D171" s="155">
        <v>50</v>
      </c>
      <c r="E171" s="170"/>
      <c r="F171" s="107">
        <v>50</v>
      </c>
    </row>
    <row r="172" spans="1:6" ht="38.25" customHeight="1">
      <c r="A172" s="113" t="s">
        <v>327</v>
      </c>
      <c r="B172" s="115">
        <v>1510100510</v>
      </c>
      <c r="C172" s="115">
        <v>600</v>
      </c>
      <c r="D172" s="155">
        <v>20</v>
      </c>
      <c r="E172" s="236"/>
      <c r="F172" s="117">
        <v>20</v>
      </c>
    </row>
    <row r="173" spans="1:6" ht="51" customHeight="1">
      <c r="A173" s="141" t="s">
        <v>366</v>
      </c>
      <c r="B173" s="105">
        <v>1510100520</v>
      </c>
      <c r="C173" s="100">
        <v>200</v>
      </c>
      <c r="D173" s="155">
        <v>10</v>
      </c>
      <c r="E173" s="170"/>
      <c r="F173" s="107">
        <v>10</v>
      </c>
    </row>
    <row r="174" spans="1:6" ht="25.5" customHeight="1">
      <c r="A174" s="27" t="s">
        <v>320</v>
      </c>
      <c r="B174" s="99">
        <v>1700000000</v>
      </c>
      <c r="C174" s="98"/>
      <c r="D174" s="156">
        <f>D175</f>
        <v>50</v>
      </c>
      <c r="E174" s="173"/>
      <c r="F174" s="109">
        <f>F175</f>
        <v>50</v>
      </c>
    </row>
    <row r="175" spans="1:6" ht="51.75" customHeight="1">
      <c r="A175" s="102" t="s">
        <v>321</v>
      </c>
      <c r="B175" s="105">
        <v>1710000000</v>
      </c>
      <c r="C175" s="100"/>
      <c r="D175" s="155">
        <f>D176</f>
        <v>50</v>
      </c>
      <c r="E175" s="170"/>
      <c r="F175" s="107">
        <f>F176</f>
        <v>50</v>
      </c>
    </row>
    <row r="176" spans="1:6" ht="16.5" customHeight="1">
      <c r="A176" s="102" t="s">
        <v>322</v>
      </c>
      <c r="B176" s="105">
        <v>1710100000</v>
      </c>
      <c r="C176" s="100"/>
      <c r="D176" s="155">
        <f>D177+D178</f>
        <v>50</v>
      </c>
      <c r="E176" s="170"/>
      <c r="F176" s="107">
        <f>F177+F178</f>
        <v>50</v>
      </c>
    </row>
    <row r="177" spans="1:6" ht="38.25" customHeight="1">
      <c r="A177" s="141" t="s">
        <v>367</v>
      </c>
      <c r="B177" s="105">
        <v>1710100700</v>
      </c>
      <c r="C177" s="100">
        <v>200</v>
      </c>
      <c r="D177" s="155">
        <v>20</v>
      </c>
      <c r="E177" s="170">
        <v>30</v>
      </c>
      <c r="F177" s="107">
        <f>D177+E177</f>
        <v>50</v>
      </c>
    </row>
    <row r="178" spans="1:6" ht="51" customHeight="1">
      <c r="A178" s="141" t="s">
        <v>368</v>
      </c>
      <c r="B178" s="105">
        <v>1710100710</v>
      </c>
      <c r="C178" s="100">
        <v>200</v>
      </c>
      <c r="D178" s="155">
        <v>30</v>
      </c>
      <c r="E178" s="170">
        <v>-30</v>
      </c>
      <c r="F178" s="107">
        <f>D178+E178</f>
        <v>0</v>
      </c>
    </row>
    <row r="179" spans="1:6" ht="39.75" customHeight="1">
      <c r="A179" s="108" t="s">
        <v>46</v>
      </c>
      <c r="B179" s="99">
        <v>4000000000</v>
      </c>
      <c r="C179" s="100"/>
      <c r="D179" s="156">
        <f>D180+D181</f>
        <v>977.90000000000009</v>
      </c>
      <c r="E179" s="237">
        <f>E180+E181</f>
        <v>0</v>
      </c>
      <c r="F179" s="109">
        <f>F180+F181</f>
        <v>977.90000000000009</v>
      </c>
    </row>
    <row r="180" spans="1:6" ht="68.25" customHeight="1">
      <c r="A180" s="106" t="s">
        <v>278</v>
      </c>
      <c r="B180" s="105">
        <v>4090000270</v>
      </c>
      <c r="C180" s="100">
        <v>100</v>
      </c>
      <c r="D180" s="155">
        <v>818.1</v>
      </c>
      <c r="E180" s="170"/>
      <c r="F180" s="164">
        <f>D180+E180</f>
        <v>818.1</v>
      </c>
    </row>
    <row r="181" spans="1:6" ht="38.25">
      <c r="A181" s="142" t="s">
        <v>369</v>
      </c>
      <c r="B181" s="105">
        <v>4090000270</v>
      </c>
      <c r="C181" s="100">
        <v>200</v>
      </c>
      <c r="D181" s="155">
        <v>159.80000000000001</v>
      </c>
      <c r="E181" s="170"/>
      <c r="F181" s="107">
        <f>D181+E181</f>
        <v>159.80000000000001</v>
      </c>
    </row>
    <row r="182" spans="1:6" ht="40.5" customHeight="1">
      <c r="A182" s="137" t="s">
        <v>318</v>
      </c>
      <c r="B182" s="99">
        <v>4100000000</v>
      </c>
      <c r="C182" s="100"/>
      <c r="D182" s="156">
        <f>D183+D184+D185+D187+D190+D191+D192+D188+D189+D186</f>
        <v>22087</v>
      </c>
      <c r="E182" s="270">
        <f t="shared" ref="E182:F182" si="22">E183+E184+E185+E187+E190+E191+E192+E188+E189+E186</f>
        <v>0</v>
      </c>
      <c r="F182" s="270">
        <f t="shared" si="22"/>
        <v>22087</v>
      </c>
    </row>
    <row r="183" spans="1:6" ht="64.5" customHeight="1">
      <c r="A183" s="18" t="s">
        <v>279</v>
      </c>
      <c r="B183" s="105">
        <v>4190000250</v>
      </c>
      <c r="C183" s="100">
        <v>100</v>
      </c>
      <c r="D183" s="155">
        <v>1313.5</v>
      </c>
      <c r="E183" s="170"/>
      <c r="F183" s="107">
        <f>D183+E183</f>
        <v>1313.5</v>
      </c>
    </row>
    <row r="184" spans="1:6" ht="66" customHeight="1">
      <c r="A184" s="106" t="s">
        <v>280</v>
      </c>
      <c r="B184" s="105">
        <v>4190000280</v>
      </c>
      <c r="C184" s="100">
        <v>100</v>
      </c>
      <c r="D184" s="155">
        <v>12885.5</v>
      </c>
      <c r="E184" s="170"/>
      <c r="F184" s="164">
        <f t="shared" ref="F184:F192" si="23">D184+E184</f>
        <v>12885.5</v>
      </c>
    </row>
    <row r="185" spans="1:6" ht="38.25" customHeight="1">
      <c r="A185" s="142" t="s">
        <v>370</v>
      </c>
      <c r="B185" s="105">
        <v>4190000280</v>
      </c>
      <c r="C185" s="100">
        <v>200</v>
      </c>
      <c r="D185" s="155">
        <v>3008</v>
      </c>
      <c r="E185" s="170">
        <v>-4</v>
      </c>
      <c r="F185" s="164">
        <f t="shared" si="23"/>
        <v>3004</v>
      </c>
    </row>
    <row r="186" spans="1:6" ht="29.25" customHeight="1">
      <c r="A186" s="267" t="s">
        <v>434</v>
      </c>
      <c r="B186" s="265">
        <v>4190000280</v>
      </c>
      <c r="C186" s="269">
        <v>300</v>
      </c>
      <c r="D186" s="268">
        <v>33.4</v>
      </c>
      <c r="E186" s="170"/>
      <c r="F186" s="268">
        <f t="shared" si="23"/>
        <v>33.4</v>
      </c>
    </row>
    <row r="187" spans="1:6" ht="27.75" customHeight="1">
      <c r="A187" s="106" t="s">
        <v>281</v>
      </c>
      <c r="B187" s="105">
        <v>4190000280</v>
      </c>
      <c r="C187" s="100">
        <v>800</v>
      </c>
      <c r="D187" s="155">
        <v>34.299999999999997</v>
      </c>
      <c r="E187" s="170">
        <v>4</v>
      </c>
      <c r="F187" s="164">
        <f t="shared" si="23"/>
        <v>38.299999999999997</v>
      </c>
    </row>
    <row r="188" spans="1:6" ht="67.5" customHeight="1">
      <c r="A188" s="106" t="s">
        <v>319</v>
      </c>
      <c r="B188" s="103" t="s">
        <v>300</v>
      </c>
      <c r="C188" s="17" t="s">
        <v>10</v>
      </c>
      <c r="D188" s="155">
        <v>1099.4000000000001</v>
      </c>
      <c r="E188" s="170">
        <v>-146</v>
      </c>
      <c r="F188" s="164">
        <f t="shared" si="23"/>
        <v>953.40000000000009</v>
      </c>
    </row>
    <row r="189" spans="1:6" ht="41.25" customHeight="1">
      <c r="A189" s="142" t="s">
        <v>371</v>
      </c>
      <c r="B189" s="103" t="s">
        <v>300</v>
      </c>
      <c r="C189" s="17" t="s">
        <v>115</v>
      </c>
      <c r="D189" s="155">
        <v>158.30000000000001</v>
      </c>
      <c r="E189" s="170">
        <v>146</v>
      </c>
      <c r="F189" s="164">
        <f t="shared" si="23"/>
        <v>304.3</v>
      </c>
    </row>
    <row r="190" spans="1:6" ht="78" customHeight="1">
      <c r="A190" s="106" t="s">
        <v>282</v>
      </c>
      <c r="B190" s="105">
        <v>4190000290</v>
      </c>
      <c r="C190" s="100">
        <v>100</v>
      </c>
      <c r="D190" s="155">
        <v>3288.6</v>
      </c>
      <c r="E190" s="170"/>
      <c r="F190" s="164">
        <f t="shared" si="23"/>
        <v>3288.6</v>
      </c>
    </row>
    <row r="191" spans="1:6" ht="39" customHeight="1">
      <c r="A191" s="142" t="s">
        <v>372</v>
      </c>
      <c r="B191" s="105">
        <v>4190000290</v>
      </c>
      <c r="C191" s="100">
        <v>200</v>
      </c>
      <c r="D191" s="155">
        <v>264</v>
      </c>
      <c r="E191" s="170"/>
      <c r="F191" s="164">
        <f t="shared" si="23"/>
        <v>264</v>
      </c>
    </row>
    <row r="192" spans="1:6" ht="40.5" customHeight="1">
      <c r="A192" s="106" t="s">
        <v>283</v>
      </c>
      <c r="B192" s="105">
        <v>4190000290</v>
      </c>
      <c r="C192" s="100">
        <v>800</v>
      </c>
      <c r="D192" s="155">
        <v>2</v>
      </c>
      <c r="E192" s="170"/>
      <c r="F192" s="164">
        <f t="shared" si="23"/>
        <v>2</v>
      </c>
    </row>
    <row r="193" spans="1:6" ht="18" customHeight="1">
      <c r="A193" s="137" t="s">
        <v>47</v>
      </c>
      <c r="B193" s="99">
        <v>4290000000</v>
      </c>
      <c r="C193" s="100"/>
      <c r="D193" s="208">
        <f>D194+D195+D196+D198+D199+D200+D201+D202+D203+D204+D197+D205</f>
        <v>5506.6</v>
      </c>
      <c r="E193" s="278">
        <f t="shared" ref="E193:F193" si="24">E194+E195+E196+E198+E199+E200+E201+E202+E203+E204+E197+E205</f>
        <v>0</v>
      </c>
      <c r="F193" s="278">
        <f t="shared" si="24"/>
        <v>5506.6</v>
      </c>
    </row>
    <row r="194" spans="1:6" ht="29.25" customHeight="1">
      <c r="A194" s="106" t="s">
        <v>284</v>
      </c>
      <c r="B194" s="105">
        <v>4290020090</v>
      </c>
      <c r="C194" s="100">
        <v>800</v>
      </c>
      <c r="D194" s="155">
        <v>315</v>
      </c>
      <c r="E194" s="170"/>
      <c r="F194" s="107">
        <f>D194+E194</f>
        <v>315</v>
      </c>
    </row>
    <row r="195" spans="1:6" ht="41.25" customHeight="1">
      <c r="A195" s="106" t="s">
        <v>285</v>
      </c>
      <c r="B195" s="105">
        <v>4290020100</v>
      </c>
      <c r="C195" s="100">
        <v>200</v>
      </c>
      <c r="D195" s="155">
        <v>50</v>
      </c>
      <c r="E195" s="170"/>
      <c r="F195" s="164">
        <f t="shared" ref="F195:F205" si="25">D195+E195</f>
        <v>50</v>
      </c>
    </row>
    <row r="196" spans="1:6" ht="42.75" customHeight="1">
      <c r="A196" s="142" t="s">
        <v>373</v>
      </c>
      <c r="B196" s="105">
        <v>4290020110</v>
      </c>
      <c r="C196" s="100">
        <v>200</v>
      </c>
      <c r="D196" s="155">
        <v>53.7</v>
      </c>
      <c r="E196" s="170"/>
      <c r="F196" s="164">
        <f t="shared" si="25"/>
        <v>53.7</v>
      </c>
    </row>
    <row r="197" spans="1:6" ht="29.25" customHeight="1">
      <c r="A197" s="203" t="s">
        <v>401</v>
      </c>
      <c r="B197" s="202">
        <v>4290020120</v>
      </c>
      <c r="C197" s="206">
        <v>800</v>
      </c>
      <c r="D197" s="204">
        <v>29.5</v>
      </c>
      <c r="E197" s="170"/>
      <c r="F197" s="204">
        <f>D197+E197</f>
        <v>29.5</v>
      </c>
    </row>
    <row r="198" spans="1:6" ht="53.25" customHeight="1">
      <c r="A198" s="142" t="s">
        <v>374</v>
      </c>
      <c r="B198" s="105">
        <v>4290020140</v>
      </c>
      <c r="C198" s="100">
        <v>200</v>
      </c>
      <c r="D198" s="155">
        <v>122.4</v>
      </c>
      <c r="E198" s="170"/>
      <c r="F198" s="164">
        <f t="shared" si="25"/>
        <v>122.4</v>
      </c>
    </row>
    <row r="199" spans="1:6" ht="51.75" customHeight="1">
      <c r="A199" s="142" t="s">
        <v>375</v>
      </c>
      <c r="B199" s="105">
        <v>4290020150</v>
      </c>
      <c r="C199" s="100">
        <v>200</v>
      </c>
      <c r="D199" s="155">
        <v>330</v>
      </c>
      <c r="E199" s="170"/>
      <c r="F199" s="164">
        <f t="shared" si="25"/>
        <v>330</v>
      </c>
    </row>
    <row r="200" spans="1:6" ht="78.75" customHeight="1">
      <c r="A200" s="106" t="s">
        <v>51</v>
      </c>
      <c r="B200" s="105">
        <v>4290000300</v>
      </c>
      <c r="C200" s="100">
        <v>100</v>
      </c>
      <c r="D200" s="155">
        <v>2489.5</v>
      </c>
      <c r="E200" s="170"/>
      <c r="F200" s="164">
        <f t="shared" si="25"/>
        <v>2489.5</v>
      </c>
    </row>
    <row r="201" spans="1:6" ht="51.75" customHeight="1">
      <c r="A201" s="142" t="s">
        <v>376</v>
      </c>
      <c r="B201" s="105">
        <v>4290000300</v>
      </c>
      <c r="C201" s="100">
        <v>200</v>
      </c>
      <c r="D201" s="155">
        <v>840.5</v>
      </c>
      <c r="E201" s="170"/>
      <c r="F201" s="164">
        <f t="shared" si="25"/>
        <v>840.5</v>
      </c>
    </row>
    <row r="202" spans="1:6" ht="40.5" customHeight="1">
      <c r="A202" s="203" t="s">
        <v>52</v>
      </c>
      <c r="B202" s="105">
        <v>4290000300</v>
      </c>
      <c r="C202" s="100">
        <v>800</v>
      </c>
      <c r="D202" s="155">
        <v>33.4</v>
      </c>
      <c r="E202" s="170"/>
      <c r="F202" s="164">
        <f t="shared" si="25"/>
        <v>33.4</v>
      </c>
    </row>
    <row r="203" spans="1:6" ht="66" customHeight="1">
      <c r="A203" s="18" t="s">
        <v>377</v>
      </c>
      <c r="B203" s="265">
        <v>4290020160</v>
      </c>
      <c r="C203" s="269">
        <v>200</v>
      </c>
      <c r="D203" s="268">
        <v>0</v>
      </c>
      <c r="E203" s="170"/>
      <c r="F203" s="268">
        <f t="shared" si="25"/>
        <v>0</v>
      </c>
    </row>
    <row r="204" spans="1:6" ht="40.5" customHeight="1">
      <c r="A204" s="18" t="s">
        <v>286</v>
      </c>
      <c r="B204" s="265">
        <v>4290007010</v>
      </c>
      <c r="C204" s="269">
        <v>300</v>
      </c>
      <c r="D204" s="268">
        <v>1240</v>
      </c>
      <c r="E204" s="170"/>
      <c r="F204" s="268">
        <f t="shared" si="25"/>
        <v>1240</v>
      </c>
    </row>
    <row r="205" spans="1:6" ht="76.5" customHeight="1">
      <c r="A205" s="18" t="s">
        <v>433</v>
      </c>
      <c r="B205" s="265">
        <v>4290007030</v>
      </c>
      <c r="C205" s="269">
        <v>300</v>
      </c>
      <c r="D205" s="268">
        <v>2.6</v>
      </c>
      <c r="E205" s="170"/>
      <c r="F205" s="268">
        <f t="shared" si="25"/>
        <v>2.6</v>
      </c>
    </row>
    <row r="206" spans="1:6" ht="52.5" customHeight="1">
      <c r="A206" s="137" t="s">
        <v>48</v>
      </c>
      <c r="B206" s="266">
        <v>4300000000</v>
      </c>
      <c r="C206" s="269"/>
      <c r="D206" s="270">
        <f>D207</f>
        <v>19</v>
      </c>
      <c r="E206" s="170"/>
      <c r="F206" s="270">
        <f>F207</f>
        <v>19</v>
      </c>
    </row>
    <row r="207" spans="1:6" ht="15.75" customHeight="1">
      <c r="A207" s="18" t="s">
        <v>47</v>
      </c>
      <c r="B207" s="265">
        <v>4390000000</v>
      </c>
      <c r="C207" s="269"/>
      <c r="D207" s="268">
        <f>D208+D209</f>
        <v>19</v>
      </c>
      <c r="E207" s="170"/>
      <c r="F207" s="268">
        <f>F208+F209</f>
        <v>19</v>
      </c>
    </row>
    <row r="208" spans="1:6" ht="40.5" customHeight="1">
      <c r="A208" s="267" t="s">
        <v>378</v>
      </c>
      <c r="B208" s="265">
        <v>4390080350</v>
      </c>
      <c r="C208" s="269">
        <v>200</v>
      </c>
      <c r="D208" s="268">
        <v>7</v>
      </c>
      <c r="E208" s="170"/>
      <c r="F208" s="268">
        <v>7</v>
      </c>
    </row>
    <row r="209" spans="1:6" ht="94.5" customHeight="1">
      <c r="A209" s="267" t="s">
        <v>379</v>
      </c>
      <c r="B209" s="265">
        <v>4390080370</v>
      </c>
      <c r="C209" s="269">
        <v>200</v>
      </c>
      <c r="D209" s="268">
        <v>12</v>
      </c>
      <c r="E209" s="170"/>
      <c r="F209" s="268">
        <v>12</v>
      </c>
    </row>
    <row r="210" spans="1:6" ht="54.75" customHeight="1">
      <c r="A210" s="138" t="s">
        <v>287</v>
      </c>
      <c r="B210" s="266">
        <v>4400000000</v>
      </c>
      <c r="C210" s="269"/>
      <c r="D210" s="270">
        <f>D211</f>
        <v>878.9</v>
      </c>
      <c r="E210" s="270">
        <f>E211</f>
        <v>0</v>
      </c>
      <c r="F210" s="270">
        <f>F211</f>
        <v>878.9</v>
      </c>
    </row>
    <row r="211" spans="1:6" ht="16.5" customHeight="1">
      <c r="A211" s="180" t="s">
        <v>47</v>
      </c>
      <c r="B211" s="179">
        <v>4490000000</v>
      </c>
      <c r="C211" s="128"/>
      <c r="D211" s="181">
        <f>D212+D213</f>
        <v>878.9</v>
      </c>
      <c r="E211" s="181">
        <f>E212+E213</f>
        <v>0</v>
      </c>
      <c r="F211" s="181">
        <f>F212+F213</f>
        <v>878.9</v>
      </c>
    </row>
    <row r="212" spans="1:6" ht="54.75" customHeight="1">
      <c r="A212" s="230" t="s">
        <v>380</v>
      </c>
      <c r="B212" s="105">
        <v>4490051200</v>
      </c>
      <c r="C212" s="128">
        <v>200</v>
      </c>
      <c r="D212" s="155">
        <v>4.9000000000000004</v>
      </c>
      <c r="E212" s="175"/>
      <c r="F212" s="107">
        <v>4.9000000000000004</v>
      </c>
    </row>
    <row r="213" spans="1:6" ht="40.5" customHeight="1">
      <c r="A213" s="228" t="s">
        <v>402</v>
      </c>
      <c r="B213" s="139">
        <v>4490053910</v>
      </c>
      <c r="C213" s="128">
        <v>200</v>
      </c>
      <c r="D213" s="164">
        <v>874</v>
      </c>
      <c r="E213" s="175"/>
      <c r="F213" s="164">
        <f>D213+E213</f>
        <v>874</v>
      </c>
    </row>
    <row r="214" spans="1:6" ht="19.5" customHeight="1">
      <c r="A214" s="256" t="s">
        <v>49</v>
      </c>
      <c r="B214" s="257"/>
      <c r="C214" s="254"/>
      <c r="D214" s="255">
        <f>D19+D103+D122+D126+D130+D140+D145+D149+D153+D160+D167+D179+D182+D193+D206+D210+D174</f>
        <v>155235.9</v>
      </c>
      <c r="E214" s="255">
        <f t="shared" ref="E214:F214" si="26">E19+E103+E122+E126+E130+E140+E145+E149+E153+E160+E167+E179+E182+E193+E206+E210+E174</f>
        <v>934</v>
      </c>
      <c r="F214" s="255">
        <f t="shared" si="26"/>
        <v>156169.89999999997</v>
      </c>
    </row>
  </sheetData>
  <mergeCells count="27">
    <mergeCell ref="A1:F1"/>
    <mergeCell ref="A2:F2"/>
    <mergeCell ref="A3:F3"/>
    <mergeCell ref="A4:F4"/>
    <mergeCell ref="A5:F5"/>
    <mergeCell ref="B42:B43"/>
    <mergeCell ref="C42:C43"/>
    <mergeCell ref="A13:F13"/>
    <mergeCell ref="A16:F16"/>
    <mergeCell ref="A15:F15"/>
    <mergeCell ref="A14:F14"/>
    <mergeCell ref="A42:A43"/>
    <mergeCell ref="F42:F43"/>
    <mergeCell ref="D17:D18"/>
    <mergeCell ref="E17:E18"/>
    <mergeCell ref="D42:D43"/>
    <mergeCell ref="E42:E43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80" orientation="portrait" r:id="rId1"/>
  <rowBreaks count="10" manualBreakCount="10">
    <brk id="32" max="16383" man="1"/>
    <brk id="51" max="16383" man="1"/>
    <brk id="70" max="5" man="1"/>
    <brk id="78" max="5" man="1"/>
    <brk id="100" max="16383" man="1"/>
    <brk id="122" max="16383" man="1"/>
    <brk id="146" max="16383" man="1"/>
    <brk id="170" max="16383" man="1"/>
    <brk id="190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23" zoomScale="124" zoomScaleSheetLayoutView="124" workbookViewId="0">
      <selection activeCell="E38" sqref="E38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43" t="s">
        <v>297</v>
      </c>
      <c r="C1" s="343"/>
      <c r="D1" s="343"/>
      <c r="E1" s="343"/>
      <c r="F1" s="176"/>
      <c r="G1" s="176"/>
    </row>
    <row r="2" spans="1:7" ht="15.75">
      <c r="B2" s="343" t="s">
        <v>0</v>
      </c>
      <c r="C2" s="343"/>
      <c r="D2" s="343"/>
      <c r="E2" s="343"/>
      <c r="F2" s="176"/>
      <c r="G2" s="176"/>
    </row>
    <row r="3" spans="1:7" ht="15.75">
      <c r="B3" s="344" t="s">
        <v>5</v>
      </c>
      <c r="C3" s="344"/>
      <c r="D3" s="344"/>
      <c r="E3" s="344"/>
      <c r="F3" s="177"/>
      <c r="G3" s="177"/>
    </row>
    <row r="4" spans="1:7" ht="15.75">
      <c r="B4" s="343" t="s">
        <v>2</v>
      </c>
      <c r="C4" s="343"/>
      <c r="D4" s="343"/>
      <c r="E4" s="343"/>
      <c r="F4" s="176"/>
      <c r="G4" s="176"/>
    </row>
    <row r="5" spans="1:7" ht="15.75">
      <c r="B5" s="343" t="s">
        <v>623</v>
      </c>
      <c r="C5" s="343"/>
      <c r="D5" s="343"/>
      <c r="E5" s="343"/>
      <c r="F5" s="176"/>
      <c r="G5" s="176"/>
    </row>
    <row r="6" spans="1:7" ht="15.75">
      <c r="B6" s="343" t="s">
        <v>296</v>
      </c>
      <c r="C6" s="343"/>
      <c r="D6" s="343"/>
      <c r="E6" s="343"/>
    </row>
    <row r="7" spans="1:7" ht="15.75">
      <c r="B7" s="343" t="s">
        <v>0</v>
      </c>
      <c r="C7" s="343"/>
      <c r="D7" s="343"/>
      <c r="E7" s="343"/>
    </row>
    <row r="8" spans="1:7" ht="15.75">
      <c r="B8" s="343" t="s">
        <v>1</v>
      </c>
      <c r="C8" s="343"/>
      <c r="D8" s="343"/>
      <c r="E8" s="343"/>
    </row>
    <row r="9" spans="1:7" ht="15.75">
      <c r="B9" s="343" t="s">
        <v>2</v>
      </c>
      <c r="C9" s="343"/>
      <c r="D9" s="343"/>
      <c r="E9" s="343"/>
    </row>
    <row r="10" spans="1:7" ht="18.75">
      <c r="A10" s="2"/>
      <c r="B10" s="343" t="s">
        <v>333</v>
      </c>
      <c r="C10" s="343"/>
      <c r="D10" s="343"/>
      <c r="E10" s="343"/>
    </row>
    <row r="11" spans="1:7" ht="9" customHeight="1">
      <c r="A11" s="2"/>
      <c r="B11" s="348"/>
      <c r="C11" s="348"/>
      <c r="D11" s="348"/>
      <c r="E11" s="348"/>
    </row>
    <row r="12" spans="1:7">
      <c r="A12" s="345" t="s">
        <v>55</v>
      </c>
      <c r="B12" s="347"/>
      <c r="C12" s="347"/>
      <c r="D12" s="347"/>
      <c r="E12" s="347"/>
    </row>
    <row r="13" spans="1:7" ht="31.5" customHeight="1">
      <c r="A13" s="345" t="s">
        <v>291</v>
      </c>
      <c r="B13" s="347"/>
      <c r="C13" s="347"/>
      <c r="D13" s="347"/>
      <c r="E13" s="347"/>
    </row>
    <row r="14" spans="1:7" ht="22.5" customHeight="1">
      <c r="A14" s="338" t="s">
        <v>6</v>
      </c>
      <c r="B14" s="349"/>
      <c r="C14" s="349"/>
      <c r="D14" s="349"/>
      <c r="E14" s="349"/>
    </row>
    <row r="15" spans="1:7" ht="54" customHeight="1">
      <c r="A15" s="12"/>
      <c r="B15" s="24" t="s">
        <v>3</v>
      </c>
      <c r="C15" s="154" t="s">
        <v>290</v>
      </c>
      <c r="D15" s="162" t="s">
        <v>390</v>
      </c>
      <c r="E15" s="162" t="s">
        <v>392</v>
      </c>
    </row>
    <row r="16" spans="1:7">
      <c r="A16" s="9" t="s">
        <v>79</v>
      </c>
      <c r="B16" s="25" t="s">
        <v>56</v>
      </c>
      <c r="C16" s="156">
        <f>SUM(C17:C25)</f>
        <v>24880.400000000001</v>
      </c>
      <c r="D16" s="166">
        <f>SUM(D17:D25)</f>
        <v>0</v>
      </c>
      <c r="E16" s="86">
        <f>SUM(E17:E25)</f>
        <v>24880.400000000001</v>
      </c>
    </row>
    <row r="17" spans="1:5" s="23" customFormat="1" ht="30" customHeight="1">
      <c r="A17" s="68" t="s">
        <v>120</v>
      </c>
      <c r="B17" s="66" t="s">
        <v>121</v>
      </c>
      <c r="C17" s="155">
        <v>1313.5</v>
      </c>
      <c r="D17" s="164"/>
      <c r="E17" s="65">
        <f>C17+D17</f>
        <v>1313.5</v>
      </c>
    </row>
    <row r="18" spans="1:5" ht="40.5" customHeight="1">
      <c r="A18" s="381" t="s">
        <v>80</v>
      </c>
      <c r="B18" s="363" t="s">
        <v>57</v>
      </c>
      <c r="C18" s="364">
        <v>977.9</v>
      </c>
      <c r="D18" s="164"/>
      <c r="E18" s="164">
        <f t="shared" ref="E18:E25" si="0">C18+D18</f>
        <v>977.9</v>
      </c>
    </row>
    <row r="19" spans="1:5" ht="15" hidden="1" customHeight="1">
      <c r="A19" s="381"/>
      <c r="B19" s="363"/>
      <c r="C19" s="364"/>
      <c r="D19" s="164"/>
      <c r="E19" s="164">
        <f t="shared" si="0"/>
        <v>0</v>
      </c>
    </row>
    <row r="20" spans="1:5" ht="39" customHeight="1">
      <c r="A20" s="381" t="s">
        <v>81</v>
      </c>
      <c r="B20" s="363" t="s">
        <v>58</v>
      </c>
      <c r="C20" s="364">
        <v>16325.3</v>
      </c>
      <c r="D20" s="164"/>
      <c r="E20" s="164">
        <f t="shared" si="0"/>
        <v>16325.3</v>
      </c>
    </row>
    <row r="21" spans="1:5" ht="15" hidden="1" customHeight="1">
      <c r="A21" s="381"/>
      <c r="B21" s="363"/>
      <c r="C21" s="364"/>
      <c r="D21" s="164"/>
      <c r="E21" s="164">
        <f t="shared" si="0"/>
        <v>0</v>
      </c>
    </row>
    <row r="22" spans="1:5">
      <c r="A22" s="60" t="s">
        <v>118</v>
      </c>
      <c r="B22" s="59" t="s">
        <v>119</v>
      </c>
      <c r="C22" s="155">
        <v>4.9000000000000004</v>
      </c>
      <c r="D22" s="164"/>
      <c r="E22" s="164">
        <f t="shared" si="0"/>
        <v>4.9000000000000004</v>
      </c>
    </row>
    <row r="23" spans="1:5" ht="41.25" customHeight="1">
      <c r="A23" s="11" t="s">
        <v>82</v>
      </c>
      <c r="B23" s="26" t="s">
        <v>59</v>
      </c>
      <c r="C23" s="155">
        <v>3554.6</v>
      </c>
      <c r="D23" s="164"/>
      <c r="E23" s="164">
        <f t="shared" si="0"/>
        <v>3554.6</v>
      </c>
    </row>
    <row r="24" spans="1:5">
      <c r="A24" s="11" t="s">
        <v>83</v>
      </c>
      <c r="B24" s="26" t="s">
        <v>60</v>
      </c>
      <c r="C24" s="155">
        <v>315</v>
      </c>
      <c r="D24" s="164"/>
      <c r="E24" s="164">
        <f t="shared" si="0"/>
        <v>315</v>
      </c>
    </row>
    <row r="25" spans="1:5">
      <c r="A25" s="11" t="s">
        <v>84</v>
      </c>
      <c r="B25" s="26" t="s">
        <v>61</v>
      </c>
      <c r="C25" s="155">
        <v>2389.1999999999998</v>
      </c>
      <c r="D25" s="164"/>
      <c r="E25" s="164">
        <f t="shared" si="0"/>
        <v>2389.1999999999998</v>
      </c>
    </row>
    <row r="26" spans="1:5" ht="27.75" customHeight="1">
      <c r="A26" s="379" t="s">
        <v>85</v>
      </c>
      <c r="B26" s="354" t="s">
        <v>62</v>
      </c>
      <c r="C26" s="380">
        <f>C28</f>
        <v>3693.4</v>
      </c>
      <c r="D26" s="380">
        <f>D28</f>
        <v>0</v>
      </c>
      <c r="E26" s="380">
        <f>E28</f>
        <v>3693.4</v>
      </c>
    </row>
    <row r="27" spans="1:5" ht="15" hidden="1" customHeight="1">
      <c r="A27" s="379"/>
      <c r="B27" s="354"/>
      <c r="C27" s="380"/>
      <c r="D27" s="380"/>
      <c r="E27" s="380"/>
    </row>
    <row r="28" spans="1:5" ht="40.5" customHeight="1">
      <c r="A28" s="11" t="s">
        <v>86</v>
      </c>
      <c r="B28" s="363" t="s">
        <v>63</v>
      </c>
      <c r="C28" s="364">
        <v>3693.4</v>
      </c>
      <c r="D28" s="164"/>
      <c r="E28" s="364">
        <f>C28+D28</f>
        <v>3693.4</v>
      </c>
    </row>
    <row r="29" spans="1:5" ht="15" hidden="1" customHeight="1">
      <c r="A29" s="11"/>
      <c r="B29" s="363"/>
      <c r="C29" s="364"/>
      <c r="D29" s="164"/>
      <c r="E29" s="364"/>
    </row>
    <row r="30" spans="1:5" ht="14.25" customHeight="1">
      <c r="A30" s="9" t="s">
        <v>87</v>
      </c>
      <c r="B30" s="25" t="s">
        <v>64</v>
      </c>
      <c r="C30" s="156">
        <f>C31+C32+C33</f>
        <v>3873.2</v>
      </c>
      <c r="D30" s="166">
        <f>D31+D32+D33</f>
        <v>0</v>
      </c>
      <c r="E30" s="86">
        <f>E31+E32+E33</f>
        <v>3873.2</v>
      </c>
    </row>
    <row r="31" spans="1:5">
      <c r="A31" s="11" t="s">
        <v>88</v>
      </c>
      <c r="B31" s="26" t="s">
        <v>65</v>
      </c>
      <c r="C31" s="155">
        <v>362</v>
      </c>
      <c r="D31" s="164"/>
      <c r="E31" s="29">
        <f>C31+D31</f>
        <v>362</v>
      </c>
    </row>
    <row r="32" spans="1:5">
      <c r="A32" s="11" t="s">
        <v>89</v>
      </c>
      <c r="B32" s="26" t="s">
        <v>66</v>
      </c>
      <c r="C32" s="155">
        <v>3411.2</v>
      </c>
      <c r="D32" s="164"/>
      <c r="E32" s="164">
        <f t="shared" ref="E32:E33" si="1">C32+D32</f>
        <v>3411.2</v>
      </c>
    </row>
    <row r="33" spans="1:5">
      <c r="A33" s="11" t="s">
        <v>90</v>
      </c>
      <c r="B33" s="26" t="s">
        <v>67</v>
      </c>
      <c r="C33" s="155">
        <v>100</v>
      </c>
      <c r="D33" s="164"/>
      <c r="E33" s="164">
        <f t="shared" si="1"/>
        <v>100</v>
      </c>
    </row>
    <row r="34" spans="1:5">
      <c r="A34" s="9" t="s">
        <v>91</v>
      </c>
      <c r="B34" s="16" t="s">
        <v>113</v>
      </c>
      <c r="C34" s="156">
        <f>C35+C36+C37+C38</f>
        <v>113040.4</v>
      </c>
      <c r="D34" s="278">
        <f t="shared" ref="D34:E34" si="2">D35+D36+D37+D38</f>
        <v>893.49999999999989</v>
      </c>
      <c r="E34" s="278">
        <f t="shared" si="2"/>
        <v>113933.90000000001</v>
      </c>
    </row>
    <row r="35" spans="1:5">
      <c r="A35" s="11" t="s">
        <v>92</v>
      </c>
      <c r="B35" s="10" t="s">
        <v>68</v>
      </c>
      <c r="C35" s="155">
        <v>13504.4</v>
      </c>
      <c r="D35" s="164">
        <v>-80.2</v>
      </c>
      <c r="E35" s="29">
        <f>C35+D35</f>
        <v>13424.199999999999</v>
      </c>
    </row>
    <row r="36" spans="1:5">
      <c r="A36" s="11" t="s">
        <v>93</v>
      </c>
      <c r="B36" s="10" t="s">
        <v>69</v>
      </c>
      <c r="C36" s="155">
        <v>90133.1</v>
      </c>
      <c r="D36" s="164">
        <v>791.3</v>
      </c>
      <c r="E36" s="164">
        <f t="shared" ref="E36:E38" si="3">C36+D36</f>
        <v>90924.400000000009</v>
      </c>
    </row>
    <row r="37" spans="1:5">
      <c r="A37" s="11" t="s">
        <v>94</v>
      </c>
      <c r="B37" s="10" t="s">
        <v>70</v>
      </c>
      <c r="C37" s="155">
        <v>870.7</v>
      </c>
      <c r="D37" s="164"/>
      <c r="E37" s="164">
        <f t="shared" si="3"/>
        <v>870.7</v>
      </c>
    </row>
    <row r="38" spans="1:5">
      <c r="A38" s="11" t="s">
        <v>95</v>
      </c>
      <c r="B38" s="10" t="s">
        <v>71</v>
      </c>
      <c r="C38" s="155">
        <v>8532.2000000000007</v>
      </c>
      <c r="D38" s="164">
        <v>182.4</v>
      </c>
      <c r="E38" s="164">
        <f t="shared" si="3"/>
        <v>8714.6</v>
      </c>
    </row>
    <row r="39" spans="1:5">
      <c r="A39" s="9" t="s">
        <v>96</v>
      </c>
      <c r="B39" s="123" t="s">
        <v>332</v>
      </c>
      <c r="C39" s="156">
        <f>C40+C41</f>
        <v>6533.5</v>
      </c>
      <c r="D39" s="166">
        <f>D40+D41</f>
        <v>40.5</v>
      </c>
      <c r="E39" s="30">
        <f>E40+E41</f>
        <v>6574</v>
      </c>
    </row>
    <row r="40" spans="1:5">
      <c r="A40" s="11" t="s">
        <v>97</v>
      </c>
      <c r="B40" s="33" t="s">
        <v>72</v>
      </c>
      <c r="C40" s="155">
        <v>5275.8</v>
      </c>
      <c r="D40" s="164">
        <v>40.5</v>
      </c>
      <c r="E40" s="29">
        <f>C40+D40</f>
        <v>5316.3</v>
      </c>
    </row>
    <row r="41" spans="1:5">
      <c r="A41" s="120" t="s">
        <v>330</v>
      </c>
      <c r="B41" s="33" t="s">
        <v>331</v>
      </c>
      <c r="C41" s="155">
        <v>1257.7</v>
      </c>
      <c r="D41" s="164"/>
      <c r="E41" s="164">
        <f>C41+D41</f>
        <v>1257.7</v>
      </c>
    </row>
    <row r="42" spans="1:5">
      <c r="A42" s="9" t="s">
        <v>98</v>
      </c>
      <c r="B42" s="16" t="s">
        <v>73</v>
      </c>
      <c r="C42" s="234">
        <f>C43+C45+C44</f>
        <v>3037.2</v>
      </c>
      <c r="D42" s="166">
        <f>D43+D45+D44</f>
        <v>0</v>
      </c>
      <c r="E42" s="234">
        <f>E43+E45+E44</f>
        <v>3037.2</v>
      </c>
    </row>
    <row r="43" spans="1:5">
      <c r="A43" s="11" t="s">
        <v>99</v>
      </c>
      <c r="B43" s="10" t="s">
        <v>74</v>
      </c>
      <c r="C43" s="155">
        <v>1240</v>
      </c>
      <c r="D43" s="164"/>
      <c r="E43" s="29">
        <f>C43+D43</f>
        <v>1240</v>
      </c>
    </row>
    <row r="44" spans="1:5">
      <c r="A44" s="235" t="s">
        <v>423</v>
      </c>
      <c r="B44" s="33" t="s">
        <v>424</v>
      </c>
      <c r="C44" s="231">
        <v>946.7</v>
      </c>
      <c r="D44" s="231"/>
      <c r="E44" s="231">
        <f>C44+D44</f>
        <v>946.7</v>
      </c>
    </row>
    <row r="45" spans="1:5">
      <c r="A45" s="11" t="s">
        <v>100</v>
      </c>
      <c r="B45" s="10" t="s">
        <v>75</v>
      </c>
      <c r="C45" s="155">
        <v>850.5</v>
      </c>
      <c r="D45" s="162"/>
      <c r="E45" s="29">
        <f>C45+D45</f>
        <v>850.5</v>
      </c>
    </row>
    <row r="46" spans="1:5">
      <c r="A46" s="9" t="s">
        <v>101</v>
      </c>
      <c r="B46" s="16" t="s">
        <v>76</v>
      </c>
      <c r="C46" s="156">
        <f>C47</f>
        <v>177.8</v>
      </c>
      <c r="D46" s="166">
        <f>D47</f>
        <v>0</v>
      </c>
      <c r="E46" s="30">
        <f>E47</f>
        <v>177.8</v>
      </c>
    </row>
    <row r="47" spans="1:5">
      <c r="A47" s="11" t="s">
        <v>102</v>
      </c>
      <c r="B47" s="10" t="s">
        <v>77</v>
      </c>
      <c r="C47" s="155">
        <v>177.8</v>
      </c>
      <c r="D47" s="162"/>
      <c r="E47" s="29">
        <v>177.8</v>
      </c>
    </row>
    <row r="48" spans="1:5">
      <c r="A48" s="9"/>
      <c r="B48" s="16" t="s">
        <v>78</v>
      </c>
      <c r="C48" s="166">
        <f>C16+C26+C30+C34+C39+C42+C46</f>
        <v>155235.9</v>
      </c>
      <c r="D48" s="278">
        <f t="shared" ref="D48:E48" si="4">D16+D26+D30+D34+D39+D42+D46</f>
        <v>933.99999999999989</v>
      </c>
      <c r="E48" s="278">
        <f t="shared" si="4"/>
        <v>156169.90000000002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7"/>
  <sheetViews>
    <sheetView tabSelected="1" view="pageBreakPreview" topLeftCell="A100" zoomScale="107" zoomScaleSheetLayoutView="107" workbookViewId="0">
      <selection activeCell="A110" sqref="A110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43" t="s">
        <v>613</v>
      </c>
      <c r="B1" s="343"/>
      <c r="C1" s="343"/>
      <c r="D1" s="343"/>
      <c r="E1" s="343"/>
      <c r="F1" s="343"/>
      <c r="G1" s="343"/>
      <c r="H1" s="343"/>
    </row>
    <row r="2" spans="1:9" ht="15" customHeight="1">
      <c r="A2" s="343" t="s">
        <v>0</v>
      </c>
      <c r="B2" s="343"/>
      <c r="C2" s="343"/>
      <c r="D2" s="343"/>
      <c r="E2" s="343"/>
      <c r="F2" s="343"/>
      <c r="G2" s="343"/>
      <c r="H2" s="343"/>
    </row>
    <row r="3" spans="1:9" ht="15" customHeight="1">
      <c r="A3" s="344" t="s">
        <v>5</v>
      </c>
      <c r="B3" s="344"/>
      <c r="C3" s="344"/>
      <c r="D3" s="344"/>
      <c r="E3" s="344"/>
      <c r="F3" s="344"/>
      <c r="G3" s="344"/>
      <c r="H3" s="344"/>
    </row>
    <row r="4" spans="1:9" ht="15" customHeight="1">
      <c r="A4" s="343" t="s">
        <v>2</v>
      </c>
      <c r="B4" s="343"/>
      <c r="C4" s="343"/>
      <c r="D4" s="343"/>
      <c r="E4" s="343"/>
      <c r="F4" s="343"/>
      <c r="G4" s="343"/>
      <c r="H4" s="343"/>
    </row>
    <row r="5" spans="1:9" ht="15" customHeight="1">
      <c r="A5" s="343" t="s">
        <v>623</v>
      </c>
      <c r="B5" s="343"/>
      <c r="C5" s="343"/>
      <c r="D5" s="343"/>
      <c r="E5" s="343"/>
      <c r="F5" s="343"/>
      <c r="G5" s="343"/>
      <c r="H5" s="343"/>
    </row>
    <row r="6" spans="1:9" ht="15.75">
      <c r="D6" s="343" t="s">
        <v>35</v>
      </c>
      <c r="E6" s="343"/>
      <c r="F6" s="343"/>
      <c r="G6" s="343"/>
      <c r="H6" s="343"/>
    </row>
    <row r="7" spans="1:9" ht="15.75">
      <c r="D7" s="343" t="s">
        <v>0</v>
      </c>
      <c r="E7" s="343"/>
      <c r="F7" s="343"/>
      <c r="G7" s="343"/>
      <c r="H7" s="343"/>
    </row>
    <row r="8" spans="1:9" ht="15.75">
      <c r="D8" s="343" t="s">
        <v>1</v>
      </c>
      <c r="E8" s="343"/>
      <c r="F8" s="343"/>
      <c r="G8" s="343"/>
      <c r="H8" s="343"/>
    </row>
    <row r="9" spans="1:9" ht="15.75" customHeight="1">
      <c r="A9" s="2"/>
      <c r="D9" s="343" t="s">
        <v>2</v>
      </c>
      <c r="E9" s="343"/>
      <c r="F9" s="343"/>
      <c r="G9" s="343"/>
      <c r="H9" s="343"/>
    </row>
    <row r="10" spans="1:9" ht="18" customHeight="1">
      <c r="A10" s="2"/>
      <c r="C10" s="343" t="s">
        <v>333</v>
      </c>
      <c r="D10" s="383"/>
      <c r="E10" s="383"/>
      <c r="F10" s="383"/>
      <c r="G10" s="383"/>
      <c r="H10" s="383"/>
    </row>
    <row r="11" spans="1:9" ht="12" customHeight="1">
      <c r="A11" s="2"/>
    </row>
    <row r="12" spans="1:9">
      <c r="A12" s="345" t="s">
        <v>109</v>
      </c>
      <c r="B12" s="347"/>
      <c r="C12" s="347"/>
      <c r="D12" s="347"/>
      <c r="E12" s="347"/>
      <c r="F12" s="347"/>
      <c r="G12" s="347"/>
      <c r="H12" s="347"/>
    </row>
    <row r="13" spans="1:9">
      <c r="A13" s="345" t="s">
        <v>288</v>
      </c>
      <c r="B13" s="347"/>
      <c r="C13" s="347"/>
      <c r="D13" s="347"/>
      <c r="E13" s="347"/>
      <c r="F13" s="347"/>
      <c r="G13" s="347"/>
      <c r="H13" s="347"/>
    </row>
    <row r="14" spans="1:9" ht="2.25" customHeight="1">
      <c r="A14" s="6"/>
    </row>
    <row r="15" spans="1:9" ht="13.5" customHeight="1">
      <c r="A15" s="1"/>
      <c r="E15" s="382" t="s">
        <v>6</v>
      </c>
      <c r="F15" s="382"/>
      <c r="G15" s="382"/>
      <c r="H15" s="382"/>
    </row>
    <row r="16" spans="1:9" ht="72" customHeight="1">
      <c r="A16" s="384"/>
      <c r="B16" s="387" t="s">
        <v>116</v>
      </c>
      <c r="C16" s="384" t="s">
        <v>103</v>
      </c>
      <c r="D16" s="385" t="s">
        <v>38</v>
      </c>
      <c r="E16" s="385" t="s">
        <v>104</v>
      </c>
      <c r="F16" s="385" t="s">
        <v>289</v>
      </c>
      <c r="G16" s="390" t="s">
        <v>390</v>
      </c>
      <c r="H16" s="385" t="s">
        <v>399</v>
      </c>
      <c r="I16" s="386"/>
    </row>
    <row r="17" spans="1:9" ht="7.5" customHeight="1">
      <c r="A17" s="384"/>
      <c r="B17" s="388"/>
      <c r="C17" s="384"/>
      <c r="D17" s="385"/>
      <c r="E17" s="385"/>
      <c r="F17" s="385"/>
      <c r="G17" s="391"/>
      <c r="H17" s="385"/>
      <c r="I17" s="386"/>
    </row>
    <row r="18" spans="1:9" ht="24" customHeight="1">
      <c r="A18" s="384"/>
      <c r="B18" s="389"/>
      <c r="C18" s="384"/>
      <c r="D18" s="385"/>
      <c r="E18" s="385"/>
      <c r="F18" s="385"/>
      <c r="G18" s="392"/>
      <c r="H18" s="385"/>
      <c r="I18" s="386"/>
    </row>
    <row r="19" spans="1:9" ht="16.5" customHeight="1">
      <c r="A19" s="19" t="s">
        <v>105</v>
      </c>
      <c r="B19" s="35" t="s">
        <v>107</v>
      </c>
      <c r="C19" s="20"/>
      <c r="D19" s="8"/>
      <c r="E19" s="8"/>
      <c r="F19" s="208">
        <f>SUM(F20:F46)</f>
        <v>22532.400000000001</v>
      </c>
      <c r="G19" s="234">
        <f t="shared" ref="G19:H19" si="0">SUM(G20:G46)</f>
        <v>0</v>
      </c>
      <c r="H19" s="234">
        <f t="shared" si="0"/>
        <v>22532.400000000001</v>
      </c>
      <c r="I19" s="7"/>
    </row>
    <row r="20" spans="1:9" ht="77.25" customHeight="1">
      <c r="A20" s="18" t="s">
        <v>279</v>
      </c>
      <c r="B20" s="64" t="s">
        <v>107</v>
      </c>
      <c r="C20" s="69" t="s">
        <v>120</v>
      </c>
      <c r="D20" s="75">
        <v>4190000250</v>
      </c>
      <c r="E20" s="33">
        <v>100</v>
      </c>
      <c r="F20" s="155">
        <v>1313.5</v>
      </c>
      <c r="G20" s="33"/>
      <c r="H20" s="65">
        <f>F20+G20</f>
        <v>1313.5</v>
      </c>
      <c r="I20" s="67"/>
    </row>
    <row r="21" spans="1:9" ht="76.5" customHeight="1">
      <c r="A21" s="76" t="s">
        <v>280</v>
      </c>
      <c r="B21" s="36" t="s">
        <v>107</v>
      </c>
      <c r="C21" s="36" t="s">
        <v>81</v>
      </c>
      <c r="D21" s="75">
        <v>4190000280</v>
      </c>
      <c r="E21" s="41">
        <v>100</v>
      </c>
      <c r="F21" s="155">
        <v>12885.5</v>
      </c>
      <c r="G21" s="153"/>
      <c r="H21" s="164">
        <f t="shared" ref="H21:H44" si="1">F21+G21</f>
        <v>12885.5</v>
      </c>
      <c r="I21" s="7"/>
    </row>
    <row r="22" spans="1:9" ht="37.5" customHeight="1">
      <c r="A22" s="142" t="s">
        <v>370</v>
      </c>
      <c r="B22" s="36" t="s">
        <v>107</v>
      </c>
      <c r="C22" s="36" t="s">
        <v>81</v>
      </c>
      <c r="D22" s="75">
        <v>4190000280</v>
      </c>
      <c r="E22" s="41">
        <v>200</v>
      </c>
      <c r="F22" s="155">
        <v>3008</v>
      </c>
      <c r="G22" s="153">
        <v>-4</v>
      </c>
      <c r="H22" s="164">
        <f t="shared" si="1"/>
        <v>3004</v>
      </c>
      <c r="I22" s="7"/>
    </row>
    <row r="23" spans="1:9" ht="26.25" customHeight="1">
      <c r="A23" s="76" t="s">
        <v>281</v>
      </c>
      <c r="B23" s="52" t="s">
        <v>107</v>
      </c>
      <c r="C23" s="52" t="s">
        <v>81</v>
      </c>
      <c r="D23" s="75">
        <v>4190000280</v>
      </c>
      <c r="E23" s="51">
        <v>300</v>
      </c>
      <c r="F23" s="155">
        <v>33.4</v>
      </c>
      <c r="G23" s="153"/>
      <c r="H23" s="164">
        <f t="shared" si="1"/>
        <v>33.4</v>
      </c>
      <c r="I23" s="50"/>
    </row>
    <row r="24" spans="1:9" ht="53.25" customHeight="1">
      <c r="A24" s="203" t="s">
        <v>50</v>
      </c>
      <c r="B24" s="36" t="s">
        <v>107</v>
      </c>
      <c r="C24" s="36" t="s">
        <v>81</v>
      </c>
      <c r="D24" s="81">
        <v>4190000280</v>
      </c>
      <c r="E24" s="41">
        <v>800</v>
      </c>
      <c r="F24" s="155">
        <v>34.299999999999997</v>
      </c>
      <c r="G24" s="153">
        <v>4</v>
      </c>
      <c r="H24" s="164">
        <f t="shared" si="1"/>
        <v>38.299999999999997</v>
      </c>
      <c r="I24" s="7"/>
    </row>
    <row r="25" spans="1:9" ht="87.75" customHeight="1">
      <c r="A25" s="71" t="s">
        <v>275</v>
      </c>
      <c r="B25" s="36" t="s">
        <v>107</v>
      </c>
      <c r="C25" s="36" t="s">
        <v>81</v>
      </c>
      <c r="D25" s="75">
        <v>1410180360</v>
      </c>
      <c r="E25" s="41">
        <v>100</v>
      </c>
      <c r="F25" s="155">
        <v>327.3</v>
      </c>
      <c r="G25" s="153"/>
      <c r="H25" s="164">
        <f t="shared" si="1"/>
        <v>327.3</v>
      </c>
      <c r="I25" s="7"/>
    </row>
    <row r="26" spans="1:9" ht="51.75" customHeight="1">
      <c r="A26" s="141" t="s">
        <v>364</v>
      </c>
      <c r="B26" s="36" t="s">
        <v>107</v>
      </c>
      <c r="C26" s="36" t="s">
        <v>81</v>
      </c>
      <c r="D26" s="75">
        <v>1410180360</v>
      </c>
      <c r="E26" s="41">
        <v>200</v>
      </c>
      <c r="F26" s="155">
        <v>36.799999999999997</v>
      </c>
      <c r="G26" s="153"/>
      <c r="H26" s="164">
        <f t="shared" si="1"/>
        <v>36.799999999999997</v>
      </c>
      <c r="I26" s="7"/>
    </row>
    <row r="27" spans="1:9" ht="63.75" customHeight="1">
      <c r="A27" s="142" t="s">
        <v>380</v>
      </c>
      <c r="B27" s="57" t="s">
        <v>107</v>
      </c>
      <c r="C27" s="57" t="s">
        <v>118</v>
      </c>
      <c r="D27" s="75">
        <v>4490051200</v>
      </c>
      <c r="E27" s="56">
        <v>200</v>
      </c>
      <c r="F27" s="155">
        <v>4.9000000000000004</v>
      </c>
      <c r="G27" s="153"/>
      <c r="H27" s="164">
        <f t="shared" si="1"/>
        <v>4.9000000000000004</v>
      </c>
      <c r="I27" s="58"/>
    </row>
    <row r="28" spans="1:9" ht="51.75" customHeight="1">
      <c r="A28" s="142" t="s">
        <v>361</v>
      </c>
      <c r="B28" s="36" t="s">
        <v>107</v>
      </c>
      <c r="C28" s="36" t="s">
        <v>84</v>
      </c>
      <c r="D28" s="77">
        <v>1010120080</v>
      </c>
      <c r="E28" s="41">
        <v>200</v>
      </c>
      <c r="F28" s="155">
        <v>630</v>
      </c>
      <c r="G28" s="153"/>
      <c r="H28" s="164">
        <f t="shared" si="1"/>
        <v>630</v>
      </c>
      <c r="I28" s="7"/>
    </row>
    <row r="29" spans="1:9" ht="51.75" customHeight="1">
      <c r="A29" s="141" t="s">
        <v>362</v>
      </c>
      <c r="B29" s="36" t="s">
        <v>107</v>
      </c>
      <c r="C29" s="36" t="s">
        <v>84</v>
      </c>
      <c r="D29" s="77">
        <v>1020120190</v>
      </c>
      <c r="E29" s="41">
        <v>200</v>
      </c>
      <c r="F29" s="155">
        <v>300</v>
      </c>
      <c r="G29" s="153"/>
      <c r="H29" s="164">
        <f t="shared" si="1"/>
        <v>300</v>
      </c>
      <c r="I29" s="32"/>
    </row>
    <row r="30" spans="1:9" ht="42.75" customHeight="1">
      <c r="A30" s="141" t="s">
        <v>367</v>
      </c>
      <c r="B30" s="103" t="s">
        <v>107</v>
      </c>
      <c r="C30" s="103" t="s">
        <v>84</v>
      </c>
      <c r="D30" s="105">
        <v>1710100700</v>
      </c>
      <c r="E30" s="100">
        <v>200</v>
      </c>
      <c r="F30" s="155">
        <v>20</v>
      </c>
      <c r="G30" s="153">
        <v>30</v>
      </c>
      <c r="H30" s="164">
        <f t="shared" si="1"/>
        <v>50</v>
      </c>
      <c r="I30" s="104"/>
    </row>
    <row r="31" spans="1:9" ht="54" customHeight="1">
      <c r="A31" s="141" t="s">
        <v>381</v>
      </c>
      <c r="B31" s="103" t="s">
        <v>107</v>
      </c>
      <c r="C31" s="103" t="s">
        <v>84</v>
      </c>
      <c r="D31" s="105">
        <v>1710100710</v>
      </c>
      <c r="E31" s="100">
        <v>200</v>
      </c>
      <c r="F31" s="155">
        <v>30</v>
      </c>
      <c r="G31" s="153">
        <v>-30</v>
      </c>
      <c r="H31" s="164">
        <f t="shared" si="1"/>
        <v>0</v>
      </c>
      <c r="I31" s="104"/>
    </row>
    <row r="32" spans="1:9" ht="51.75" customHeight="1">
      <c r="A32" s="142" t="s">
        <v>382</v>
      </c>
      <c r="B32" s="36" t="s">
        <v>107</v>
      </c>
      <c r="C32" s="36" t="s">
        <v>84</v>
      </c>
      <c r="D32" s="75">
        <v>4290020100</v>
      </c>
      <c r="E32" s="41">
        <v>200</v>
      </c>
      <c r="F32" s="155">
        <v>47.5</v>
      </c>
      <c r="G32" s="153"/>
      <c r="H32" s="164">
        <f t="shared" si="1"/>
        <v>47.5</v>
      </c>
      <c r="I32" s="7"/>
    </row>
    <row r="33" spans="1:9" ht="39.75" customHeight="1">
      <c r="A33" s="142" t="s">
        <v>373</v>
      </c>
      <c r="B33" s="36" t="s">
        <v>107</v>
      </c>
      <c r="C33" s="36" t="s">
        <v>84</v>
      </c>
      <c r="D33" s="75">
        <v>4290020110</v>
      </c>
      <c r="E33" s="41">
        <v>200</v>
      </c>
      <c r="F33" s="155">
        <v>53.7</v>
      </c>
      <c r="G33" s="153"/>
      <c r="H33" s="164">
        <f t="shared" si="1"/>
        <v>53.7</v>
      </c>
      <c r="I33" s="7"/>
    </row>
    <row r="34" spans="1:9" ht="41.25" customHeight="1">
      <c r="A34" s="203" t="s">
        <v>401</v>
      </c>
      <c r="B34" s="201" t="s">
        <v>107</v>
      </c>
      <c r="C34" s="201" t="s">
        <v>84</v>
      </c>
      <c r="D34" s="202">
        <v>4290020120</v>
      </c>
      <c r="E34" s="206">
        <v>800</v>
      </c>
      <c r="F34" s="204">
        <v>29.5</v>
      </c>
      <c r="G34" s="206"/>
      <c r="H34" s="204">
        <f>F34+G34</f>
        <v>29.5</v>
      </c>
      <c r="I34" s="205"/>
    </row>
    <row r="35" spans="1:9" ht="63" customHeight="1">
      <c r="A35" s="142" t="s">
        <v>374</v>
      </c>
      <c r="B35" s="36" t="s">
        <v>107</v>
      </c>
      <c r="C35" s="36" t="s">
        <v>84</v>
      </c>
      <c r="D35" s="75">
        <v>4290020140</v>
      </c>
      <c r="E35" s="41">
        <v>200</v>
      </c>
      <c r="F35" s="155">
        <v>122.4</v>
      </c>
      <c r="G35" s="153"/>
      <c r="H35" s="164">
        <f t="shared" si="1"/>
        <v>122.4</v>
      </c>
      <c r="I35" s="7"/>
    </row>
    <row r="36" spans="1:9" ht="80.25" customHeight="1">
      <c r="A36" s="18" t="s">
        <v>433</v>
      </c>
      <c r="B36" s="262" t="s">
        <v>107</v>
      </c>
      <c r="C36" s="262" t="s">
        <v>84</v>
      </c>
      <c r="D36" s="265">
        <v>4290007030</v>
      </c>
      <c r="E36" s="269">
        <v>300</v>
      </c>
      <c r="F36" s="268">
        <v>2.6</v>
      </c>
      <c r="G36" s="269"/>
      <c r="H36" s="268">
        <f t="shared" si="1"/>
        <v>2.6</v>
      </c>
      <c r="I36" s="264"/>
    </row>
    <row r="37" spans="1:9" ht="51" customHeight="1">
      <c r="A37" s="142" t="s">
        <v>378</v>
      </c>
      <c r="B37" s="36" t="s">
        <v>107</v>
      </c>
      <c r="C37" s="36" t="s">
        <v>84</v>
      </c>
      <c r="D37" s="75">
        <v>4390080350</v>
      </c>
      <c r="E37" s="41">
        <v>200</v>
      </c>
      <c r="F37" s="155">
        <v>7</v>
      </c>
      <c r="G37" s="153"/>
      <c r="H37" s="164">
        <f t="shared" si="1"/>
        <v>7</v>
      </c>
      <c r="I37" s="28"/>
    </row>
    <row r="38" spans="1:9" ht="39.75" customHeight="1">
      <c r="A38" s="228" t="s">
        <v>402</v>
      </c>
      <c r="B38" s="232" t="s">
        <v>107</v>
      </c>
      <c r="C38" s="232" t="s">
        <v>84</v>
      </c>
      <c r="D38" s="227">
        <v>4490053910</v>
      </c>
      <c r="E38" s="233">
        <v>200</v>
      </c>
      <c r="F38" s="231">
        <v>874</v>
      </c>
      <c r="G38" s="233"/>
      <c r="H38" s="231">
        <f>F38+G38</f>
        <v>874</v>
      </c>
      <c r="I38" s="229"/>
    </row>
    <row r="39" spans="1:9" ht="51" customHeight="1">
      <c r="A39" s="203" t="s">
        <v>375</v>
      </c>
      <c r="B39" s="144" t="s">
        <v>107</v>
      </c>
      <c r="C39" s="144" t="s">
        <v>86</v>
      </c>
      <c r="D39" s="146">
        <v>4290020150</v>
      </c>
      <c r="E39" s="143">
        <v>200</v>
      </c>
      <c r="F39" s="155">
        <v>330</v>
      </c>
      <c r="G39" s="153"/>
      <c r="H39" s="164">
        <f t="shared" si="1"/>
        <v>330</v>
      </c>
      <c r="I39" s="145"/>
    </row>
    <row r="40" spans="1:9" ht="101.25" customHeight="1">
      <c r="A40" s="82" t="s">
        <v>383</v>
      </c>
      <c r="B40" s="144" t="s">
        <v>107</v>
      </c>
      <c r="C40" s="144" t="s">
        <v>88</v>
      </c>
      <c r="D40" s="87">
        <v>4390080370</v>
      </c>
      <c r="E40" s="143">
        <v>200</v>
      </c>
      <c r="F40" s="155">
        <v>12</v>
      </c>
      <c r="G40" s="153"/>
      <c r="H40" s="164">
        <f t="shared" si="1"/>
        <v>12</v>
      </c>
      <c r="I40" s="7"/>
    </row>
    <row r="41" spans="1:9" ht="51" customHeight="1">
      <c r="A41" s="163" t="s">
        <v>397</v>
      </c>
      <c r="B41" s="160" t="s">
        <v>107</v>
      </c>
      <c r="C41" s="160" t="s">
        <v>89</v>
      </c>
      <c r="D41" s="165">
        <v>510120010</v>
      </c>
      <c r="E41" s="158">
        <v>200</v>
      </c>
      <c r="F41" s="164">
        <v>0</v>
      </c>
      <c r="G41" s="158"/>
      <c r="H41" s="164">
        <f t="shared" si="1"/>
        <v>0</v>
      </c>
      <c r="I41" s="161"/>
    </row>
    <row r="42" spans="1:9" ht="53.25" customHeight="1">
      <c r="A42" s="159" t="s">
        <v>360</v>
      </c>
      <c r="B42" s="46" t="s">
        <v>107</v>
      </c>
      <c r="C42" s="46" t="s">
        <v>89</v>
      </c>
      <c r="D42" s="31" t="s">
        <v>250</v>
      </c>
      <c r="E42" s="48">
        <v>200</v>
      </c>
      <c r="F42" s="155">
        <v>243.3</v>
      </c>
      <c r="G42" s="153"/>
      <c r="H42" s="164">
        <f t="shared" si="1"/>
        <v>243.3</v>
      </c>
      <c r="I42" s="44"/>
    </row>
    <row r="43" spans="1:9" ht="63" customHeight="1">
      <c r="A43" s="18" t="s">
        <v>377</v>
      </c>
      <c r="B43" s="46" t="s">
        <v>107</v>
      </c>
      <c r="C43" s="46" t="s">
        <v>90</v>
      </c>
      <c r="D43" s="75">
        <v>4290020160</v>
      </c>
      <c r="E43" s="48">
        <v>200</v>
      </c>
      <c r="F43" s="155">
        <v>0</v>
      </c>
      <c r="G43" s="153"/>
      <c r="H43" s="164">
        <f t="shared" si="1"/>
        <v>0</v>
      </c>
      <c r="I43" s="42"/>
    </row>
    <row r="44" spans="1:9" ht="38.25" customHeight="1">
      <c r="A44" s="18" t="s">
        <v>286</v>
      </c>
      <c r="B44" s="197" t="s">
        <v>107</v>
      </c>
      <c r="C44" s="197" t="s">
        <v>99</v>
      </c>
      <c r="D44" s="87">
        <v>4290007010</v>
      </c>
      <c r="E44" s="200">
        <v>300</v>
      </c>
      <c r="F44" s="199">
        <v>1240</v>
      </c>
      <c r="G44" s="200"/>
      <c r="H44" s="199">
        <f t="shared" si="1"/>
        <v>1240</v>
      </c>
      <c r="I44" s="198"/>
    </row>
    <row r="45" spans="1:9" ht="38.25" customHeight="1">
      <c r="A45" s="267" t="s">
        <v>427</v>
      </c>
      <c r="B45" s="240" t="s">
        <v>107</v>
      </c>
      <c r="C45" s="240" t="s">
        <v>423</v>
      </c>
      <c r="D45" s="240" t="s">
        <v>428</v>
      </c>
      <c r="E45" s="128">
        <v>300</v>
      </c>
      <c r="F45" s="244">
        <v>474.7</v>
      </c>
      <c r="G45" s="244"/>
      <c r="H45" s="244">
        <f>F45+G45</f>
        <v>474.7</v>
      </c>
      <c r="I45" s="242"/>
    </row>
    <row r="46" spans="1:9" ht="40.5" customHeight="1">
      <c r="A46" s="267" t="s">
        <v>425</v>
      </c>
      <c r="B46" s="232" t="s">
        <v>107</v>
      </c>
      <c r="C46" s="232" t="s">
        <v>423</v>
      </c>
      <c r="D46" s="247" t="s">
        <v>431</v>
      </c>
      <c r="E46" s="128">
        <v>300</v>
      </c>
      <c r="F46" s="231">
        <v>472</v>
      </c>
      <c r="G46" s="170"/>
      <c r="H46" s="231">
        <f>F46+G46</f>
        <v>472</v>
      </c>
      <c r="I46" s="229"/>
    </row>
    <row r="47" spans="1:9" ht="15.75" customHeight="1">
      <c r="A47" s="123" t="s">
        <v>106</v>
      </c>
      <c r="B47" s="35" t="s">
        <v>108</v>
      </c>
      <c r="C47" s="46"/>
      <c r="D47" s="47"/>
      <c r="E47" s="47"/>
      <c r="F47" s="156">
        <f>F48+F49</f>
        <v>977.90000000000009</v>
      </c>
      <c r="G47" s="166">
        <f>G48+G49</f>
        <v>0</v>
      </c>
      <c r="H47" s="39">
        <f>H48+H49</f>
        <v>977.90000000000009</v>
      </c>
      <c r="I47" s="7"/>
    </row>
    <row r="48" spans="1:9" ht="64.5" customHeight="1">
      <c r="A48" s="267" t="s">
        <v>278</v>
      </c>
      <c r="B48" s="36" t="s">
        <v>108</v>
      </c>
      <c r="C48" s="36" t="s">
        <v>80</v>
      </c>
      <c r="D48" s="75">
        <v>4090000270</v>
      </c>
      <c r="E48" s="41">
        <v>100</v>
      </c>
      <c r="F48" s="155">
        <v>818.1</v>
      </c>
      <c r="G48" s="153"/>
      <c r="H48" s="164">
        <f>F48+G48</f>
        <v>818.1</v>
      </c>
      <c r="I48" s="7"/>
    </row>
    <row r="49" spans="1:9" ht="38.25" customHeight="1">
      <c r="A49" s="267" t="s">
        <v>369</v>
      </c>
      <c r="B49" s="36" t="s">
        <v>108</v>
      </c>
      <c r="C49" s="36" t="s">
        <v>80</v>
      </c>
      <c r="D49" s="75">
        <v>4090000270</v>
      </c>
      <c r="E49" s="41">
        <v>200</v>
      </c>
      <c r="F49" s="155">
        <v>159.80000000000001</v>
      </c>
      <c r="G49" s="153"/>
      <c r="H49" s="107">
        <f>F49+G49</f>
        <v>159.80000000000001</v>
      </c>
      <c r="I49" s="7"/>
    </row>
    <row r="50" spans="1:9" ht="25.5" customHeight="1">
      <c r="A50" s="123" t="s">
        <v>7</v>
      </c>
      <c r="B50" s="35" t="s">
        <v>8</v>
      </c>
      <c r="C50" s="36"/>
      <c r="D50" s="37"/>
      <c r="E50" s="37"/>
      <c r="F50" s="316">
        <f>SUM(F51:F75)</f>
        <v>17669.900000000001</v>
      </c>
      <c r="G50" s="166">
        <f>SUM(G51:G75)</f>
        <v>50.6</v>
      </c>
      <c r="H50" s="316">
        <f>SUM(H51:H75)</f>
        <v>17720.500000000004</v>
      </c>
      <c r="I50" s="7"/>
    </row>
    <row r="51" spans="1:9" ht="78" customHeight="1">
      <c r="A51" s="76" t="s">
        <v>282</v>
      </c>
      <c r="B51" s="36" t="s">
        <v>8</v>
      </c>
      <c r="C51" s="36" t="s">
        <v>82</v>
      </c>
      <c r="D51" s="75">
        <v>4190000290</v>
      </c>
      <c r="E51" s="41">
        <v>100</v>
      </c>
      <c r="F51" s="155">
        <v>3288.6</v>
      </c>
      <c r="G51" s="153"/>
      <c r="H51" s="38">
        <f>F51+G51</f>
        <v>3288.6</v>
      </c>
      <c r="I51" s="7"/>
    </row>
    <row r="52" spans="1:9" ht="53.25" customHeight="1">
      <c r="A52" s="142" t="s">
        <v>372</v>
      </c>
      <c r="B52" s="36" t="s">
        <v>8</v>
      </c>
      <c r="C52" s="36" t="s">
        <v>82</v>
      </c>
      <c r="D52" s="75">
        <v>4190000290</v>
      </c>
      <c r="E52" s="41">
        <v>200</v>
      </c>
      <c r="F52" s="155">
        <v>264</v>
      </c>
      <c r="G52" s="153"/>
      <c r="H52" s="164">
        <f t="shared" ref="H52:H75" si="2">F52+G52</f>
        <v>264</v>
      </c>
      <c r="I52" s="7"/>
    </row>
    <row r="53" spans="1:9" ht="37.5" customHeight="1">
      <c r="A53" s="76" t="s">
        <v>283</v>
      </c>
      <c r="B53" s="36" t="s">
        <v>8</v>
      </c>
      <c r="C53" s="36" t="s">
        <v>82</v>
      </c>
      <c r="D53" s="75">
        <v>4190000290</v>
      </c>
      <c r="E53" s="41">
        <v>800</v>
      </c>
      <c r="F53" s="155">
        <v>2</v>
      </c>
      <c r="G53" s="153"/>
      <c r="H53" s="164">
        <f t="shared" si="2"/>
        <v>2</v>
      </c>
      <c r="I53" s="7"/>
    </row>
    <row r="54" spans="1:9" ht="27" customHeight="1">
      <c r="A54" s="76" t="s">
        <v>284</v>
      </c>
      <c r="B54" s="36" t="s">
        <v>8</v>
      </c>
      <c r="C54" s="36" t="s">
        <v>83</v>
      </c>
      <c r="D54" s="75">
        <v>4290020090</v>
      </c>
      <c r="E54" s="41">
        <v>800</v>
      </c>
      <c r="F54" s="155">
        <v>315</v>
      </c>
      <c r="G54" s="153"/>
      <c r="H54" s="164">
        <f t="shared" si="2"/>
        <v>315</v>
      </c>
      <c r="I54" s="7"/>
    </row>
    <row r="55" spans="1:9" ht="51" customHeight="1">
      <c r="A55" s="142" t="s">
        <v>361</v>
      </c>
      <c r="B55" s="36" t="s">
        <v>8</v>
      </c>
      <c r="C55" s="36" t="s">
        <v>84</v>
      </c>
      <c r="D55" s="77">
        <v>1010120080</v>
      </c>
      <c r="E55" s="41">
        <v>200</v>
      </c>
      <c r="F55" s="155">
        <v>200</v>
      </c>
      <c r="G55" s="153"/>
      <c r="H55" s="164">
        <f t="shared" si="2"/>
        <v>200</v>
      </c>
      <c r="I55" s="7"/>
    </row>
    <row r="56" spans="1:9" ht="89.25" customHeight="1">
      <c r="A56" s="76" t="s">
        <v>51</v>
      </c>
      <c r="B56" s="36" t="s">
        <v>8</v>
      </c>
      <c r="C56" s="36" t="s">
        <v>86</v>
      </c>
      <c r="D56" s="75">
        <v>4290000300</v>
      </c>
      <c r="E56" s="41">
        <v>100</v>
      </c>
      <c r="F56" s="155">
        <v>2489.5</v>
      </c>
      <c r="G56" s="153"/>
      <c r="H56" s="164">
        <f t="shared" si="2"/>
        <v>2489.5</v>
      </c>
      <c r="I56" s="7"/>
    </row>
    <row r="57" spans="1:9" ht="63" customHeight="1">
      <c r="A57" s="142" t="s">
        <v>376</v>
      </c>
      <c r="B57" s="36" t="s">
        <v>8</v>
      </c>
      <c r="C57" s="36" t="s">
        <v>86</v>
      </c>
      <c r="D57" s="75">
        <v>4290000300</v>
      </c>
      <c r="E57" s="41">
        <v>200</v>
      </c>
      <c r="F57" s="155">
        <v>840.5</v>
      </c>
      <c r="G57" s="153"/>
      <c r="H57" s="164">
        <f t="shared" si="2"/>
        <v>840.5</v>
      </c>
      <c r="I57" s="7"/>
    </row>
    <row r="58" spans="1:9" ht="51" customHeight="1">
      <c r="A58" s="76" t="s">
        <v>52</v>
      </c>
      <c r="B58" s="36" t="s">
        <v>8</v>
      </c>
      <c r="C58" s="36" t="s">
        <v>86</v>
      </c>
      <c r="D58" s="75">
        <v>4290000300</v>
      </c>
      <c r="E58" s="41">
        <v>800</v>
      </c>
      <c r="F58" s="155">
        <v>33.4</v>
      </c>
      <c r="G58" s="153"/>
      <c r="H58" s="164">
        <f t="shared" si="2"/>
        <v>33.4</v>
      </c>
      <c r="I58" s="7"/>
    </row>
    <row r="59" spans="1:9" ht="37.5" customHeight="1">
      <c r="A59" s="76" t="s">
        <v>256</v>
      </c>
      <c r="B59" s="36" t="s">
        <v>8</v>
      </c>
      <c r="C59" s="36" t="s">
        <v>88</v>
      </c>
      <c r="D59" s="31" t="s">
        <v>259</v>
      </c>
      <c r="E59" s="41">
        <v>800</v>
      </c>
      <c r="F59" s="155">
        <v>350</v>
      </c>
      <c r="G59" s="153"/>
      <c r="H59" s="164">
        <f t="shared" si="2"/>
        <v>350</v>
      </c>
      <c r="I59" s="7"/>
    </row>
    <row r="60" spans="1:9" ht="37.5" customHeight="1">
      <c r="A60" s="34" t="s">
        <v>298</v>
      </c>
      <c r="B60" s="92" t="s">
        <v>8</v>
      </c>
      <c r="C60" s="92" t="s">
        <v>89</v>
      </c>
      <c r="D60" s="92" t="s">
        <v>299</v>
      </c>
      <c r="E60" s="89">
        <v>500</v>
      </c>
      <c r="F60" s="155">
        <v>0</v>
      </c>
      <c r="G60" s="153"/>
      <c r="H60" s="164">
        <f t="shared" si="2"/>
        <v>0</v>
      </c>
      <c r="I60" s="96"/>
    </row>
    <row r="61" spans="1:9" ht="37.5" customHeight="1">
      <c r="A61" s="34" t="s">
        <v>298</v>
      </c>
      <c r="B61" s="189" t="s">
        <v>8</v>
      </c>
      <c r="C61" s="189" t="s">
        <v>89</v>
      </c>
      <c r="D61" s="189" t="s">
        <v>400</v>
      </c>
      <c r="E61" s="192">
        <v>500</v>
      </c>
      <c r="F61" s="190">
        <v>1167.9000000000001</v>
      </c>
      <c r="G61" s="192"/>
      <c r="H61" s="190">
        <f>F61+G61</f>
        <v>1167.9000000000001</v>
      </c>
      <c r="I61" s="191"/>
    </row>
    <row r="62" spans="1:9" ht="37.5" customHeight="1">
      <c r="A62" s="241" t="s">
        <v>429</v>
      </c>
      <c r="B62" s="240" t="s">
        <v>8</v>
      </c>
      <c r="C62" s="240" t="s">
        <v>89</v>
      </c>
      <c r="D62" s="149" t="s">
        <v>430</v>
      </c>
      <c r="E62" s="245">
        <v>500</v>
      </c>
      <c r="F62" s="244">
        <v>2000</v>
      </c>
      <c r="G62" s="170"/>
      <c r="H62" s="244">
        <f>F62+G62</f>
        <v>2000</v>
      </c>
      <c r="I62" s="242"/>
    </row>
    <row r="63" spans="1:9" ht="24.75" customHeight="1">
      <c r="A63" s="76" t="s">
        <v>263</v>
      </c>
      <c r="B63" s="36" t="s">
        <v>8</v>
      </c>
      <c r="C63" s="36" t="s">
        <v>90</v>
      </c>
      <c r="D63" s="31" t="s">
        <v>266</v>
      </c>
      <c r="E63" s="41">
        <v>800</v>
      </c>
      <c r="F63" s="155">
        <v>100</v>
      </c>
      <c r="G63" s="153"/>
      <c r="H63" s="164">
        <f t="shared" si="2"/>
        <v>100</v>
      </c>
      <c r="I63" s="7"/>
    </row>
    <row r="64" spans="1:9" ht="88.5" customHeight="1">
      <c r="A64" s="76" t="s">
        <v>226</v>
      </c>
      <c r="B64" s="36" t="s">
        <v>8</v>
      </c>
      <c r="C64" s="36" t="s">
        <v>93</v>
      </c>
      <c r="D64" s="31" t="s">
        <v>228</v>
      </c>
      <c r="E64" s="41">
        <v>100</v>
      </c>
      <c r="F64" s="155">
        <v>1267.5</v>
      </c>
      <c r="G64" s="153"/>
      <c r="H64" s="164">
        <f t="shared" si="2"/>
        <v>1267.5</v>
      </c>
      <c r="I64" s="7"/>
    </row>
    <row r="65" spans="1:9" ht="50.25" customHeight="1">
      <c r="A65" s="142" t="s">
        <v>357</v>
      </c>
      <c r="B65" s="36" t="s">
        <v>8</v>
      </c>
      <c r="C65" s="36" t="s">
        <v>93</v>
      </c>
      <c r="D65" s="31" t="s">
        <v>228</v>
      </c>
      <c r="E65" s="41">
        <v>200</v>
      </c>
      <c r="F65" s="155">
        <v>74.7</v>
      </c>
      <c r="G65" s="153"/>
      <c r="H65" s="164">
        <f t="shared" si="2"/>
        <v>74.7</v>
      </c>
      <c r="I65" s="7"/>
    </row>
    <row r="66" spans="1:9" ht="38.25" customHeight="1">
      <c r="A66" s="76" t="s">
        <v>227</v>
      </c>
      <c r="B66" s="36" t="s">
        <v>8</v>
      </c>
      <c r="C66" s="36" t="s">
        <v>93</v>
      </c>
      <c r="D66" s="31" t="s">
        <v>228</v>
      </c>
      <c r="E66" s="41">
        <v>800</v>
      </c>
      <c r="F66" s="22">
        <v>1</v>
      </c>
      <c r="G66" s="153"/>
      <c r="H66" s="164">
        <f t="shared" si="2"/>
        <v>1</v>
      </c>
      <c r="I66" s="7"/>
    </row>
    <row r="67" spans="1:9" ht="29.25" customHeight="1">
      <c r="A67" s="313" t="s">
        <v>619</v>
      </c>
      <c r="B67" s="310" t="s">
        <v>8</v>
      </c>
      <c r="C67" s="310" t="s">
        <v>93</v>
      </c>
      <c r="D67" s="149" t="s">
        <v>622</v>
      </c>
      <c r="E67" s="315">
        <v>100</v>
      </c>
      <c r="F67" s="22"/>
      <c r="G67" s="315">
        <v>10.1</v>
      </c>
      <c r="H67" s="314">
        <f t="shared" si="2"/>
        <v>10.1</v>
      </c>
      <c r="I67" s="312"/>
    </row>
    <row r="68" spans="1:9" ht="75.75" customHeight="1">
      <c r="A68" s="76" t="s">
        <v>208</v>
      </c>
      <c r="B68" s="36" t="s">
        <v>8</v>
      </c>
      <c r="C68" s="36" t="s">
        <v>97</v>
      </c>
      <c r="D68" s="31" t="s">
        <v>212</v>
      </c>
      <c r="E68" s="41">
        <v>100</v>
      </c>
      <c r="F68" s="22">
        <v>2314.6999999999998</v>
      </c>
      <c r="G68" s="153"/>
      <c r="H68" s="164">
        <f t="shared" si="2"/>
        <v>2314.6999999999998</v>
      </c>
      <c r="I68" s="7"/>
    </row>
    <row r="69" spans="1:9" ht="51.75" customHeight="1">
      <c r="A69" s="142" t="s">
        <v>354</v>
      </c>
      <c r="B69" s="36" t="s">
        <v>8</v>
      </c>
      <c r="C69" s="36" t="s">
        <v>97</v>
      </c>
      <c r="D69" s="31" t="s">
        <v>212</v>
      </c>
      <c r="E69" s="41">
        <v>200</v>
      </c>
      <c r="F69" s="22">
        <v>1687.2</v>
      </c>
      <c r="G69" s="153">
        <v>25</v>
      </c>
      <c r="H69" s="164">
        <f t="shared" si="2"/>
        <v>1712.2</v>
      </c>
      <c r="I69" s="7"/>
    </row>
    <row r="70" spans="1:9" ht="38.25" customHeight="1">
      <c r="A70" s="76" t="s">
        <v>209</v>
      </c>
      <c r="B70" s="36" t="s">
        <v>8</v>
      </c>
      <c r="C70" s="36" t="s">
        <v>97</v>
      </c>
      <c r="D70" s="31" t="s">
        <v>212</v>
      </c>
      <c r="E70" s="41">
        <v>800</v>
      </c>
      <c r="F70" s="22">
        <v>50.4</v>
      </c>
      <c r="G70" s="153">
        <v>-25</v>
      </c>
      <c r="H70" s="164">
        <f t="shared" si="2"/>
        <v>25.4</v>
      </c>
      <c r="I70" s="7"/>
    </row>
    <row r="71" spans="1:9" ht="39" customHeight="1">
      <c r="A71" s="82" t="s">
        <v>355</v>
      </c>
      <c r="B71" s="36" t="s">
        <v>8</v>
      </c>
      <c r="C71" s="36" t="s">
        <v>97</v>
      </c>
      <c r="D71" s="72" t="s">
        <v>213</v>
      </c>
      <c r="E71" s="41">
        <v>200</v>
      </c>
      <c r="F71" s="22">
        <v>156.6</v>
      </c>
      <c r="G71" s="153"/>
      <c r="H71" s="164">
        <f t="shared" si="2"/>
        <v>156.6</v>
      </c>
      <c r="I71" s="7"/>
    </row>
    <row r="72" spans="1:9" ht="38.25" customHeight="1">
      <c r="A72" s="142" t="s">
        <v>384</v>
      </c>
      <c r="B72" s="36" t="s">
        <v>8</v>
      </c>
      <c r="C72" s="36" t="s">
        <v>97</v>
      </c>
      <c r="D72" s="31" t="s">
        <v>216</v>
      </c>
      <c r="E72" s="41">
        <v>200</v>
      </c>
      <c r="F72" s="22">
        <v>702</v>
      </c>
      <c r="G72" s="153"/>
      <c r="H72" s="164">
        <f t="shared" si="2"/>
        <v>702</v>
      </c>
      <c r="I72" s="7"/>
    </row>
    <row r="73" spans="1:9" ht="101.25" customHeight="1">
      <c r="A73" s="71" t="s">
        <v>219</v>
      </c>
      <c r="B73" s="36" t="s">
        <v>8</v>
      </c>
      <c r="C73" s="36" t="s">
        <v>97</v>
      </c>
      <c r="D73" s="31" t="s">
        <v>221</v>
      </c>
      <c r="E73" s="41">
        <v>100</v>
      </c>
      <c r="F73" s="22">
        <v>112</v>
      </c>
      <c r="G73" s="153"/>
      <c r="H73" s="164">
        <f t="shared" si="2"/>
        <v>112</v>
      </c>
      <c r="I73" s="13"/>
    </row>
    <row r="74" spans="1:9" ht="76.5" customHeight="1">
      <c r="A74" s="76" t="s">
        <v>220</v>
      </c>
      <c r="B74" s="43" t="s">
        <v>8</v>
      </c>
      <c r="C74" s="43" t="s">
        <v>97</v>
      </c>
      <c r="D74" s="72" t="s">
        <v>222</v>
      </c>
      <c r="E74" s="45">
        <v>100</v>
      </c>
      <c r="F74" s="22">
        <v>252.9</v>
      </c>
      <c r="G74" s="153"/>
      <c r="H74" s="164">
        <f t="shared" si="2"/>
        <v>252.9</v>
      </c>
      <c r="I74" s="44"/>
    </row>
    <row r="75" spans="1:9" ht="27" customHeight="1">
      <c r="A75" s="313" t="s">
        <v>619</v>
      </c>
      <c r="B75" s="310" t="s">
        <v>8</v>
      </c>
      <c r="C75" s="310" t="s">
        <v>97</v>
      </c>
      <c r="D75" s="310" t="s">
        <v>621</v>
      </c>
      <c r="E75" s="315">
        <v>100</v>
      </c>
      <c r="F75" s="22"/>
      <c r="G75" s="315">
        <v>40.5</v>
      </c>
      <c r="H75" s="314">
        <f t="shared" si="2"/>
        <v>40.5</v>
      </c>
      <c r="I75" s="312"/>
    </row>
    <row r="76" spans="1:9" ht="26.25" customHeight="1">
      <c r="A76" s="16" t="s">
        <v>117</v>
      </c>
      <c r="B76" s="35" t="s">
        <v>9</v>
      </c>
      <c r="C76" s="36"/>
      <c r="D76" s="36"/>
      <c r="E76" s="37"/>
      <c r="F76" s="215">
        <f>SUM(F77:F145)</f>
        <v>112333.00000000003</v>
      </c>
      <c r="G76" s="215">
        <f>SUM(G77:G145)</f>
        <v>883.4</v>
      </c>
      <c r="H76" s="39">
        <f>SUM(H77:H145)</f>
        <v>113216.40000000001</v>
      </c>
      <c r="I76" s="7"/>
    </row>
    <row r="77" spans="1:9" ht="59.25" customHeight="1">
      <c r="A77" s="212" t="s">
        <v>382</v>
      </c>
      <c r="B77" s="216" t="s">
        <v>9</v>
      </c>
      <c r="C77" s="213" t="s">
        <v>84</v>
      </c>
      <c r="D77" s="210">
        <v>4290020100</v>
      </c>
      <c r="E77" s="214">
        <v>200</v>
      </c>
      <c r="F77" s="209">
        <v>2.5</v>
      </c>
      <c r="G77" s="214"/>
      <c r="H77" s="209">
        <f t="shared" ref="H77" si="3">F77+G77</f>
        <v>2.5</v>
      </c>
      <c r="I77" s="211"/>
    </row>
    <row r="78" spans="1:9" ht="51" customHeight="1">
      <c r="A78" s="142" t="s">
        <v>336</v>
      </c>
      <c r="B78" s="31" t="s">
        <v>9</v>
      </c>
      <c r="C78" s="36" t="s">
        <v>92</v>
      </c>
      <c r="D78" s="72" t="s">
        <v>141</v>
      </c>
      <c r="E78" s="41">
        <v>200</v>
      </c>
      <c r="F78" s="155">
        <v>115</v>
      </c>
      <c r="G78" s="153"/>
      <c r="H78" s="38">
        <f>F78+G78</f>
        <v>115</v>
      </c>
      <c r="I78" s="7"/>
    </row>
    <row r="79" spans="1:9" ht="51" customHeight="1">
      <c r="A79" s="151" t="s">
        <v>389</v>
      </c>
      <c r="B79" s="149" t="s">
        <v>9</v>
      </c>
      <c r="C79" s="150" t="s">
        <v>92</v>
      </c>
      <c r="D79" s="150" t="s">
        <v>294</v>
      </c>
      <c r="E79" s="148">
        <v>200</v>
      </c>
      <c r="F79" s="155">
        <v>0</v>
      </c>
      <c r="G79" s="153"/>
      <c r="H79" s="164">
        <f t="shared" ref="H79:H145" si="4">F79+G79</f>
        <v>0</v>
      </c>
      <c r="I79" s="152"/>
    </row>
    <row r="80" spans="1:9" ht="126" customHeight="1">
      <c r="A80" s="18" t="s">
        <v>340</v>
      </c>
      <c r="B80" s="31" t="s">
        <v>9</v>
      </c>
      <c r="C80" s="72" t="s">
        <v>92</v>
      </c>
      <c r="D80" s="72" t="s">
        <v>151</v>
      </c>
      <c r="E80" s="41">
        <v>200</v>
      </c>
      <c r="F80" s="155">
        <v>196.9</v>
      </c>
      <c r="G80" s="153"/>
      <c r="H80" s="164">
        <f t="shared" si="4"/>
        <v>196.9</v>
      </c>
      <c r="I80" s="13"/>
    </row>
    <row r="81" spans="1:9" ht="78" customHeight="1">
      <c r="A81" s="76" t="s">
        <v>131</v>
      </c>
      <c r="B81" s="31" t="s">
        <v>9</v>
      </c>
      <c r="C81" s="36" t="s">
        <v>92</v>
      </c>
      <c r="D81" s="74" t="s">
        <v>159</v>
      </c>
      <c r="E81" s="41">
        <v>100</v>
      </c>
      <c r="F81" s="155">
        <v>3100.6</v>
      </c>
      <c r="G81" s="153">
        <v>-247.4</v>
      </c>
      <c r="H81" s="164">
        <f t="shared" si="4"/>
        <v>2853.2</v>
      </c>
      <c r="I81" s="7"/>
    </row>
    <row r="82" spans="1:9" ht="51" customHeight="1">
      <c r="A82" s="142" t="s">
        <v>342</v>
      </c>
      <c r="B82" s="36" t="s">
        <v>9</v>
      </c>
      <c r="C82" s="36" t="s">
        <v>92</v>
      </c>
      <c r="D82" s="74" t="s">
        <v>159</v>
      </c>
      <c r="E82" s="41">
        <v>200</v>
      </c>
      <c r="F82" s="155">
        <v>2828.1</v>
      </c>
      <c r="G82" s="153">
        <v>1.9</v>
      </c>
      <c r="H82" s="164">
        <f t="shared" si="4"/>
        <v>2830</v>
      </c>
      <c r="I82" s="7"/>
    </row>
    <row r="83" spans="1:9" ht="38.25" customHeight="1">
      <c r="A83" s="76" t="s">
        <v>132</v>
      </c>
      <c r="B83" s="36" t="s">
        <v>9</v>
      </c>
      <c r="C83" s="36" t="s">
        <v>92</v>
      </c>
      <c r="D83" s="72" t="s">
        <v>159</v>
      </c>
      <c r="E83" s="41">
        <v>800</v>
      </c>
      <c r="F83" s="155">
        <v>26.5</v>
      </c>
      <c r="G83" s="153">
        <v>0.7</v>
      </c>
      <c r="H83" s="164">
        <f t="shared" si="4"/>
        <v>27.2</v>
      </c>
      <c r="I83" s="7"/>
    </row>
    <row r="84" spans="1:9" ht="39.75" customHeight="1">
      <c r="A84" s="142" t="s">
        <v>343</v>
      </c>
      <c r="B84" s="36" t="s">
        <v>9</v>
      </c>
      <c r="C84" s="36" t="s">
        <v>92</v>
      </c>
      <c r="D84" s="80" t="s">
        <v>292</v>
      </c>
      <c r="E84" s="41">
        <v>200</v>
      </c>
      <c r="F84" s="155">
        <v>1323</v>
      </c>
      <c r="G84" s="153"/>
      <c r="H84" s="164">
        <f t="shared" si="4"/>
        <v>1323</v>
      </c>
      <c r="I84" s="7"/>
    </row>
    <row r="85" spans="1:9" ht="27" customHeight="1">
      <c r="A85" s="142" t="s">
        <v>344</v>
      </c>
      <c r="B85" s="103" t="s">
        <v>9</v>
      </c>
      <c r="C85" s="103" t="s">
        <v>92</v>
      </c>
      <c r="D85" s="103" t="s">
        <v>311</v>
      </c>
      <c r="E85" s="100">
        <v>200</v>
      </c>
      <c r="F85" s="155">
        <v>1254.8</v>
      </c>
      <c r="G85" s="153"/>
      <c r="H85" s="164">
        <f t="shared" si="4"/>
        <v>1254.8</v>
      </c>
      <c r="I85" s="104"/>
    </row>
    <row r="86" spans="1:9" ht="27" customHeight="1">
      <c r="A86" s="313" t="s">
        <v>619</v>
      </c>
      <c r="B86" s="310" t="s">
        <v>9</v>
      </c>
      <c r="C86" s="310" t="s">
        <v>92</v>
      </c>
      <c r="D86" s="310" t="s">
        <v>618</v>
      </c>
      <c r="E86" s="315">
        <v>100</v>
      </c>
      <c r="F86" s="314"/>
      <c r="G86" s="315">
        <v>164.6</v>
      </c>
      <c r="H86" s="314">
        <f t="shared" si="4"/>
        <v>164.6</v>
      </c>
      <c r="I86" s="312"/>
    </row>
    <row r="87" spans="1:9" ht="177.75" customHeight="1">
      <c r="A87" s="76" t="s">
        <v>168</v>
      </c>
      <c r="B87" s="72" t="s">
        <v>9</v>
      </c>
      <c r="C87" s="72" t="s">
        <v>92</v>
      </c>
      <c r="D87" s="72" t="s">
        <v>169</v>
      </c>
      <c r="E87" s="41">
        <v>100</v>
      </c>
      <c r="F87" s="155">
        <v>4635.3</v>
      </c>
      <c r="G87" s="153"/>
      <c r="H87" s="164">
        <f t="shared" si="4"/>
        <v>4635.3</v>
      </c>
      <c r="I87" s="7"/>
    </row>
    <row r="88" spans="1:9" ht="152.25" customHeight="1">
      <c r="A88" s="180" t="s">
        <v>347</v>
      </c>
      <c r="B88" s="72" t="s">
        <v>9</v>
      </c>
      <c r="C88" s="72" t="s">
        <v>92</v>
      </c>
      <c r="D88" s="72" t="s">
        <v>169</v>
      </c>
      <c r="E88" s="41">
        <v>200</v>
      </c>
      <c r="F88" s="155">
        <v>24.3</v>
      </c>
      <c r="G88" s="153"/>
      <c r="H88" s="164">
        <f t="shared" si="4"/>
        <v>24.3</v>
      </c>
      <c r="I88" s="7"/>
    </row>
    <row r="89" spans="1:9" ht="51" customHeight="1">
      <c r="A89" s="14" t="s">
        <v>334</v>
      </c>
      <c r="B89" s="103" t="s">
        <v>9</v>
      </c>
      <c r="C89" s="103" t="s">
        <v>93</v>
      </c>
      <c r="D89" s="103" t="s">
        <v>302</v>
      </c>
      <c r="E89" s="110">
        <v>200</v>
      </c>
      <c r="F89" s="155">
        <v>25</v>
      </c>
      <c r="G89" s="157"/>
      <c r="H89" s="164">
        <f t="shared" si="4"/>
        <v>25</v>
      </c>
      <c r="I89" s="104"/>
    </row>
    <row r="90" spans="1:9" ht="51.75" customHeight="1">
      <c r="A90" s="188" t="s">
        <v>301</v>
      </c>
      <c r="B90" s="103" t="s">
        <v>9</v>
      </c>
      <c r="C90" s="103" t="s">
        <v>93</v>
      </c>
      <c r="D90" s="103" t="s">
        <v>302</v>
      </c>
      <c r="E90" s="110">
        <v>600</v>
      </c>
      <c r="F90" s="155">
        <v>75</v>
      </c>
      <c r="G90" s="157"/>
      <c r="H90" s="164">
        <f t="shared" si="4"/>
        <v>75</v>
      </c>
      <c r="I90" s="104"/>
    </row>
    <row r="91" spans="1:9" ht="51" customHeight="1">
      <c r="A91" s="180" t="s">
        <v>335</v>
      </c>
      <c r="B91" s="178" t="s">
        <v>9</v>
      </c>
      <c r="C91" s="178" t="s">
        <v>93</v>
      </c>
      <c r="D91" s="178" t="s">
        <v>140</v>
      </c>
      <c r="E91" s="182">
        <v>200</v>
      </c>
      <c r="F91" s="181">
        <v>392.9</v>
      </c>
      <c r="G91" s="182">
        <v>-53</v>
      </c>
      <c r="H91" s="181">
        <f t="shared" si="4"/>
        <v>339.9</v>
      </c>
      <c r="I91" s="7"/>
    </row>
    <row r="92" spans="1:9" ht="51.75" customHeight="1">
      <c r="A92" s="180" t="s">
        <v>128</v>
      </c>
      <c r="B92" s="178" t="s">
        <v>9</v>
      </c>
      <c r="C92" s="178" t="s">
        <v>93</v>
      </c>
      <c r="D92" s="178" t="s">
        <v>140</v>
      </c>
      <c r="E92" s="182">
        <v>600</v>
      </c>
      <c r="F92" s="181">
        <v>797.9</v>
      </c>
      <c r="G92" s="182"/>
      <c r="H92" s="181">
        <f t="shared" si="4"/>
        <v>797.9</v>
      </c>
      <c r="I92" s="7"/>
    </row>
    <row r="93" spans="1:9" ht="51" customHeight="1">
      <c r="A93" s="151" t="s">
        <v>389</v>
      </c>
      <c r="B93" s="150" t="s">
        <v>9</v>
      </c>
      <c r="C93" s="150" t="s">
        <v>93</v>
      </c>
      <c r="D93" s="150" t="s">
        <v>294</v>
      </c>
      <c r="E93" s="148">
        <v>200</v>
      </c>
      <c r="F93" s="155">
        <v>0</v>
      </c>
      <c r="G93" s="153"/>
      <c r="H93" s="164">
        <f t="shared" si="4"/>
        <v>0</v>
      </c>
      <c r="I93" s="152"/>
    </row>
    <row r="94" spans="1:9" ht="50.25" customHeight="1">
      <c r="A94" s="85" t="s">
        <v>293</v>
      </c>
      <c r="B94" s="83" t="s">
        <v>9</v>
      </c>
      <c r="C94" s="83" t="s">
        <v>93</v>
      </c>
      <c r="D94" s="83" t="s">
        <v>294</v>
      </c>
      <c r="E94" s="78">
        <v>600</v>
      </c>
      <c r="F94" s="155">
        <v>500</v>
      </c>
      <c r="G94" s="153"/>
      <c r="H94" s="164">
        <f t="shared" si="4"/>
        <v>500</v>
      </c>
      <c r="I94" s="84"/>
    </row>
    <row r="95" spans="1:9" ht="63" customHeight="1">
      <c r="A95" s="116" t="s">
        <v>303</v>
      </c>
      <c r="B95" s="103" t="s">
        <v>9</v>
      </c>
      <c r="C95" s="103" t="s">
        <v>93</v>
      </c>
      <c r="D95" s="103" t="s">
        <v>304</v>
      </c>
      <c r="E95" s="100">
        <v>600</v>
      </c>
      <c r="F95" s="155">
        <v>1290</v>
      </c>
      <c r="G95" s="153"/>
      <c r="H95" s="164">
        <f t="shared" si="4"/>
        <v>1290</v>
      </c>
      <c r="I95" s="104"/>
    </row>
    <row r="96" spans="1:9" ht="66" customHeight="1">
      <c r="A96" s="267" t="s">
        <v>435</v>
      </c>
      <c r="B96" s="258" t="s">
        <v>9</v>
      </c>
      <c r="C96" s="258" t="s">
        <v>93</v>
      </c>
      <c r="D96" s="258" t="s">
        <v>432</v>
      </c>
      <c r="E96" s="261">
        <v>600</v>
      </c>
      <c r="F96" s="259">
        <v>1451.4</v>
      </c>
      <c r="G96" s="128"/>
      <c r="H96" s="259">
        <f t="shared" si="4"/>
        <v>1451.4</v>
      </c>
      <c r="I96" s="260"/>
    </row>
    <row r="97" spans="1:9" ht="72" customHeight="1">
      <c r="A97" s="267" t="s">
        <v>422</v>
      </c>
      <c r="B97" s="262" t="s">
        <v>9</v>
      </c>
      <c r="C97" s="262" t="s">
        <v>93</v>
      </c>
      <c r="D97" s="262" t="s">
        <v>426</v>
      </c>
      <c r="E97" s="269">
        <v>600</v>
      </c>
      <c r="F97" s="268">
        <v>100</v>
      </c>
      <c r="G97" s="269"/>
      <c r="H97" s="268">
        <f>F97+G97</f>
        <v>100</v>
      </c>
      <c r="I97" s="13"/>
    </row>
    <row r="98" spans="1:9" ht="51" customHeight="1">
      <c r="A98" s="14" t="s">
        <v>130</v>
      </c>
      <c r="B98" s="262" t="s">
        <v>9</v>
      </c>
      <c r="C98" s="262" t="s">
        <v>93</v>
      </c>
      <c r="D98" s="262" t="s">
        <v>149</v>
      </c>
      <c r="E98" s="269">
        <v>600</v>
      </c>
      <c r="F98" s="268">
        <v>0</v>
      </c>
      <c r="G98" s="269"/>
      <c r="H98" s="268">
        <f t="shared" si="4"/>
        <v>0</v>
      </c>
      <c r="I98" s="13"/>
    </row>
    <row r="99" spans="1:9" ht="56.25" customHeight="1">
      <c r="A99" s="14" t="s">
        <v>338</v>
      </c>
      <c r="B99" s="262" t="s">
        <v>9</v>
      </c>
      <c r="C99" s="262" t="s">
        <v>93</v>
      </c>
      <c r="D99" s="262" t="s">
        <v>393</v>
      </c>
      <c r="E99" s="269">
        <v>200</v>
      </c>
      <c r="F99" s="268">
        <v>326.3</v>
      </c>
      <c r="G99" s="269"/>
      <c r="H99" s="268">
        <f t="shared" si="4"/>
        <v>326.3</v>
      </c>
      <c r="I99" s="161"/>
    </row>
    <row r="100" spans="1:9" ht="51" customHeight="1">
      <c r="A100" s="70" t="s">
        <v>130</v>
      </c>
      <c r="B100" s="160" t="s">
        <v>9</v>
      </c>
      <c r="C100" s="160" t="s">
        <v>93</v>
      </c>
      <c r="D100" s="73" t="s">
        <v>393</v>
      </c>
      <c r="E100" s="158">
        <v>600</v>
      </c>
      <c r="F100" s="164">
        <v>767.1</v>
      </c>
      <c r="G100" s="158"/>
      <c r="H100" s="164">
        <f t="shared" si="4"/>
        <v>767.1</v>
      </c>
      <c r="I100" s="161"/>
    </row>
    <row r="101" spans="1:9" ht="88.5" customHeight="1">
      <c r="A101" s="18" t="s">
        <v>339</v>
      </c>
      <c r="B101" s="36" t="s">
        <v>9</v>
      </c>
      <c r="C101" s="36" t="s">
        <v>93</v>
      </c>
      <c r="D101" s="72" t="s">
        <v>150</v>
      </c>
      <c r="E101" s="41">
        <v>200</v>
      </c>
      <c r="F101" s="155">
        <v>65.5</v>
      </c>
      <c r="G101" s="153"/>
      <c r="H101" s="164">
        <f t="shared" si="4"/>
        <v>65.5</v>
      </c>
      <c r="I101" s="7"/>
    </row>
    <row r="102" spans="1:9" ht="88.5" customHeight="1">
      <c r="A102" s="34" t="s">
        <v>133</v>
      </c>
      <c r="B102" s="36" t="s">
        <v>9</v>
      </c>
      <c r="C102" s="36" t="s">
        <v>93</v>
      </c>
      <c r="D102" s="74" t="s">
        <v>162</v>
      </c>
      <c r="E102" s="41">
        <v>100</v>
      </c>
      <c r="F102" s="155">
        <v>837.7</v>
      </c>
      <c r="G102" s="153">
        <v>-52.1</v>
      </c>
      <c r="H102" s="164">
        <f t="shared" si="4"/>
        <v>785.6</v>
      </c>
      <c r="I102" s="7"/>
    </row>
    <row r="103" spans="1:9" ht="64.5" customHeight="1">
      <c r="A103" s="33" t="s">
        <v>345</v>
      </c>
      <c r="B103" s="36" t="s">
        <v>9</v>
      </c>
      <c r="C103" s="36" t="s">
        <v>93</v>
      </c>
      <c r="D103" s="74" t="s">
        <v>162</v>
      </c>
      <c r="E103" s="41">
        <v>200</v>
      </c>
      <c r="F103" s="155">
        <v>11112.7</v>
      </c>
      <c r="G103" s="153">
        <v>258</v>
      </c>
      <c r="H103" s="164">
        <f t="shared" si="4"/>
        <v>11370.7</v>
      </c>
      <c r="I103" s="7"/>
    </row>
    <row r="104" spans="1:9" ht="52.5" customHeight="1">
      <c r="A104" s="33" t="s">
        <v>138</v>
      </c>
      <c r="B104" s="54" t="s">
        <v>9</v>
      </c>
      <c r="C104" s="54" t="s">
        <v>93</v>
      </c>
      <c r="D104" s="74" t="s">
        <v>162</v>
      </c>
      <c r="E104" s="53">
        <v>300</v>
      </c>
      <c r="F104" s="155"/>
      <c r="G104" s="153"/>
      <c r="H104" s="164">
        <f t="shared" si="4"/>
        <v>0</v>
      </c>
      <c r="I104" s="55"/>
    </row>
    <row r="105" spans="1:9" ht="63" customHeight="1">
      <c r="A105" s="33" t="s">
        <v>134</v>
      </c>
      <c r="B105" s="36" t="s">
        <v>9</v>
      </c>
      <c r="C105" s="36" t="s">
        <v>93</v>
      </c>
      <c r="D105" s="74" t="s">
        <v>162</v>
      </c>
      <c r="E105" s="41">
        <v>600</v>
      </c>
      <c r="F105" s="155">
        <v>13329</v>
      </c>
      <c r="G105" s="170">
        <v>342.6</v>
      </c>
      <c r="H105" s="164">
        <f t="shared" si="4"/>
        <v>13671.6</v>
      </c>
      <c r="I105" s="7"/>
    </row>
    <row r="106" spans="1:9" ht="51" customHeight="1">
      <c r="A106" s="33" t="s">
        <v>135</v>
      </c>
      <c r="B106" s="36" t="s">
        <v>9</v>
      </c>
      <c r="C106" s="36" t="s">
        <v>93</v>
      </c>
      <c r="D106" s="74" t="s">
        <v>162</v>
      </c>
      <c r="E106" s="41">
        <v>800</v>
      </c>
      <c r="F106" s="155">
        <v>171.3</v>
      </c>
      <c r="G106" s="170"/>
      <c r="H106" s="164">
        <f t="shared" si="4"/>
        <v>171.3</v>
      </c>
      <c r="I106" s="7"/>
    </row>
    <row r="107" spans="1:9" ht="39.75" customHeight="1">
      <c r="A107" s="142" t="s">
        <v>343</v>
      </c>
      <c r="B107" s="36" t="s">
        <v>9</v>
      </c>
      <c r="C107" s="36" t="s">
        <v>93</v>
      </c>
      <c r="D107" s="72" t="s">
        <v>164</v>
      </c>
      <c r="E107" s="41">
        <v>200</v>
      </c>
      <c r="F107" s="155">
        <v>1049.2</v>
      </c>
      <c r="G107" s="153"/>
      <c r="H107" s="164">
        <f t="shared" si="4"/>
        <v>1049.2</v>
      </c>
      <c r="I107" s="7"/>
    </row>
    <row r="108" spans="1:9" ht="31.5" customHeight="1">
      <c r="A108" s="185" t="s">
        <v>344</v>
      </c>
      <c r="B108" s="184" t="s">
        <v>9</v>
      </c>
      <c r="C108" s="184" t="s">
        <v>93</v>
      </c>
      <c r="D108" s="184" t="s">
        <v>312</v>
      </c>
      <c r="E108" s="187">
        <v>200</v>
      </c>
      <c r="F108" s="186">
        <v>914</v>
      </c>
      <c r="G108" s="187">
        <v>-108.3</v>
      </c>
      <c r="H108" s="186">
        <f t="shared" si="4"/>
        <v>805.7</v>
      </c>
      <c r="I108" s="104"/>
    </row>
    <row r="109" spans="1:9" ht="31.5" customHeight="1">
      <c r="A109" s="313" t="s">
        <v>619</v>
      </c>
      <c r="B109" s="310" t="s">
        <v>9</v>
      </c>
      <c r="C109" s="310" t="s">
        <v>93</v>
      </c>
      <c r="D109" s="310" t="s">
        <v>618</v>
      </c>
      <c r="E109" s="315">
        <v>100</v>
      </c>
      <c r="F109" s="314"/>
      <c r="G109" s="315">
        <v>108.7</v>
      </c>
      <c r="H109" s="314">
        <f t="shared" si="4"/>
        <v>108.7</v>
      </c>
      <c r="I109" s="312"/>
    </row>
    <row r="110" spans="1:9" ht="177" customHeight="1">
      <c r="A110" s="328" t="s">
        <v>387</v>
      </c>
      <c r="B110" s="184" t="s">
        <v>9</v>
      </c>
      <c r="C110" s="184" t="s">
        <v>93</v>
      </c>
      <c r="D110" s="184" t="s">
        <v>174</v>
      </c>
      <c r="E110" s="187">
        <v>100</v>
      </c>
      <c r="F110" s="186">
        <v>20345.7</v>
      </c>
      <c r="G110" s="187">
        <v>118.4</v>
      </c>
      <c r="H110" s="186">
        <f t="shared" si="4"/>
        <v>20464.100000000002</v>
      </c>
      <c r="I110" s="7"/>
    </row>
    <row r="111" spans="1:9" ht="152.25" customHeight="1">
      <c r="A111" s="147" t="s">
        <v>348</v>
      </c>
      <c r="B111" s="36" t="s">
        <v>9</v>
      </c>
      <c r="C111" s="36" t="s">
        <v>93</v>
      </c>
      <c r="D111" s="72" t="s">
        <v>174</v>
      </c>
      <c r="E111" s="41">
        <v>200</v>
      </c>
      <c r="F111" s="155">
        <v>23.6</v>
      </c>
      <c r="G111" s="153"/>
      <c r="H111" s="164">
        <f t="shared" si="4"/>
        <v>23.6</v>
      </c>
      <c r="I111" s="40"/>
    </row>
    <row r="112" spans="1:9" ht="141.75" customHeight="1">
      <c r="A112" s="323" t="s">
        <v>626</v>
      </c>
      <c r="B112" s="322" t="s">
        <v>9</v>
      </c>
      <c r="C112" s="322" t="s">
        <v>93</v>
      </c>
      <c r="D112" s="322" t="s">
        <v>174</v>
      </c>
      <c r="E112" s="326">
        <v>300</v>
      </c>
      <c r="F112" s="324"/>
      <c r="G112" s="326">
        <v>19.5</v>
      </c>
      <c r="H112" s="324">
        <f>F112+G112</f>
        <v>19.5</v>
      </c>
      <c r="I112" s="325"/>
    </row>
    <row r="113" spans="1:10" ht="162" customHeight="1">
      <c r="A113" s="33" t="s">
        <v>388</v>
      </c>
      <c r="B113" s="36" t="s">
        <v>9</v>
      </c>
      <c r="C113" s="36" t="s">
        <v>93</v>
      </c>
      <c r="D113" s="72" t="s">
        <v>174</v>
      </c>
      <c r="E113" s="41">
        <v>600</v>
      </c>
      <c r="F113" s="155">
        <v>31330.5</v>
      </c>
      <c r="G113" s="153">
        <v>233.5</v>
      </c>
      <c r="H113" s="164">
        <f t="shared" si="4"/>
        <v>31564</v>
      </c>
      <c r="I113" s="62"/>
      <c r="J113" s="63"/>
    </row>
    <row r="114" spans="1:10" ht="85.5" customHeight="1">
      <c r="A114" s="76" t="s">
        <v>178</v>
      </c>
      <c r="B114" s="36" t="s">
        <v>9</v>
      </c>
      <c r="C114" s="36" t="s">
        <v>93</v>
      </c>
      <c r="D114" s="72" t="s">
        <v>179</v>
      </c>
      <c r="E114" s="41">
        <v>100</v>
      </c>
      <c r="F114" s="155">
        <v>2942.6</v>
      </c>
      <c r="G114" s="153">
        <v>-96.2</v>
      </c>
      <c r="H114" s="164">
        <f t="shared" si="4"/>
        <v>2846.4</v>
      </c>
      <c r="I114" s="62"/>
      <c r="J114" s="63"/>
    </row>
    <row r="115" spans="1:10" ht="50.25" customHeight="1">
      <c r="A115" s="142" t="s">
        <v>349</v>
      </c>
      <c r="B115" s="36" t="s">
        <v>9</v>
      </c>
      <c r="C115" s="36" t="s">
        <v>93</v>
      </c>
      <c r="D115" s="72" t="s">
        <v>179</v>
      </c>
      <c r="E115" s="41">
        <v>200</v>
      </c>
      <c r="F115" s="155">
        <v>812</v>
      </c>
      <c r="G115" s="170"/>
      <c r="H115" s="164">
        <f t="shared" si="4"/>
        <v>812</v>
      </c>
      <c r="I115" s="7"/>
    </row>
    <row r="116" spans="1:10" ht="37.5" customHeight="1">
      <c r="A116" s="76" t="s">
        <v>180</v>
      </c>
      <c r="B116" s="36" t="s">
        <v>9</v>
      </c>
      <c r="C116" s="36" t="s">
        <v>93</v>
      </c>
      <c r="D116" s="72" t="s">
        <v>179</v>
      </c>
      <c r="E116" s="41">
        <v>800</v>
      </c>
      <c r="F116" s="155">
        <v>130.5</v>
      </c>
      <c r="G116" s="153"/>
      <c r="H116" s="164">
        <f t="shared" si="4"/>
        <v>130.5</v>
      </c>
      <c r="I116" s="7"/>
    </row>
    <row r="117" spans="1:10" ht="28.5" customHeight="1">
      <c r="A117" s="313" t="s">
        <v>619</v>
      </c>
      <c r="B117" s="310" t="s">
        <v>9</v>
      </c>
      <c r="C117" s="310" t="s">
        <v>93</v>
      </c>
      <c r="D117" s="310" t="s">
        <v>620</v>
      </c>
      <c r="E117" s="315">
        <v>100</v>
      </c>
      <c r="F117" s="314"/>
      <c r="G117" s="315">
        <v>10.1</v>
      </c>
      <c r="H117" s="314">
        <f t="shared" si="4"/>
        <v>10.1</v>
      </c>
      <c r="I117" s="312"/>
    </row>
    <row r="118" spans="1:10" ht="63" customHeight="1">
      <c r="A118" s="14" t="s">
        <v>350</v>
      </c>
      <c r="B118" s="36" t="s">
        <v>9</v>
      </c>
      <c r="C118" s="36" t="s">
        <v>94</v>
      </c>
      <c r="D118" s="72" t="s">
        <v>186</v>
      </c>
      <c r="E118" s="41">
        <v>200</v>
      </c>
      <c r="F118" s="155">
        <v>90.1</v>
      </c>
      <c r="G118" s="153"/>
      <c r="H118" s="164">
        <f t="shared" si="4"/>
        <v>90.1</v>
      </c>
      <c r="I118" s="13"/>
    </row>
    <row r="119" spans="1:10" ht="62.25" customHeight="1">
      <c r="A119" s="14" t="s">
        <v>185</v>
      </c>
      <c r="B119" s="36" t="s">
        <v>9</v>
      </c>
      <c r="C119" s="36" t="s">
        <v>94</v>
      </c>
      <c r="D119" s="72" t="s">
        <v>186</v>
      </c>
      <c r="E119" s="41">
        <v>600</v>
      </c>
      <c r="F119" s="155">
        <v>164</v>
      </c>
      <c r="G119" s="153"/>
      <c r="H119" s="164">
        <f t="shared" si="4"/>
        <v>164</v>
      </c>
      <c r="I119" s="13"/>
    </row>
    <row r="120" spans="1:10" ht="63.75" customHeight="1">
      <c r="A120" s="142" t="s">
        <v>351</v>
      </c>
      <c r="B120" s="36" t="s">
        <v>9</v>
      </c>
      <c r="C120" s="36" t="s">
        <v>94</v>
      </c>
      <c r="D120" s="72" t="s">
        <v>188</v>
      </c>
      <c r="E120" s="41">
        <v>200</v>
      </c>
      <c r="F120" s="155">
        <v>0</v>
      </c>
      <c r="G120" s="153"/>
      <c r="H120" s="164">
        <f t="shared" si="4"/>
        <v>0</v>
      </c>
      <c r="I120" s="7"/>
    </row>
    <row r="121" spans="1:10" ht="75.75" customHeight="1">
      <c r="A121" s="76" t="s">
        <v>187</v>
      </c>
      <c r="B121" s="36" t="s">
        <v>9</v>
      </c>
      <c r="C121" s="36" t="s">
        <v>94</v>
      </c>
      <c r="D121" s="72" t="s">
        <v>188</v>
      </c>
      <c r="E121" s="41">
        <v>600</v>
      </c>
      <c r="F121" s="155">
        <v>23.1</v>
      </c>
      <c r="G121" s="153"/>
      <c r="H121" s="164">
        <f t="shared" si="4"/>
        <v>23.1</v>
      </c>
      <c r="I121" s="7"/>
    </row>
    <row r="122" spans="1:10" ht="27" customHeight="1">
      <c r="A122" s="142" t="s">
        <v>352</v>
      </c>
      <c r="B122" s="36" t="s">
        <v>9</v>
      </c>
      <c r="C122" s="36" t="s">
        <v>94</v>
      </c>
      <c r="D122" s="72" t="s">
        <v>190</v>
      </c>
      <c r="E122" s="41">
        <v>200</v>
      </c>
      <c r="F122" s="155">
        <v>0</v>
      </c>
      <c r="G122" s="153"/>
      <c r="H122" s="164">
        <f t="shared" si="4"/>
        <v>0</v>
      </c>
      <c r="I122" s="7"/>
    </row>
    <row r="123" spans="1:10" ht="38.25" customHeight="1">
      <c r="A123" s="116" t="s">
        <v>189</v>
      </c>
      <c r="B123" s="36" t="s">
        <v>9</v>
      </c>
      <c r="C123" s="36" t="s">
        <v>94</v>
      </c>
      <c r="D123" s="72" t="s">
        <v>190</v>
      </c>
      <c r="E123" s="41">
        <v>600</v>
      </c>
      <c r="F123" s="155">
        <v>0</v>
      </c>
      <c r="G123" s="153"/>
      <c r="H123" s="164">
        <f t="shared" si="4"/>
        <v>0</v>
      </c>
      <c r="I123" s="7"/>
    </row>
    <row r="124" spans="1:10" ht="51" customHeight="1">
      <c r="A124" s="14" t="s">
        <v>394</v>
      </c>
      <c r="B124" s="160" t="s">
        <v>9</v>
      </c>
      <c r="C124" s="160" t="s">
        <v>94</v>
      </c>
      <c r="D124" s="160" t="s">
        <v>396</v>
      </c>
      <c r="E124" s="158">
        <v>200</v>
      </c>
      <c r="F124" s="164">
        <v>176</v>
      </c>
      <c r="G124" s="170"/>
      <c r="H124" s="164">
        <f t="shared" si="4"/>
        <v>176</v>
      </c>
      <c r="I124" s="161"/>
    </row>
    <row r="125" spans="1:10" ht="63.75" customHeight="1">
      <c r="A125" s="14" t="s">
        <v>395</v>
      </c>
      <c r="B125" s="160" t="s">
        <v>9</v>
      </c>
      <c r="C125" s="160" t="s">
        <v>94</v>
      </c>
      <c r="D125" s="160" t="s">
        <v>396</v>
      </c>
      <c r="E125" s="158">
        <v>600</v>
      </c>
      <c r="F125" s="164">
        <v>212.5</v>
      </c>
      <c r="G125" s="170"/>
      <c r="H125" s="164">
        <f t="shared" si="4"/>
        <v>212.5</v>
      </c>
      <c r="I125" s="161"/>
    </row>
    <row r="126" spans="1:10" ht="52.5" customHeight="1">
      <c r="A126" s="79" t="s">
        <v>353</v>
      </c>
      <c r="B126" s="92" t="s">
        <v>9</v>
      </c>
      <c r="C126" s="92" t="s">
        <v>94</v>
      </c>
      <c r="D126" s="92" t="s">
        <v>195</v>
      </c>
      <c r="E126" s="89">
        <v>200</v>
      </c>
      <c r="F126" s="155">
        <v>30</v>
      </c>
      <c r="G126" s="153"/>
      <c r="H126" s="164">
        <f t="shared" si="4"/>
        <v>30</v>
      </c>
      <c r="I126" s="96"/>
    </row>
    <row r="127" spans="1:10" ht="63.75" customHeight="1">
      <c r="A127" s="106" t="s">
        <v>313</v>
      </c>
      <c r="B127" s="103" t="s">
        <v>9</v>
      </c>
      <c r="C127" s="103" t="s">
        <v>94</v>
      </c>
      <c r="D127" s="103" t="s">
        <v>195</v>
      </c>
      <c r="E127" s="100">
        <v>600</v>
      </c>
      <c r="F127" s="155">
        <v>20</v>
      </c>
      <c r="G127" s="153"/>
      <c r="H127" s="164">
        <f t="shared" si="4"/>
        <v>20</v>
      </c>
      <c r="I127" s="104"/>
    </row>
    <row r="128" spans="1:10" ht="51.75" customHeight="1">
      <c r="A128" s="113" t="s">
        <v>324</v>
      </c>
      <c r="B128" s="114" t="s">
        <v>9</v>
      </c>
      <c r="C128" s="114" t="s">
        <v>94</v>
      </c>
      <c r="D128" s="114" t="s">
        <v>325</v>
      </c>
      <c r="E128" s="112">
        <v>600</v>
      </c>
      <c r="F128" s="155">
        <v>20</v>
      </c>
      <c r="G128" s="153"/>
      <c r="H128" s="164">
        <f t="shared" si="4"/>
        <v>20</v>
      </c>
      <c r="I128" s="119"/>
    </row>
    <row r="129" spans="1:9" ht="63" customHeight="1">
      <c r="A129" s="113" t="s">
        <v>327</v>
      </c>
      <c r="B129" s="92" t="s">
        <v>9</v>
      </c>
      <c r="C129" s="17" t="s">
        <v>94</v>
      </c>
      <c r="D129" s="93">
        <v>1510100510</v>
      </c>
      <c r="E129" s="17" t="s">
        <v>326</v>
      </c>
      <c r="F129" s="155">
        <v>20</v>
      </c>
      <c r="G129" s="17"/>
      <c r="H129" s="164">
        <f t="shared" si="4"/>
        <v>20</v>
      </c>
      <c r="I129" s="96"/>
    </row>
    <row r="130" spans="1:9" ht="53.25" customHeight="1">
      <c r="A130" s="141" t="s">
        <v>366</v>
      </c>
      <c r="B130" s="114" t="s">
        <v>9</v>
      </c>
      <c r="C130" s="17" t="s">
        <v>94</v>
      </c>
      <c r="D130" s="87">
        <v>1510100520</v>
      </c>
      <c r="E130" s="17" t="s">
        <v>115</v>
      </c>
      <c r="F130" s="155">
        <v>10</v>
      </c>
      <c r="G130" s="17"/>
      <c r="H130" s="164">
        <f t="shared" si="4"/>
        <v>10</v>
      </c>
      <c r="I130" s="119"/>
    </row>
    <row r="131" spans="1:9" ht="38.25" customHeight="1">
      <c r="A131" s="319" t="s">
        <v>385</v>
      </c>
      <c r="B131" s="318" t="s">
        <v>9</v>
      </c>
      <c r="C131" s="318" t="s">
        <v>95</v>
      </c>
      <c r="D131" s="318" t="s">
        <v>144</v>
      </c>
      <c r="E131" s="321">
        <v>200</v>
      </c>
      <c r="F131" s="320">
        <v>45.1</v>
      </c>
      <c r="G131" s="321">
        <v>10</v>
      </c>
      <c r="H131" s="320">
        <f t="shared" si="4"/>
        <v>55.1</v>
      </c>
      <c r="I131" s="119"/>
    </row>
    <row r="132" spans="1:9" ht="26.25" customHeight="1">
      <c r="A132" s="319" t="s">
        <v>314</v>
      </c>
      <c r="B132" s="318" t="s">
        <v>9</v>
      </c>
      <c r="C132" s="318" t="s">
        <v>95</v>
      </c>
      <c r="D132" s="318" t="s">
        <v>144</v>
      </c>
      <c r="E132" s="321">
        <v>300</v>
      </c>
      <c r="F132" s="320">
        <v>50</v>
      </c>
      <c r="G132" s="321">
        <v>-10</v>
      </c>
      <c r="H132" s="320">
        <f t="shared" si="4"/>
        <v>40</v>
      </c>
      <c r="I132" s="7"/>
    </row>
    <row r="133" spans="1:9" ht="51" customHeight="1">
      <c r="A133" s="142" t="s">
        <v>341</v>
      </c>
      <c r="B133" s="103" t="s">
        <v>9</v>
      </c>
      <c r="C133" s="103" t="s">
        <v>95</v>
      </c>
      <c r="D133" s="103" t="s">
        <v>310</v>
      </c>
      <c r="E133" s="100">
        <v>200</v>
      </c>
      <c r="F133" s="155">
        <v>336.4</v>
      </c>
      <c r="G133" s="153"/>
      <c r="H133" s="164">
        <f t="shared" si="4"/>
        <v>336.4</v>
      </c>
      <c r="I133" s="104"/>
    </row>
    <row r="134" spans="1:9" ht="63.75" customHeight="1">
      <c r="A134" s="106" t="s">
        <v>307</v>
      </c>
      <c r="B134" s="103" t="s">
        <v>9</v>
      </c>
      <c r="C134" s="103" t="s">
        <v>95</v>
      </c>
      <c r="D134" s="103" t="s">
        <v>310</v>
      </c>
      <c r="E134" s="100">
        <v>600</v>
      </c>
      <c r="F134" s="155">
        <v>50</v>
      </c>
      <c r="G134" s="153"/>
      <c r="H134" s="164">
        <f t="shared" si="4"/>
        <v>50</v>
      </c>
      <c r="I134" s="104"/>
    </row>
    <row r="135" spans="1:9" ht="64.5" customHeight="1">
      <c r="A135" s="94" t="s">
        <v>136</v>
      </c>
      <c r="B135" s="36" t="s">
        <v>9</v>
      </c>
      <c r="C135" s="36" t="s">
        <v>95</v>
      </c>
      <c r="D135" s="72" t="s">
        <v>163</v>
      </c>
      <c r="E135" s="41">
        <v>100</v>
      </c>
      <c r="F135" s="155">
        <v>6177.3</v>
      </c>
      <c r="G135" s="153">
        <v>166.4</v>
      </c>
      <c r="H135" s="164">
        <f t="shared" si="4"/>
        <v>6343.7</v>
      </c>
      <c r="I135" s="7"/>
    </row>
    <row r="136" spans="1:9" ht="39" customHeight="1">
      <c r="A136" s="33" t="s">
        <v>346</v>
      </c>
      <c r="B136" s="36" t="s">
        <v>9</v>
      </c>
      <c r="C136" s="36" t="s">
        <v>95</v>
      </c>
      <c r="D136" s="72" t="s">
        <v>163</v>
      </c>
      <c r="E136" s="41">
        <v>200</v>
      </c>
      <c r="F136" s="155">
        <v>1396.6</v>
      </c>
      <c r="G136" s="153">
        <v>13.1</v>
      </c>
      <c r="H136" s="164">
        <f t="shared" si="4"/>
        <v>1409.6999999999998</v>
      </c>
      <c r="I136" s="7"/>
    </row>
    <row r="137" spans="1:9" ht="25.5" customHeight="1">
      <c r="A137" s="33" t="s">
        <v>137</v>
      </c>
      <c r="B137" s="36" t="s">
        <v>9</v>
      </c>
      <c r="C137" s="36" t="s">
        <v>95</v>
      </c>
      <c r="D137" s="72" t="s">
        <v>163</v>
      </c>
      <c r="E137" s="41">
        <v>800</v>
      </c>
      <c r="F137" s="155">
        <v>2.7</v>
      </c>
      <c r="G137" s="153">
        <v>2.9</v>
      </c>
      <c r="H137" s="164">
        <f t="shared" si="4"/>
        <v>5.6</v>
      </c>
      <c r="I137" s="7"/>
    </row>
    <row r="138" spans="1:9" ht="68.25" customHeight="1">
      <c r="A138" s="185" t="s">
        <v>198</v>
      </c>
      <c r="B138" s="184" t="s">
        <v>9</v>
      </c>
      <c r="C138" s="184" t="s">
        <v>95</v>
      </c>
      <c r="D138" s="149" t="s">
        <v>202</v>
      </c>
      <c r="E138" s="187">
        <v>300</v>
      </c>
      <c r="F138" s="186">
        <v>28</v>
      </c>
      <c r="G138" s="187"/>
      <c r="H138" s="186">
        <f t="shared" si="4"/>
        <v>28</v>
      </c>
      <c r="I138" s="13"/>
    </row>
    <row r="139" spans="1:9" ht="39" customHeight="1">
      <c r="A139" s="185" t="s">
        <v>199</v>
      </c>
      <c r="B139" s="184" t="s">
        <v>9</v>
      </c>
      <c r="C139" s="184" t="s">
        <v>95</v>
      </c>
      <c r="D139" s="184" t="s">
        <v>203</v>
      </c>
      <c r="E139" s="187">
        <v>300</v>
      </c>
      <c r="F139" s="186">
        <v>126</v>
      </c>
      <c r="G139" s="187"/>
      <c r="H139" s="186">
        <f t="shared" si="4"/>
        <v>126</v>
      </c>
      <c r="I139" s="13"/>
    </row>
    <row r="140" spans="1:9" ht="37.5" customHeight="1">
      <c r="A140" s="116" t="s">
        <v>200</v>
      </c>
      <c r="B140" s="36" t="s">
        <v>9</v>
      </c>
      <c r="C140" s="36" t="s">
        <v>95</v>
      </c>
      <c r="D140" s="72" t="s">
        <v>204</v>
      </c>
      <c r="E140" s="41">
        <v>300</v>
      </c>
      <c r="F140" s="155">
        <v>80</v>
      </c>
      <c r="G140" s="153"/>
      <c r="H140" s="164">
        <f t="shared" si="4"/>
        <v>80</v>
      </c>
      <c r="I140" s="13"/>
    </row>
    <row r="141" spans="1:9" ht="50.25" customHeight="1">
      <c r="A141" s="142" t="s">
        <v>363</v>
      </c>
      <c r="B141" s="92" t="s">
        <v>9</v>
      </c>
      <c r="C141" s="92" t="s">
        <v>95</v>
      </c>
      <c r="D141" s="97">
        <v>1410100300</v>
      </c>
      <c r="E141" s="89">
        <v>200</v>
      </c>
      <c r="F141" s="155">
        <v>30</v>
      </c>
      <c r="G141" s="153"/>
      <c r="H141" s="164">
        <f t="shared" si="4"/>
        <v>30</v>
      </c>
      <c r="I141" s="96"/>
    </row>
    <row r="142" spans="1:9" ht="51.75" customHeight="1">
      <c r="A142" s="116" t="s">
        <v>328</v>
      </c>
      <c r="B142" s="114" t="s">
        <v>9</v>
      </c>
      <c r="C142" s="114" t="s">
        <v>95</v>
      </c>
      <c r="D142" s="122">
        <v>1410100300</v>
      </c>
      <c r="E142" s="112">
        <v>600</v>
      </c>
      <c r="F142" s="155">
        <v>70</v>
      </c>
      <c r="G142" s="153"/>
      <c r="H142" s="164">
        <f t="shared" si="4"/>
        <v>70</v>
      </c>
      <c r="I142" s="119"/>
    </row>
    <row r="143" spans="1:9" ht="89.25" customHeight="1">
      <c r="A143" s="71" t="s">
        <v>152</v>
      </c>
      <c r="B143" s="36" t="s">
        <v>9</v>
      </c>
      <c r="C143" s="37">
        <v>1004</v>
      </c>
      <c r="D143" s="72" t="s">
        <v>153</v>
      </c>
      <c r="E143" s="41">
        <v>300</v>
      </c>
      <c r="F143" s="155">
        <v>850.5</v>
      </c>
      <c r="G143" s="153"/>
      <c r="H143" s="164">
        <f t="shared" si="4"/>
        <v>850.5</v>
      </c>
      <c r="I143" s="7"/>
    </row>
    <row r="144" spans="1:9" ht="102" customHeight="1">
      <c r="A144" s="116" t="s">
        <v>154</v>
      </c>
      <c r="B144" s="36" t="s">
        <v>9</v>
      </c>
      <c r="C144" s="37">
        <v>1004</v>
      </c>
      <c r="D144" s="72" t="s">
        <v>153</v>
      </c>
      <c r="E144" s="41">
        <v>600</v>
      </c>
      <c r="F144" s="155">
        <v>0</v>
      </c>
      <c r="G144" s="153"/>
      <c r="H144" s="164">
        <f t="shared" si="4"/>
        <v>0</v>
      </c>
      <c r="I144" s="7"/>
    </row>
    <row r="145" spans="1:9" ht="53.25" customHeight="1">
      <c r="A145" s="142" t="s">
        <v>358</v>
      </c>
      <c r="B145" s="92" t="s">
        <v>9</v>
      </c>
      <c r="C145" s="92" t="s">
        <v>102</v>
      </c>
      <c r="D145" s="90" t="s">
        <v>234</v>
      </c>
      <c r="E145" s="89">
        <v>200</v>
      </c>
      <c r="F145" s="155">
        <v>27.8</v>
      </c>
      <c r="G145" s="153"/>
      <c r="H145" s="164">
        <f t="shared" si="4"/>
        <v>27.8</v>
      </c>
      <c r="I145" s="96"/>
    </row>
    <row r="146" spans="1:9" ht="37.5" customHeight="1">
      <c r="A146" s="118" t="s">
        <v>329</v>
      </c>
      <c r="B146" s="35" t="s">
        <v>323</v>
      </c>
      <c r="C146" s="91"/>
      <c r="D146" s="35"/>
      <c r="E146" s="98"/>
      <c r="F146" s="156">
        <f>SUM(F147:F154)</f>
        <v>1722.7</v>
      </c>
      <c r="G146" s="239">
        <f>SUM(G147:G154)</f>
        <v>0</v>
      </c>
      <c r="H146" s="121">
        <f>SUM(H147:H154)</f>
        <v>1722.7</v>
      </c>
      <c r="I146" s="96"/>
    </row>
    <row r="147" spans="1:9" ht="63.75" customHeight="1">
      <c r="A147" s="142" t="s">
        <v>359</v>
      </c>
      <c r="B147" s="114" t="s">
        <v>323</v>
      </c>
      <c r="C147" s="114" t="s">
        <v>84</v>
      </c>
      <c r="D147" s="114" t="s">
        <v>240</v>
      </c>
      <c r="E147" s="128">
        <v>200</v>
      </c>
      <c r="F147" s="155">
        <v>70</v>
      </c>
      <c r="G147" s="128"/>
      <c r="H147" s="117">
        <v>70</v>
      </c>
      <c r="I147" s="119"/>
    </row>
    <row r="148" spans="1:9" ht="77.25" customHeight="1">
      <c r="A148" s="106" t="s">
        <v>319</v>
      </c>
      <c r="B148" s="103" t="s">
        <v>323</v>
      </c>
      <c r="C148" s="114" t="s">
        <v>330</v>
      </c>
      <c r="D148" s="92" t="s">
        <v>300</v>
      </c>
      <c r="E148" s="17" t="s">
        <v>10</v>
      </c>
      <c r="F148" s="155">
        <v>1099.4000000000001</v>
      </c>
      <c r="G148" s="17" t="s">
        <v>627</v>
      </c>
      <c r="H148" s="107">
        <f>F148+G148</f>
        <v>953.40000000000009</v>
      </c>
      <c r="I148" s="96"/>
    </row>
    <row r="149" spans="1:9" ht="39.75" customHeight="1">
      <c r="A149" s="142" t="s">
        <v>371</v>
      </c>
      <c r="B149" s="103" t="s">
        <v>323</v>
      </c>
      <c r="C149" s="114" t="s">
        <v>330</v>
      </c>
      <c r="D149" s="92" t="s">
        <v>300</v>
      </c>
      <c r="E149" s="17" t="s">
        <v>115</v>
      </c>
      <c r="F149" s="155">
        <v>158.30000000000001</v>
      </c>
      <c r="G149" s="17" t="s">
        <v>628</v>
      </c>
      <c r="H149" s="107">
        <f>F149+G149</f>
        <v>304.3</v>
      </c>
      <c r="I149" s="96"/>
    </row>
    <row r="150" spans="1:9" ht="50.25" customHeight="1">
      <c r="A150" s="79" t="s">
        <v>386</v>
      </c>
      <c r="B150" s="103" t="s">
        <v>323</v>
      </c>
      <c r="C150" s="92" t="s">
        <v>94</v>
      </c>
      <c r="D150" s="92" t="s">
        <v>195</v>
      </c>
      <c r="E150" s="89">
        <v>200</v>
      </c>
      <c r="F150" s="155">
        <v>55</v>
      </c>
      <c r="G150" s="153"/>
      <c r="H150" s="95">
        <f>F150+G150</f>
        <v>55</v>
      </c>
      <c r="I150" s="96"/>
    </row>
    <row r="151" spans="1:9" ht="42" customHeight="1">
      <c r="A151" s="141" t="s">
        <v>365</v>
      </c>
      <c r="B151" s="103" t="s">
        <v>323</v>
      </c>
      <c r="C151" s="17" t="s">
        <v>94</v>
      </c>
      <c r="D151" s="93">
        <v>1510100510</v>
      </c>
      <c r="E151" s="17" t="s">
        <v>115</v>
      </c>
      <c r="F151" s="155">
        <v>50</v>
      </c>
      <c r="G151" s="17"/>
      <c r="H151" s="95">
        <v>50</v>
      </c>
      <c r="I151" s="96"/>
    </row>
    <row r="152" spans="1:9" ht="39.75" customHeight="1">
      <c r="A152" s="142" t="s">
        <v>363</v>
      </c>
      <c r="B152" s="103" t="s">
        <v>323</v>
      </c>
      <c r="C152" s="92" t="s">
        <v>95</v>
      </c>
      <c r="D152" s="97">
        <v>1410100300</v>
      </c>
      <c r="E152" s="89">
        <v>200</v>
      </c>
      <c r="F152" s="155">
        <v>50</v>
      </c>
      <c r="G152" s="153"/>
      <c r="H152" s="95">
        <v>50</v>
      </c>
      <c r="I152" s="96"/>
    </row>
    <row r="153" spans="1:9" ht="52.5" customHeight="1">
      <c r="A153" s="142" t="s">
        <v>341</v>
      </c>
      <c r="B153" s="103" t="s">
        <v>323</v>
      </c>
      <c r="C153" s="103" t="s">
        <v>95</v>
      </c>
      <c r="D153" s="103" t="s">
        <v>310</v>
      </c>
      <c r="E153" s="100">
        <v>200</v>
      </c>
      <c r="F153" s="155">
        <v>90</v>
      </c>
      <c r="G153" s="153"/>
      <c r="H153" s="107">
        <v>90</v>
      </c>
      <c r="I153" s="96"/>
    </row>
    <row r="154" spans="1:9" ht="51" customHeight="1">
      <c r="A154" s="142" t="s">
        <v>358</v>
      </c>
      <c r="B154" s="103" t="s">
        <v>323</v>
      </c>
      <c r="C154" s="92" t="s">
        <v>102</v>
      </c>
      <c r="D154" s="90" t="s">
        <v>234</v>
      </c>
      <c r="E154" s="89">
        <v>200</v>
      </c>
      <c r="F154" s="155">
        <v>150</v>
      </c>
      <c r="G154" s="153"/>
      <c r="H154" s="95">
        <v>150</v>
      </c>
      <c r="I154" s="96"/>
    </row>
    <row r="155" spans="1:9" ht="23.25" customHeight="1">
      <c r="A155" s="21" t="s">
        <v>49</v>
      </c>
      <c r="B155" s="8"/>
      <c r="C155" s="8"/>
      <c r="D155" s="8"/>
      <c r="E155" s="8"/>
      <c r="F155" s="253">
        <f>F19+F50+F47+F76+F146</f>
        <v>155235.90000000005</v>
      </c>
      <c r="G155" s="253">
        <f>G19+G50+G47+G76+G146</f>
        <v>934</v>
      </c>
      <c r="H155" s="253">
        <f>H19+H50+H47+H76+H146</f>
        <v>156169.90000000002</v>
      </c>
      <c r="I155" s="7"/>
    </row>
    <row r="156" spans="1:9" ht="15.75">
      <c r="A156" s="1"/>
    </row>
    <row r="157" spans="1:9" ht="15.75">
      <c r="A157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91" orientation="portrait" r:id="rId1"/>
  <rowBreaks count="9" manualBreakCount="9">
    <brk id="28" max="7" man="1"/>
    <brk id="43" max="7" man="1"/>
    <brk id="62" max="7" man="1"/>
    <brk id="78" max="7" man="1"/>
    <brk id="89" max="7" man="1"/>
    <brk id="103" max="7" man="1"/>
    <brk id="113" max="7" man="1"/>
    <brk id="129" max="7" man="1"/>
    <brk id="1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2016-10-14T12:21:13Z</cp:lastPrinted>
  <dcterms:created xsi:type="dcterms:W3CDTF">2014-09-25T13:17:34Z</dcterms:created>
  <dcterms:modified xsi:type="dcterms:W3CDTF">2017-02-28T11:09:47Z</dcterms:modified>
</cp:coreProperties>
</file>