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activeTab="4"/>
  </bookViews>
  <sheets>
    <sheet name="Приложение 1 " sheetId="19" r:id="rId1"/>
    <sheet name="Приложение 2" sheetId="9" r:id="rId2"/>
    <sheet name="Приложение 3" sheetId="11" r:id="rId3"/>
    <sheet name="Приложение 4" sheetId="13" r:id="rId4"/>
    <sheet name="Приложение 5" sheetId="20" r:id="rId5"/>
  </sheets>
  <definedNames>
    <definedName name="_xlnm.Print_Area" localSheetId="3">'Приложение 4'!$A$1:$H$152</definedName>
  </definedNames>
  <calcPr calcId="124519"/>
</workbook>
</file>

<file path=xl/calcChain.xml><?xml version="1.0" encoding="utf-8"?>
<calcChain xmlns="http://schemas.openxmlformats.org/spreadsheetml/2006/main">
  <c r="F78" i="13"/>
  <c r="G78"/>
  <c r="H79"/>
  <c r="H78" s="1"/>
  <c r="B35" i="20"/>
  <c r="E74" i="9"/>
  <c r="F75"/>
  <c r="E75"/>
  <c r="F78"/>
  <c r="F19" i="13"/>
  <c r="D34" i="9"/>
  <c r="D33" s="1"/>
  <c r="D80"/>
  <c r="D193"/>
  <c r="F77" l="1"/>
  <c r="C34" i="19"/>
  <c r="C33" s="1"/>
  <c r="C35"/>
  <c r="C37"/>
  <c r="C38"/>
  <c r="C32" l="1"/>
  <c r="D75" i="9"/>
  <c r="F76"/>
  <c r="C29" i="19"/>
  <c r="H39" i="13"/>
  <c r="H35"/>
  <c r="F198" i="9"/>
  <c r="G19" i="13"/>
  <c r="H51"/>
  <c r="H66" l="1"/>
  <c r="E125" i="9"/>
  <c r="D125"/>
  <c r="F127"/>
  <c r="F128"/>
  <c r="E124" l="1"/>
  <c r="F126"/>
  <c r="F125" s="1"/>
  <c r="E55"/>
  <c r="H145" i="13"/>
  <c r="H146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G55"/>
  <c r="G152" s="1"/>
  <c r="H77"/>
  <c r="H76"/>
  <c r="H75"/>
  <c r="H74"/>
  <c r="H73"/>
  <c r="H72"/>
  <c r="H71"/>
  <c r="H70"/>
  <c r="H69"/>
  <c r="H68"/>
  <c r="H67"/>
  <c r="H65"/>
  <c r="H64"/>
  <c r="H63"/>
  <c r="H62"/>
  <c r="H61"/>
  <c r="H60"/>
  <c r="H59"/>
  <c r="H58"/>
  <c r="H57"/>
  <c r="H56"/>
  <c r="G52"/>
  <c r="H53"/>
  <c r="H54"/>
  <c r="H50"/>
  <c r="H49"/>
  <c r="H48"/>
  <c r="H47"/>
  <c r="H46"/>
  <c r="H45"/>
  <c r="H44"/>
  <c r="H43"/>
  <c r="H42"/>
  <c r="H41"/>
  <c r="H40"/>
  <c r="H38"/>
  <c r="H37"/>
  <c r="H36"/>
  <c r="H34"/>
  <c r="H33"/>
  <c r="H32"/>
  <c r="H31"/>
  <c r="H30"/>
  <c r="H29"/>
  <c r="H28"/>
  <c r="H27"/>
  <c r="H26"/>
  <c r="H25"/>
  <c r="H24"/>
  <c r="H23"/>
  <c r="H22"/>
  <c r="H21"/>
  <c r="H20"/>
  <c r="D212" i="9"/>
  <c r="E212"/>
  <c r="E211" s="1"/>
  <c r="F214"/>
  <c r="F212" s="1"/>
  <c r="F211" s="1"/>
  <c r="E193"/>
  <c r="F206"/>
  <c r="F205"/>
  <c r="F204"/>
  <c r="F203"/>
  <c r="F202"/>
  <c r="F201"/>
  <c r="F200"/>
  <c r="F199"/>
  <c r="F197"/>
  <c r="F196"/>
  <c r="F195"/>
  <c r="F194"/>
  <c r="F192"/>
  <c r="F191"/>
  <c r="F190"/>
  <c r="F189"/>
  <c r="F188"/>
  <c r="F187"/>
  <c r="F186"/>
  <c r="F185"/>
  <c r="F184"/>
  <c r="E183"/>
  <c r="E180"/>
  <c r="F181"/>
  <c r="F182"/>
  <c r="E150"/>
  <c r="E149" s="1"/>
  <c r="E144" s="1"/>
  <c r="F152"/>
  <c r="F151"/>
  <c r="F153"/>
  <c r="E130"/>
  <c r="E129" s="1"/>
  <c r="F131"/>
  <c r="E80"/>
  <c r="E79" s="1"/>
  <c r="F87"/>
  <c r="F86"/>
  <c r="F85"/>
  <c r="F84"/>
  <c r="F83"/>
  <c r="F82"/>
  <c r="F81"/>
  <c r="F88"/>
  <c r="E48"/>
  <c r="F65"/>
  <c r="F64"/>
  <c r="F63"/>
  <c r="F62"/>
  <c r="F61"/>
  <c r="F60"/>
  <c r="F59"/>
  <c r="F58"/>
  <c r="F57"/>
  <c r="F56"/>
  <c r="F54"/>
  <c r="F53"/>
  <c r="F52"/>
  <c r="F51"/>
  <c r="F50"/>
  <c r="F47"/>
  <c r="F46"/>
  <c r="E44"/>
  <c r="E34"/>
  <c r="E33" s="1"/>
  <c r="F43"/>
  <c r="F42"/>
  <c r="F40"/>
  <c r="F39"/>
  <c r="F38"/>
  <c r="F37"/>
  <c r="F36"/>
  <c r="F35"/>
  <c r="E21"/>
  <c r="E20" s="1"/>
  <c r="F32"/>
  <c r="F31"/>
  <c r="F29"/>
  <c r="F28"/>
  <c r="F27"/>
  <c r="F26"/>
  <c r="F25"/>
  <c r="F24"/>
  <c r="F23"/>
  <c r="F22"/>
  <c r="D50" i="11"/>
  <c r="D47"/>
  <c r="D45"/>
  <c r="D42"/>
  <c r="D36"/>
  <c r="D34"/>
  <c r="D30"/>
  <c r="D26"/>
  <c r="D16"/>
  <c r="E49"/>
  <c r="E48"/>
  <c r="E46"/>
  <c r="E44"/>
  <c r="E43"/>
  <c r="E41"/>
  <c r="E40"/>
  <c r="E39"/>
  <c r="E38"/>
  <c r="E37"/>
  <c r="E35"/>
  <c r="E33"/>
  <c r="E32"/>
  <c r="E31"/>
  <c r="E28"/>
  <c r="E25"/>
  <c r="E24"/>
  <c r="E23"/>
  <c r="E22"/>
  <c r="E21"/>
  <c r="E20"/>
  <c r="E19"/>
  <c r="E18"/>
  <c r="E17"/>
  <c r="F80" i="9" l="1"/>
  <c r="F34"/>
  <c r="H19" i="13"/>
  <c r="D52" i="11"/>
  <c r="F193" i="9"/>
  <c r="E123"/>
  <c r="E19"/>
  <c r="F143" i="13"/>
  <c r="F152" s="1"/>
  <c r="F55"/>
  <c r="F52"/>
  <c r="C50" i="11"/>
  <c r="C47"/>
  <c r="C45"/>
  <c r="C42"/>
  <c r="C36"/>
  <c r="C34"/>
  <c r="C30"/>
  <c r="C26"/>
  <c r="C16"/>
  <c r="D211" i="9"/>
  <c r="D208"/>
  <c r="D207" s="1"/>
  <c r="D183"/>
  <c r="D180"/>
  <c r="D177"/>
  <c r="D176" s="1"/>
  <c r="D175" s="1"/>
  <c r="D170"/>
  <c r="D169" s="1"/>
  <c r="D168" s="1"/>
  <c r="D163"/>
  <c r="D162"/>
  <c r="D161" s="1"/>
  <c r="D159"/>
  <c r="D158" s="1"/>
  <c r="D156"/>
  <c r="D155" s="1"/>
  <c r="D150"/>
  <c r="D149" s="1"/>
  <c r="D146"/>
  <c r="D145" s="1"/>
  <c r="D142"/>
  <c r="D141"/>
  <c r="D140" s="1"/>
  <c r="D138"/>
  <c r="D137" s="1"/>
  <c r="D136" s="1"/>
  <c r="D134"/>
  <c r="D133" s="1"/>
  <c r="D132" s="1"/>
  <c r="D130"/>
  <c r="D129" s="1"/>
  <c r="D124"/>
  <c r="D121"/>
  <c r="D120" s="1"/>
  <c r="D119" s="1"/>
  <c r="D117"/>
  <c r="D116"/>
  <c r="D115" s="1"/>
  <c r="D111"/>
  <c r="D110" s="1"/>
  <c r="D107"/>
  <c r="D105"/>
  <c r="D100"/>
  <c r="D99" s="1"/>
  <c r="D94"/>
  <c r="D93"/>
  <c r="D90"/>
  <c r="D89"/>
  <c r="D79"/>
  <c r="D74"/>
  <c r="D19" s="1"/>
  <c r="D70"/>
  <c r="D67"/>
  <c r="D66" s="1"/>
  <c r="D55"/>
  <c r="F55" s="1"/>
  <c r="D49"/>
  <c r="D45"/>
  <c r="D44"/>
  <c r="D30"/>
  <c r="F30" s="1"/>
  <c r="D21"/>
  <c r="D20" s="1"/>
  <c r="E42" i="11"/>
  <c r="F170" i="9"/>
  <c r="F163"/>
  <c r="H143" i="13"/>
  <c r="F177" i="9"/>
  <c r="F176" s="1"/>
  <c r="F175" s="1"/>
  <c r="F183"/>
  <c r="F49"/>
  <c r="F21"/>
  <c r="F90"/>
  <c r="F45"/>
  <c r="F44" s="1"/>
  <c r="E215" l="1"/>
  <c r="C52" i="11"/>
  <c r="D144" i="9"/>
  <c r="D48"/>
  <c r="D215"/>
  <c r="D123"/>
  <c r="D98"/>
  <c r="D154"/>
  <c r="C28" i="19"/>
  <c r="C27" s="1"/>
  <c r="C24"/>
  <c r="C23" s="1"/>
  <c r="C22" s="1"/>
  <c r="E30" i="11"/>
  <c r="E50"/>
  <c r="E47"/>
  <c r="E45"/>
  <c r="E36"/>
  <c r="E34"/>
  <c r="E26"/>
  <c r="E16"/>
  <c r="H55" i="13"/>
  <c r="H52"/>
  <c r="F208" i="9"/>
  <c r="F207" s="1"/>
  <c r="F180"/>
  <c r="F169"/>
  <c r="F168" s="1"/>
  <c r="F162"/>
  <c r="F161" s="1"/>
  <c r="F159"/>
  <c r="F158" s="1"/>
  <c r="F156"/>
  <c r="F155" s="1"/>
  <c r="F150"/>
  <c r="F149" s="1"/>
  <c r="F146"/>
  <c r="F145" s="1"/>
  <c r="F142"/>
  <c r="F141" s="1"/>
  <c r="F140" s="1"/>
  <c r="F138"/>
  <c r="F137" s="1"/>
  <c r="F136" s="1"/>
  <c r="F134"/>
  <c r="F133" s="1"/>
  <c r="F132" s="1"/>
  <c r="F130"/>
  <c r="F129" s="1"/>
  <c r="F124"/>
  <c r="F121"/>
  <c r="F120" s="1"/>
  <c r="F119" s="1"/>
  <c r="F117"/>
  <c r="F116" s="1"/>
  <c r="F115" s="1"/>
  <c r="F111"/>
  <c r="F110" s="1"/>
  <c r="F107"/>
  <c r="F105"/>
  <c r="F100"/>
  <c r="F94"/>
  <c r="F93" s="1"/>
  <c r="F89"/>
  <c r="F79"/>
  <c r="F74"/>
  <c r="F70"/>
  <c r="F67"/>
  <c r="F33"/>
  <c r="C20" i="19" l="1"/>
  <c r="C18" s="1"/>
  <c r="F66" i="9"/>
  <c r="H152" i="13"/>
  <c r="F48" i="9"/>
  <c r="F20"/>
  <c r="E52" i="11"/>
  <c r="F154" i="9"/>
  <c r="F144"/>
  <c r="F123"/>
  <c r="F99"/>
  <c r="F98" s="1"/>
  <c r="F19" l="1"/>
  <c r="F215" s="1"/>
</calcChain>
</file>

<file path=xl/sharedStrings.xml><?xml version="1.0" encoding="utf-8"?>
<sst xmlns="http://schemas.openxmlformats.org/spreadsheetml/2006/main" count="1020" uniqueCount="478">
  <si>
    <t>к решению Совета</t>
  </si>
  <si>
    <t>Тейковского</t>
  </si>
  <si>
    <t>муниципального района</t>
  </si>
  <si>
    <t>Наименование показателя</t>
  </si>
  <si>
    <t>Приложение 2</t>
  </si>
  <si>
    <t xml:space="preserve">Тейковского 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</si>
  <si>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</si>
  <si>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</si>
  <si>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</si>
  <si>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</si>
  <si>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</si>
  <si>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Приложение 6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</si>
  <si>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</si>
  <si>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</si>
  <si>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</si>
  <si>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</si>
  <si>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</si>
  <si>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</si>
  <si>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</si>
  <si>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</si>
  <si>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</si>
  <si>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</si>
  <si>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</si>
  <si>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</si>
  <si>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</si>
  <si>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</si>
  <si>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</si>
  <si>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</si>
  <si>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</si>
  <si>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</si>
  <si>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</si>
  <si>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</si>
  <si>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</si>
  <si>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</si>
  <si>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</si>
  <si>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>Приложение 8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</si>
  <si>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</si>
  <si>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</si>
  <si>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</si>
  <si>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</si>
  <si>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</si>
  <si>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</si>
  <si>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</si>
  <si>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«Развитие сети муниципальных автомобильных дорог общего пользования местного значения  Тейковского муниципального района»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</si>
  <si>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</si>
  <si>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«Создание условий для оказания медицинской помощи населению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</si>
  <si>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</si>
  <si>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</si>
  <si>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</si>
  <si>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</si>
  <si>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</si>
  <si>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</si>
  <si>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</si>
  <si>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</si>
  <si>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</si>
  <si>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</si>
  <si>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</si>
  <si>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</si>
  <si>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</si>
  <si>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 xml:space="preserve">Функционирование Правительства РФ, высших исполнительных органов государственной власти субъектов РФ, местных администраций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</si>
  <si>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</si>
  <si>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</si>
  <si>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</si>
  <si>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</si>
  <si>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</si>
  <si>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</si>
  <si>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</si>
  <si>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</si>
  <si>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</si>
  <si>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</si>
  <si>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Коммунальное хозяйство 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</si>
  <si>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</si>
  <si>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</si>
  <si>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</si>
  <si>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</si>
  <si>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</si>
  <si>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Здравоохранение</t>
  </si>
  <si>
    <t>Амбулаторная помощь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</si>
  <si>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</si>
  <si>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</si>
  <si>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</si>
  <si>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</si>
  <si>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</si>
  <si>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</si>
  <si>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</si>
  <si>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</si>
  <si>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</si>
  <si>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</si>
  <si>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</si>
  <si>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</si>
  <si>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</si>
  <si>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</si>
  <si>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</si>
  <si>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</si>
  <si>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</si>
  <si>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</si>
  <si>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0500</t>
  </si>
  <si>
    <t>0502</t>
  </si>
  <si>
    <t>0700</t>
  </si>
  <si>
    <t>0701</t>
  </si>
  <si>
    <t>0702</t>
  </si>
  <si>
    <t>0707</t>
  </si>
  <si>
    <t>0709</t>
  </si>
  <si>
    <t>0800</t>
  </si>
  <si>
    <t>0801</t>
  </si>
  <si>
    <t>0900</t>
  </si>
  <si>
    <t>0902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</si>
  <si>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</si>
  <si>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</si>
  <si>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</si>
  <si>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</si>
  <si>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</si>
  <si>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</si>
  <si>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</si>
  <si>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</si>
  <si>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</si>
  <si>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</si>
  <si>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</si>
  <si>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</si>
  <si>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</si>
  <si>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</si>
  <si>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</si>
  <si>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</si>
  <si>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</si>
  <si>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</si>
  <si>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</si>
  <si>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0705</t>
  </si>
  <si>
    <t>Профессиональная подготовка, повышение квалификации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</si>
  <si>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</si>
  <si>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</si>
  <si>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</si>
  <si>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</si>
  <si>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</si>
  <si>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Утверждено по бюджету на 2016г.</t>
  </si>
  <si>
    <t>бюджета Тейковского муниципального района на 2016 год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</si>
  <si>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2016 год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</si>
  <si>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</si>
  <si>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</si>
  <si>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</si>
  <si>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</si>
  <si>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</si>
  <si>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</si>
  <si>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</si>
  <si>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</si>
  <si>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</si>
  <si>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</si>
  <si>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</si>
  <si>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</si>
  <si>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</si>
  <si>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</si>
  <si>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</si>
  <si>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</si>
  <si>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</si>
  <si>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</si>
  <si>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</si>
  <si>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</si>
  <si>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</si>
  <si>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</si>
  <si>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</si>
  <si>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</si>
  <si>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01201S0310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</si>
  <si>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</si>
  <si>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</si>
  <si>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</si>
  <si>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</si>
  <si>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r>
      <t xml:space="preserve"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</si>
  <si>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</si>
  <si>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</si>
  <si>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</si>
  <si>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</si>
  <si>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</si>
  <si>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</si>
  <si>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</si>
  <si>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</si>
  <si>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</si>
  <si>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</si>
  <si>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</si>
  <si>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</si>
  <si>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</si>
  <si>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</si>
  <si>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</si>
  <si>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</si>
  <si>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</si>
  <si>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</si>
  <si>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</si>
  <si>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</si>
  <si>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</si>
  <si>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</si>
  <si>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</si>
  <si>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</si>
  <si>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</si>
  <si>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</si>
  <si>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</si>
  <si>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</si>
  <si>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</si>
  <si>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</si>
  <si>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</si>
  <si>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</si>
  <si>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</si>
  <si>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0170180200</t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</si>
  <si>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</si>
  <si>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0170100130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</si>
  <si>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</si>
  <si>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</si>
  <si>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</si>
  <si>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</si>
  <si>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</si>
  <si>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</si>
  <si>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</si>
  <si>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</si>
  <si>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</si>
  <si>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</si>
  <si>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</si>
  <si>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</si>
  <si>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</si>
  <si>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</si>
  <si>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</si>
  <si>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</si>
  <si>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</si>
  <si>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</si>
  <si>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</si>
  <si>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</si>
  <si>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</si>
  <si>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</si>
  <si>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</si>
  <si>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</si>
  <si>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</si>
  <si>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</si>
  <si>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</si>
  <si>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</si>
  <si>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</si>
  <si>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</si>
  <si>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</si>
  <si>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</si>
  <si>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</si>
  <si>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</si>
  <si>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</si>
  <si>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</si>
  <si>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</si>
  <si>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</si>
  <si>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</si>
  <si>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</si>
  <si>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</si>
  <si>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</si>
  <si>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</si>
  <si>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</si>
  <si>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</si>
  <si>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</si>
  <si>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</si>
  <si>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</si>
  <si>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</si>
  <si>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0410100260</t>
  </si>
  <si>
    <t>0500000000</t>
  </si>
  <si>
    <t xml:space="preserve">Подпрограмма «Содержание сети муниципальных автомобильных дорог общего пользования местного значения  Тейковского муниципального района» </t>
  </si>
  <si>
    <t>0510000000</t>
  </si>
  <si>
    <t>Основное мероприятие «Ремонт и содержание автомобильных дорог общего пользования местного значения»</t>
  </si>
  <si>
    <t>0510100000</t>
  </si>
  <si>
    <t>0510120010</t>
  </si>
  <si>
    <t xml:space="preserve">Подпрограмма «Текущий и капитальный ремонт сети муниципальных автомобильных дорог общего пользования местного значения  Тейковского муниципального района» </t>
  </si>
  <si>
    <t>0520000000</t>
  </si>
  <si>
    <t>Основное мероприятие «Текущий и капитальный ремонт сети муниципальных автомобильных дорог общего пользования местного значения»</t>
  </si>
  <si>
    <t>0520120020</t>
  </si>
  <si>
    <t>0520100000</t>
  </si>
  <si>
    <t>0600000000</t>
  </si>
  <si>
    <t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</t>
  </si>
  <si>
    <t>0630000000</t>
  </si>
  <si>
    <t>Основное мероприятие «Обеспечение инженерной инфраструктурой земельных участков, предназначенных для бесплатного предоставления семьям с тремя и более детьми»</t>
  </si>
  <si>
    <t>0630100000</t>
  </si>
  <si>
    <t>0630120030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</si>
  <si>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</si>
  <si>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</si>
  <si>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</si>
  <si>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</si>
  <si>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</si>
  <si>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</si>
  <si>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</si>
  <si>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</si>
  <si>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</si>
  <si>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</si>
  <si>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</si>
  <si>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</si>
  <si>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</si>
  <si>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</si>
  <si>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>0900000000</t>
  </si>
  <si>
    <t xml:space="preserve">Подпрограмма «Создание условий для оказания медицинской помощи населению Тейковского муниципального района» </t>
  </si>
  <si>
    <t>0910000000</t>
  </si>
  <si>
    <t>Основное мероприятие «Создание условий для оказания медицинской помощи населению»</t>
  </si>
  <si>
    <t>0910100000</t>
  </si>
  <si>
    <t>0910120070</t>
  </si>
  <si>
    <t>0910120310</t>
  </si>
  <si>
    <t xml:space="preserve">Подпрограмма "Привлечение и закрепление медицинских кадров в Тейковском муниципальном районе" </t>
  </si>
  <si>
    <t>0920000000</t>
  </si>
  <si>
    <t>Основное мероприятие «Привлечение и развитие кадрового потенциала в учреждениях здравоохранения района»</t>
  </si>
  <si>
    <t>0920100000</t>
  </si>
  <si>
    <t>Компенсация затрат на проезд врачам, фельдшерам до лечебного учреждения, находящегося в сельской местности на период отсутствия основного работника  (Социальное обеспечение и иные выплаты населению)</t>
  </si>
  <si>
    <t>0920100450</t>
  </si>
  <si>
    <t>Компенсация затрат найма жилья молодым и приглашенным медицинским специалистам на период работы в ОБУЗ "Тейковская ЦРБ" в медицинских учреждениях, находящихся в сельской местности (Социальное обеспечение и иные выплаты населению)</t>
  </si>
  <si>
    <t>0920100460</t>
  </si>
  <si>
    <t>Единовременая выплата молодому специалисту (врачу, фельдшеру), или мед. специалисту со стажем до 5-ти лет (включительно) после одного года работы в медицинском учреждении (Социальное обеспечение и иные выплаты населению)</t>
  </si>
  <si>
    <t>0920100470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</si>
  <si>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</si>
  <si>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</si>
  <si>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</si>
  <si>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</si>
  <si>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</si>
  <si>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</si>
  <si>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</si>
  <si>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</si>
  <si>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</si>
  <si>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</si>
  <si>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</si>
  <si>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</si>
  <si>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</si>
  <si>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</si>
  <si>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</si>
  <si>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</si>
  <si>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</si>
  <si>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</si>
  <si>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</si>
  <si>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</si>
  <si>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</si>
  <si>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района на 2016 год </t>
  </si>
  <si>
    <t>Утверждено по бюджету на 2016 год</t>
  </si>
  <si>
    <t xml:space="preserve">Утверждено по бюджету на 2016г </t>
  </si>
  <si>
    <t>бюджета Тейковского муниципального района на 2016 год по разделам и подразделам функциональной классификации расходов Российской Федерации</t>
  </si>
  <si>
    <t>0140100110</t>
  </si>
  <si>
    <t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</t>
  </si>
  <si>
    <t>0110181950</t>
  </si>
  <si>
    <t>Сумма</t>
  </si>
  <si>
    <t>Приложение 7</t>
  </si>
  <si>
    <t>Приложение 1</t>
  </si>
  <si>
    <t>Приложение 4</t>
  </si>
  <si>
    <r>
      <t>Мероприятия по текущему содержанию сети муниципальных автомобильных дорог общего пользования местного значения  (</t>
    </r>
    <r>
      <rPr>
        <sz val="10"/>
        <color rgb="FF000000"/>
        <rFont val="Times New Roman"/>
        <family val="1"/>
        <charset val="204"/>
      </rPr>
      <t>Межбюджетные трансферты)</t>
    </r>
  </si>
  <si>
    <t>0510180010</t>
  </si>
  <si>
    <t>4190000260</t>
  </si>
  <si>
    <t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</t>
  </si>
  <si>
    <t>0110100010</t>
  </si>
  <si>
    <t>Софинансирование расходов на укрепление материально-технической базы муниципальных образовательных организаций (Предоставление субсидий бюджетным, автономным учреждениям и иным некоммерческим организациям)</t>
  </si>
  <si>
    <t>01101S1950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</si>
  <si>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</si>
  <si>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</si>
  <si>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</si>
  <si>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</si>
  <si>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</si>
  <si>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</si>
  <si>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</si>
  <si>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</si>
  <si>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</si>
  <si>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</si>
  <si>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</si>
  <si>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</si>
  <si>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</si>
  <si>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</si>
  <si>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</si>
  <si>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</si>
  <si>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</si>
  <si>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</si>
  <si>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</si>
  <si>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</si>
  <si>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1510100500</t>
  </si>
  <si>
    <t>600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</si>
  <si>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</si>
  <si>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</si>
  <si>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</si>
  <si>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</si>
  <si>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</si>
  <si>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</si>
  <si>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>от 16.12.2015 г. № 45-р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</si>
  <si>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</si>
  <si>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</si>
  <si>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</si>
  <si>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</si>
  <si>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</si>
  <si>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</si>
  <si>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</si>
  <si>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</si>
  <si>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</si>
  <si>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</si>
  <si>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</si>
  <si>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</si>
  <si>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</si>
  <si>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</si>
  <si>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</si>
  <si>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</si>
  <si>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</si>
  <si>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</si>
  <si>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</si>
  <si>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</si>
  <si>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</si>
  <si>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</si>
  <si>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</si>
  <si>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</si>
  <si>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</si>
  <si>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</si>
  <si>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</si>
  <si>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обеспечению инженерной инфраструктурой земельных участков, предназначенных для бесплатного предоставления семьям с тремя и более детьми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</si>
  <si>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Создание условий для оперативного прибытия работников фельдшерско-акушерских пунктов  к пациенту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</si>
  <si>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Содействие в благоустройстве территории учреждений здравоохранения (Закупка товаров, работ и услуг для обеспечения государственных (муниципальных) нужд) </t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</si>
  <si>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</si>
  <si>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</si>
  <si>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</si>
  <si>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</si>
  <si>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</si>
  <si>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</si>
  <si>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</si>
  <si>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</si>
  <si>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</si>
  <si>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</si>
  <si>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</si>
  <si>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</si>
  <si>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</si>
  <si>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</si>
  <si>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</si>
  <si>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</si>
  <si>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</si>
  <si>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</si>
  <si>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</si>
  <si>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</si>
  <si>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    Составление (изменение) списков кандидатов в присяжные заседатели федеральных судов общей юрисдикции в Российской Федерации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</si>
  <si>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</si>
  <si>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</si>
  <si>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</si>
  <si>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</si>
  <si>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</t>
    </r>
    <r>
      <rPr>
        <sz val="10"/>
        <color rgb="FF000000"/>
        <rFont val="Times New Roman"/>
        <family val="1"/>
        <charset val="204"/>
      </rPr>
      <t>(Закупка товаров, работ и услуг для обеспечения государственных (муниципальных) нужд) )</t>
    </r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</si>
  <si>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</si>
  <si>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</si>
  <si>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</si>
  <si>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</si>
  <si>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 </t>
  </si>
  <si>
    <t>Внесенные изменения</t>
  </si>
  <si>
    <t>Уточненный бюджет на 2016г.</t>
  </si>
  <si>
    <t xml:space="preserve">Уточненный  бюджет на 2016г </t>
  </si>
  <si>
    <t>0120100310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</si>
  <si>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</si>
  <si>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</si>
  <si>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</si>
  <si>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t>Проведение Всероссийской сельскохозяйственной переписи в 2016 году</t>
  </si>
  <si>
    <t xml:space="preserve">Мероприятия по текущему содержанию сети муниципальных автомобильных дорог общего пользования местного значения (Закупка товаров, работ и услуг для обеспечения государственных (муниципальных) нужд)   </t>
  </si>
  <si>
    <t xml:space="preserve">Мероприятия по текущему содержанию сети муниципальных автомобильных дорог общего пользования местного значения  (Закупка товаров, работ и услуг для обеспечения государственных (муниципальных) нужд) </t>
  </si>
  <si>
    <t>Уточненный бюджет на 2016 год</t>
  </si>
  <si>
    <t>Приложение 5</t>
  </si>
  <si>
    <t>0510108010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</si>
  <si>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</si>
  <si>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Проведение Всероссийской сельскохозяйственной переписи в 2016 году (Закупка товаров, работ и услуг для обеспечения государственных (муниципальных) нужд)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</si>
  <si>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</si>
  <si>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</si>
  <si>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</si>
  <si>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</si>
  <si>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</si>
  <si>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</si>
  <si>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</si>
  <si>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</si>
  <si>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</si>
  <si>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</si>
  <si>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</si>
  <si>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</si>
  <si>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</si>
  <si>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</si>
  <si>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11</t>
  </si>
  <si>
    <t xml:space="preserve">от 16.12.2015 г. № 45-р   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</si>
  <si>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</si>
  <si>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</si>
  <si>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2016 год</t>
  </si>
  <si>
    <t xml:space="preserve">                                                                                                                                        </t>
  </si>
  <si>
    <t>Наименование поселений</t>
  </si>
  <si>
    <t>сумма</t>
  </si>
  <si>
    <t>Дорожная деятельность (в части содержания) в отношении автомобильных дорог местного значения вне границ населенных пунктов в границах Тейковского муниципального района</t>
  </si>
  <si>
    <t>2016 год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</si>
  <si>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</si>
  <si>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</si>
  <si>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</si>
  <si>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Новогоряновское сельское поселение</t>
  </si>
  <si>
    <t xml:space="preserve">5. Новолеушинское сельское поселение </t>
  </si>
  <si>
    <t xml:space="preserve">6. Нерльское городское поселение </t>
  </si>
  <si>
    <t xml:space="preserve">Всего </t>
  </si>
  <si>
    <t xml:space="preserve">               </t>
  </si>
  <si>
    <t>Приложение 3</t>
  </si>
  <si>
    <t>от 16.03.2016 г. № 60-р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</si>
</sst>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0" fontId="13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center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 wrapText="1"/>
    </xf>
    <xf numFmtId="164" fontId="9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wrapText="1" shrinkToFi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justify" vertical="top" wrapText="1"/>
    </xf>
    <xf numFmtId="0" fontId="1" fillId="0" borderId="0" xfId="0" applyFont="1"/>
    <xf numFmtId="0" fontId="2" fillId="0" borderId="0" xfId="0" applyFont="1" applyAlignment="1">
      <alignment wrapText="1" shrinkToFi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 shrinkToFi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right" wrapText="1" shrinkToFi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17" fillId="0" borderId="0" xfId="0" applyFont="1" applyAlignment="1">
      <alignment horizontal="left" wrapText="1"/>
    </xf>
    <xf numFmtId="164" fontId="7" fillId="0" borderId="19" xfId="0" applyNumberFormat="1" applyFont="1" applyBorder="1" applyAlignment="1">
      <alignment horizontal="center" vertical="top" wrapText="1"/>
    </xf>
    <xf numFmtId="164" fontId="0" fillId="0" borderId="20" xfId="0" applyNumberForma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5"/>
  <sheetViews>
    <sheetView view="pageBreakPreview" topLeftCell="A15" zoomScaleSheetLayoutView="100" workbookViewId="0">
      <selection activeCell="E39" sqref="E39"/>
    </sheetView>
  </sheetViews>
  <sheetFormatPr defaultRowHeight="15"/>
  <cols>
    <col min="1" max="1" width="26.140625" customWidth="1"/>
    <col min="2" max="2" width="47.5703125" customWidth="1"/>
    <col min="3" max="3" width="13.28515625" customWidth="1"/>
    <col min="4" max="4" width="9.140625" hidden="1" customWidth="1"/>
  </cols>
  <sheetData>
    <row r="1" spans="1:4" ht="15.75" customHeight="1">
      <c r="A1" s="267" t="s">
        <v>330</v>
      </c>
      <c r="B1" s="267"/>
      <c r="C1" s="267"/>
      <c r="D1" s="267"/>
    </row>
    <row r="2" spans="1:4" ht="15.75" customHeight="1">
      <c r="A2" s="267" t="s">
        <v>0</v>
      </c>
      <c r="B2" s="267"/>
      <c r="C2" s="267"/>
      <c r="D2" s="267"/>
    </row>
    <row r="3" spans="1:4" ht="15.75">
      <c r="A3" s="280" t="s">
        <v>5</v>
      </c>
      <c r="B3" s="280"/>
      <c r="C3" s="280"/>
      <c r="D3" s="280"/>
    </row>
    <row r="4" spans="1:4" ht="15.75" customHeight="1">
      <c r="A4" s="267" t="s">
        <v>2</v>
      </c>
      <c r="B4" s="267"/>
      <c r="C4" s="267"/>
      <c r="D4" s="267"/>
    </row>
    <row r="5" spans="1:4" ht="15.75" customHeight="1">
      <c r="A5" s="267" t="s">
        <v>477</v>
      </c>
      <c r="B5" s="267"/>
      <c r="C5" s="267"/>
      <c r="D5" s="267"/>
    </row>
    <row r="6" spans="1:4" ht="15.75">
      <c r="A6" s="267" t="s">
        <v>331</v>
      </c>
      <c r="B6" s="268"/>
      <c r="C6" s="268"/>
    </row>
    <row r="7" spans="1:4" ht="15.75">
      <c r="A7" s="267" t="s">
        <v>34</v>
      </c>
      <c r="B7" s="268"/>
      <c r="C7" s="268"/>
    </row>
    <row r="8" spans="1:4" ht="15.75">
      <c r="A8" s="4"/>
      <c r="B8" s="267" t="s">
        <v>1</v>
      </c>
      <c r="C8" s="267"/>
    </row>
    <row r="9" spans="1:4" ht="15.75">
      <c r="A9" s="5"/>
      <c r="B9" s="267" t="s">
        <v>2</v>
      </c>
      <c r="C9" s="267"/>
    </row>
    <row r="10" spans="1:4" ht="15.75" customHeight="1">
      <c r="A10" s="3"/>
      <c r="B10" s="267" t="s">
        <v>367</v>
      </c>
      <c r="C10" s="267"/>
    </row>
    <row r="11" spans="1:4" ht="15.75" customHeight="1">
      <c r="A11" s="3"/>
      <c r="B11" s="93"/>
      <c r="C11" s="93"/>
    </row>
    <row r="12" spans="1:4">
      <c r="A12" s="269" t="s">
        <v>12</v>
      </c>
      <c r="B12" s="270"/>
      <c r="C12" s="270"/>
    </row>
    <row r="13" spans="1:4" ht="15.75" customHeight="1">
      <c r="A13" s="269" t="s">
        <v>134</v>
      </c>
      <c r="B13" s="270"/>
      <c r="C13" s="270"/>
    </row>
    <row r="14" spans="1:4" ht="15.75">
      <c r="A14" s="6"/>
    </row>
    <row r="15" spans="1:4">
      <c r="A15" s="276" t="s">
        <v>13</v>
      </c>
      <c r="B15" s="277"/>
      <c r="C15" s="277"/>
    </row>
    <row r="16" spans="1:4" ht="44.25" customHeight="1">
      <c r="A16" s="273" t="s">
        <v>14</v>
      </c>
      <c r="B16" s="273" t="s">
        <v>15</v>
      </c>
      <c r="C16" s="278" t="s">
        <v>328</v>
      </c>
    </row>
    <row r="17" spans="1:3" ht="20.25" hidden="1" customHeight="1">
      <c r="A17" s="273"/>
      <c r="B17" s="273"/>
      <c r="C17" s="279"/>
    </row>
    <row r="18" spans="1:3" ht="29.25" customHeight="1">
      <c r="A18" s="271" t="s">
        <v>16</v>
      </c>
      <c r="B18" s="272" t="s">
        <v>17</v>
      </c>
      <c r="C18" s="265">
        <f>C20+C32</f>
        <v>-1337</v>
      </c>
    </row>
    <row r="19" spans="1:3" ht="7.5" hidden="1" customHeight="1">
      <c r="A19" s="271"/>
      <c r="B19" s="272"/>
      <c r="C19" s="266"/>
    </row>
    <row r="20" spans="1:3" ht="23.25" customHeight="1">
      <c r="A20" s="271" t="s">
        <v>18</v>
      </c>
      <c r="B20" s="272" t="s">
        <v>19</v>
      </c>
      <c r="C20" s="265">
        <f>C22+C27</f>
        <v>-1337</v>
      </c>
    </row>
    <row r="21" spans="1:3" ht="5.25" customHeight="1">
      <c r="A21" s="271"/>
      <c r="B21" s="272"/>
      <c r="C21" s="266"/>
    </row>
    <row r="22" spans="1:3" ht="19.5" customHeight="1">
      <c r="A22" s="92" t="s">
        <v>20</v>
      </c>
      <c r="B22" s="15" t="s">
        <v>21</v>
      </c>
      <c r="C22" s="64">
        <f>C23</f>
        <v>151510.79999999999</v>
      </c>
    </row>
    <row r="23" spans="1:3" ht="22.5" customHeight="1">
      <c r="A23" s="92" t="s">
        <v>22</v>
      </c>
      <c r="B23" s="15" t="s">
        <v>23</v>
      </c>
      <c r="C23" s="94">
        <f>C24</f>
        <v>151510.79999999999</v>
      </c>
    </row>
    <row r="24" spans="1:3" ht="18.75" customHeight="1">
      <c r="A24" s="92" t="s">
        <v>24</v>
      </c>
      <c r="B24" s="15" t="s">
        <v>25</v>
      </c>
      <c r="C24" s="94">
        <f>C25</f>
        <v>151510.79999999999</v>
      </c>
    </row>
    <row r="25" spans="1:3" ht="30" customHeight="1">
      <c r="A25" s="273" t="s">
        <v>26</v>
      </c>
      <c r="B25" s="274" t="s">
        <v>119</v>
      </c>
      <c r="C25" s="275">
        <v>151510.79999999999</v>
      </c>
    </row>
    <row r="26" spans="1:3" ht="9.75" hidden="1" customHeight="1">
      <c r="A26" s="273"/>
      <c r="B26" s="274"/>
      <c r="C26" s="275"/>
    </row>
    <row r="27" spans="1:3" ht="17.25" customHeight="1">
      <c r="A27" s="92" t="s">
        <v>27</v>
      </c>
      <c r="B27" s="15" t="s">
        <v>28</v>
      </c>
      <c r="C27" s="94">
        <f>C28</f>
        <v>-152847.79999999999</v>
      </c>
    </row>
    <row r="28" spans="1:3" ht="18" customHeight="1">
      <c r="A28" s="92" t="s">
        <v>29</v>
      </c>
      <c r="B28" s="15" t="s">
        <v>30</v>
      </c>
      <c r="C28" s="94">
        <f>C29</f>
        <v>-152847.79999999999</v>
      </c>
    </row>
    <row r="29" spans="1:3" ht="16.5" customHeight="1">
      <c r="A29" s="92" t="s">
        <v>31</v>
      </c>
      <c r="B29" s="15" t="s">
        <v>32</v>
      </c>
      <c r="C29" s="94">
        <f>C30</f>
        <v>-152847.79999999999</v>
      </c>
    </row>
    <row r="30" spans="1:3" ht="16.5" customHeight="1">
      <c r="A30" s="259" t="s">
        <v>33</v>
      </c>
      <c r="B30" s="261" t="s">
        <v>120</v>
      </c>
      <c r="C30" s="263">
        <v>-152847.79999999999</v>
      </c>
    </row>
    <row r="31" spans="1:3" ht="16.5" customHeight="1">
      <c r="A31" s="260"/>
      <c r="B31" s="262"/>
      <c r="C31" s="264"/>
    </row>
    <row r="32" spans="1:3" ht="30.75" customHeight="1">
      <c r="A32" s="226" t="s">
        <v>444</v>
      </c>
      <c r="B32" s="227" t="s">
        <v>445</v>
      </c>
      <c r="C32" s="225">
        <f>C33+C37</f>
        <v>0</v>
      </c>
    </row>
    <row r="33" spans="1:3" ht="30" customHeight="1">
      <c r="A33" s="223" t="s">
        <v>444</v>
      </c>
      <c r="B33" s="224" t="s">
        <v>446</v>
      </c>
      <c r="C33" s="225">
        <f>C34</f>
        <v>-1450</v>
      </c>
    </row>
    <row r="34" spans="1:3" ht="28.5" customHeight="1">
      <c r="A34" s="223" t="s">
        <v>447</v>
      </c>
      <c r="B34" s="224" t="s">
        <v>448</v>
      </c>
      <c r="C34" s="225">
        <f>C35</f>
        <v>-1450</v>
      </c>
    </row>
    <row r="35" spans="1:3" ht="42" customHeight="1">
      <c r="A35" s="223" t="s">
        <v>449</v>
      </c>
      <c r="B35" s="224" t="s">
        <v>450</v>
      </c>
      <c r="C35" s="225">
        <f>C36</f>
        <v>-1450</v>
      </c>
    </row>
    <row r="36" spans="1:3" ht="39" customHeight="1">
      <c r="A36" s="223" t="s">
        <v>451</v>
      </c>
      <c r="B36" s="224" t="s">
        <v>450</v>
      </c>
      <c r="C36" s="225">
        <v>-1450</v>
      </c>
    </row>
    <row r="37" spans="1:3" ht="29.25" customHeight="1">
      <c r="A37" s="223" t="s">
        <v>452</v>
      </c>
      <c r="B37" s="224" t="s">
        <v>453</v>
      </c>
      <c r="C37" s="225">
        <f>C38</f>
        <v>1450</v>
      </c>
    </row>
    <row r="38" spans="1:3" ht="42.75" customHeight="1">
      <c r="A38" s="223" t="s">
        <v>454</v>
      </c>
      <c r="B38" s="224" t="s">
        <v>455</v>
      </c>
      <c r="C38" s="225">
        <f>C39</f>
        <v>1450</v>
      </c>
    </row>
    <row r="39" spans="1:3" ht="54" customHeight="1">
      <c r="A39" s="223" t="s">
        <v>456</v>
      </c>
      <c r="B39" s="224" t="s">
        <v>457</v>
      </c>
      <c r="C39" s="225">
        <v>1450</v>
      </c>
    </row>
    <row r="40" spans="1:3" ht="3" hidden="1" customHeight="1">
      <c r="A40" s="147"/>
      <c r="B40" s="35"/>
      <c r="C40" s="228"/>
    </row>
    <row r="41" spans="1:3" ht="22.5" customHeight="1">
      <c r="A41" s="95"/>
      <c r="B41" s="52"/>
      <c r="C41" s="95"/>
    </row>
    <row r="42" spans="1:3" ht="15" customHeight="1">
      <c r="A42" s="95"/>
      <c r="B42" s="52"/>
      <c r="C42" s="95"/>
    </row>
    <row r="43" spans="1:3" ht="15.75">
      <c r="A43" s="1"/>
    </row>
    <row r="44" spans="1:3" ht="15.75">
      <c r="A44" s="1"/>
    </row>
    <row r="45" spans="1:3" ht="15.75">
      <c r="A45" s="1"/>
    </row>
  </sheetData>
  <mergeCells count="28">
    <mergeCell ref="A1:D1"/>
    <mergeCell ref="A2:D2"/>
    <mergeCell ref="A3:D3"/>
    <mergeCell ref="A4:D4"/>
    <mergeCell ref="A5:D5"/>
    <mergeCell ref="C25:C26"/>
    <mergeCell ref="A15:C15"/>
    <mergeCell ref="A16:A17"/>
    <mergeCell ref="B16:B17"/>
    <mergeCell ref="C16:C17"/>
    <mergeCell ref="A18:A19"/>
    <mergeCell ref="B18:B19"/>
    <mergeCell ref="A30:A31"/>
    <mergeCell ref="B30:B31"/>
    <mergeCell ref="C30:C31"/>
    <mergeCell ref="C18:C19"/>
    <mergeCell ref="A6:C6"/>
    <mergeCell ref="A7:C7"/>
    <mergeCell ref="B8:C8"/>
    <mergeCell ref="B9:C9"/>
    <mergeCell ref="A12:C12"/>
    <mergeCell ref="A13:C13"/>
    <mergeCell ref="B10:C10"/>
    <mergeCell ref="A20:A21"/>
    <mergeCell ref="B20:B21"/>
    <mergeCell ref="C20:C21"/>
    <mergeCell ref="A25:A26"/>
    <mergeCell ref="B25:B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5"/>
  <sheetViews>
    <sheetView view="pageBreakPreview" topLeftCell="A205" zoomScale="112" zoomScaleSheetLayoutView="112" workbookViewId="0">
      <selection activeCell="H10" sqref="H10"/>
    </sheetView>
  </sheetViews>
  <sheetFormatPr defaultRowHeight="12.75"/>
  <cols>
    <col min="1" max="1" width="55.42578125" style="131" customWidth="1"/>
    <col min="2" max="2" width="11.28515625" style="131" customWidth="1"/>
    <col min="3" max="3" width="5.28515625" style="131" customWidth="1"/>
    <col min="4" max="4" width="8.7109375" style="131" customWidth="1"/>
    <col min="5" max="6" width="8.42578125" style="131" customWidth="1"/>
    <col min="7" max="16384" width="9.140625" style="131"/>
  </cols>
  <sheetData>
    <row r="1" spans="1:6">
      <c r="A1" s="286" t="s">
        <v>4</v>
      </c>
      <c r="B1" s="286"/>
      <c r="C1" s="286"/>
      <c r="D1" s="286"/>
      <c r="E1" s="286"/>
      <c r="F1" s="286"/>
    </row>
    <row r="2" spans="1:6">
      <c r="A2" s="286" t="s">
        <v>0</v>
      </c>
      <c r="B2" s="286"/>
      <c r="C2" s="286"/>
      <c r="D2" s="286"/>
      <c r="E2" s="286"/>
      <c r="F2" s="286"/>
    </row>
    <row r="3" spans="1:6">
      <c r="A3" s="296" t="s">
        <v>5</v>
      </c>
      <c r="B3" s="296"/>
      <c r="C3" s="296"/>
      <c r="D3" s="296"/>
      <c r="E3" s="296"/>
      <c r="F3" s="296"/>
    </row>
    <row r="4" spans="1:6">
      <c r="A4" s="286" t="s">
        <v>2</v>
      </c>
      <c r="B4" s="286"/>
      <c r="C4" s="286"/>
      <c r="D4" s="286"/>
      <c r="E4" s="286"/>
      <c r="F4" s="286"/>
    </row>
    <row r="5" spans="1:6">
      <c r="A5" s="286" t="s">
        <v>477</v>
      </c>
      <c r="B5" s="286"/>
      <c r="C5" s="286"/>
      <c r="D5" s="286"/>
      <c r="E5" s="286"/>
      <c r="F5" s="286"/>
    </row>
    <row r="6" spans="1:6">
      <c r="A6" s="286" t="s">
        <v>11</v>
      </c>
      <c r="B6" s="286"/>
      <c r="C6" s="286"/>
      <c r="D6" s="286"/>
      <c r="E6" s="286"/>
      <c r="F6" s="286"/>
    </row>
    <row r="7" spans="1:6">
      <c r="A7" s="286" t="s">
        <v>0</v>
      </c>
      <c r="B7" s="286"/>
      <c r="C7" s="286"/>
      <c r="D7" s="286"/>
      <c r="E7" s="286"/>
      <c r="F7" s="286"/>
    </row>
    <row r="8" spans="1:6">
      <c r="A8" s="181"/>
      <c r="B8" s="286" t="s">
        <v>1</v>
      </c>
      <c r="C8" s="286"/>
      <c r="D8" s="286"/>
      <c r="E8" s="286"/>
      <c r="F8" s="286"/>
    </row>
    <row r="9" spans="1:6">
      <c r="A9" s="181"/>
      <c r="B9" s="286" t="s">
        <v>2</v>
      </c>
      <c r="C9" s="286"/>
      <c r="D9" s="286"/>
      <c r="E9" s="286"/>
      <c r="F9" s="286"/>
    </row>
    <row r="10" spans="1:6">
      <c r="A10" s="286" t="s">
        <v>367</v>
      </c>
      <c r="B10" s="286"/>
      <c r="C10" s="286"/>
      <c r="D10" s="286"/>
      <c r="E10" s="286"/>
      <c r="F10" s="286"/>
    </row>
    <row r="11" spans="1:6">
      <c r="A11" s="132"/>
    </row>
    <row r="12" spans="1:6">
      <c r="A12" s="281" t="s">
        <v>36</v>
      </c>
      <c r="B12" s="282"/>
      <c r="C12" s="282"/>
      <c r="D12" s="282"/>
      <c r="E12" s="282"/>
      <c r="F12" s="282"/>
    </row>
    <row r="13" spans="1:6">
      <c r="A13" s="281" t="s">
        <v>54</v>
      </c>
      <c r="B13" s="282"/>
      <c r="C13" s="282"/>
      <c r="D13" s="282"/>
      <c r="E13" s="282"/>
      <c r="F13" s="282"/>
    </row>
    <row r="14" spans="1:6">
      <c r="A14" s="281" t="s">
        <v>55</v>
      </c>
      <c r="B14" s="282"/>
      <c r="C14" s="282"/>
      <c r="D14" s="282"/>
      <c r="E14" s="282"/>
      <c r="F14" s="282"/>
    </row>
    <row r="15" spans="1:6" ht="37.5" customHeight="1">
      <c r="A15" s="281" t="s">
        <v>135</v>
      </c>
      <c r="B15" s="282"/>
      <c r="C15" s="282"/>
      <c r="D15" s="282"/>
      <c r="E15" s="282"/>
      <c r="F15" s="282"/>
    </row>
    <row r="16" spans="1:6">
      <c r="A16" s="281"/>
      <c r="B16" s="282"/>
      <c r="C16" s="282"/>
      <c r="D16" s="282"/>
      <c r="E16" s="282"/>
      <c r="F16" s="282"/>
    </row>
    <row r="17" spans="1:6" ht="15.75" customHeight="1">
      <c r="A17" s="283" t="s">
        <v>37</v>
      </c>
      <c r="B17" s="283" t="s">
        <v>38</v>
      </c>
      <c r="C17" s="283" t="s">
        <v>39</v>
      </c>
      <c r="D17" s="284" t="s">
        <v>133</v>
      </c>
      <c r="E17" s="293" t="s">
        <v>429</v>
      </c>
      <c r="F17" s="284" t="s">
        <v>430</v>
      </c>
    </row>
    <row r="18" spans="1:6" ht="43.5" customHeight="1">
      <c r="A18" s="283"/>
      <c r="B18" s="283"/>
      <c r="C18" s="283"/>
      <c r="D18" s="285"/>
      <c r="E18" s="294"/>
      <c r="F18" s="285"/>
    </row>
    <row r="19" spans="1:6" ht="27.75" customHeight="1">
      <c r="A19" s="118" t="s">
        <v>40</v>
      </c>
      <c r="B19" s="133" t="s">
        <v>136</v>
      </c>
      <c r="C19" s="112"/>
      <c r="D19" s="233">
        <f>D20+D33+D48+D66+D74+D79+D89+D93+D44</f>
        <v>108832.99999999999</v>
      </c>
      <c r="E19" s="176">
        <f>E20+E33+E48+E66+E74+E79+E89+E93+E44</f>
        <v>347.7</v>
      </c>
      <c r="F19" s="116">
        <f>F20+F33+F48+F66+F74+F79+F89+F93+F44</f>
        <v>109180.7</v>
      </c>
    </row>
    <row r="20" spans="1:6" s="134" customFormat="1" ht="17.25" customHeight="1">
      <c r="A20" s="118" t="s">
        <v>137</v>
      </c>
      <c r="B20" s="133" t="s">
        <v>138</v>
      </c>
      <c r="C20" s="106"/>
      <c r="D20" s="166">
        <f>D21+D30</f>
        <v>2300.9</v>
      </c>
      <c r="E20" s="176">
        <f>E21+E30</f>
        <v>0</v>
      </c>
      <c r="F20" s="116">
        <f>F21+F30</f>
        <v>2300.9</v>
      </c>
    </row>
    <row r="21" spans="1:6" ht="23.25" customHeight="1">
      <c r="A21" s="109" t="s">
        <v>140</v>
      </c>
      <c r="B21" s="110" t="s">
        <v>150</v>
      </c>
      <c r="C21" s="117"/>
      <c r="D21" s="163">
        <f>SUM(D22:D29)</f>
        <v>2205.8000000000002</v>
      </c>
      <c r="E21" s="174">
        <f>SUM(E22:E29)</f>
        <v>0</v>
      </c>
      <c r="F21" s="114">
        <f>SUM(F22:F29)</f>
        <v>2205.8000000000002</v>
      </c>
    </row>
    <row r="22" spans="1:6" ht="40.5" customHeight="1">
      <c r="A22" s="14" t="s">
        <v>368</v>
      </c>
      <c r="B22" s="110" t="s">
        <v>336</v>
      </c>
      <c r="C22" s="117">
        <v>200</v>
      </c>
      <c r="D22" s="163">
        <v>25</v>
      </c>
      <c r="E22" s="167"/>
      <c r="F22" s="114">
        <f>D22+E22</f>
        <v>25</v>
      </c>
    </row>
    <row r="23" spans="1:6" ht="47.25" customHeight="1">
      <c r="A23" s="148" t="s">
        <v>335</v>
      </c>
      <c r="B23" s="110" t="s">
        <v>336</v>
      </c>
      <c r="C23" s="117">
        <v>600</v>
      </c>
      <c r="D23" s="163">
        <v>75</v>
      </c>
      <c r="E23" s="167"/>
      <c r="F23" s="174">
        <f t="shared" ref="F23:F32" si="0">D23+E23</f>
        <v>75</v>
      </c>
    </row>
    <row r="24" spans="1:6" ht="39.75" customHeight="1">
      <c r="A24" s="150" t="s">
        <v>369</v>
      </c>
      <c r="B24" s="110" t="s">
        <v>151</v>
      </c>
      <c r="C24" s="107">
        <v>200</v>
      </c>
      <c r="D24" s="163">
        <v>554.9</v>
      </c>
      <c r="E24" s="161"/>
      <c r="F24" s="174">
        <f t="shared" si="0"/>
        <v>554.9</v>
      </c>
    </row>
    <row r="25" spans="1:6" ht="52.5" customHeight="1">
      <c r="A25" s="113" t="s">
        <v>139</v>
      </c>
      <c r="B25" s="110" t="s">
        <v>151</v>
      </c>
      <c r="C25" s="107">
        <v>600</v>
      </c>
      <c r="D25" s="163">
        <v>435.9</v>
      </c>
      <c r="E25" s="161"/>
      <c r="F25" s="174">
        <f t="shared" si="0"/>
        <v>435.9</v>
      </c>
    </row>
    <row r="26" spans="1:6" ht="52.5" customHeight="1">
      <c r="A26" s="155" t="s">
        <v>326</v>
      </c>
      <c r="B26" s="152" t="s">
        <v>327</v>
      </c>
      <c r="C26" s="151">
        <v>200</v>
      </c>
      <c r="D26" s="163">
        <v>0</v>
      </c>
      <c r="E26" s="161"/>
      <c r="F26" s="174">
        <f t="shared" si="0"/>
        <v>0</v>
      </c>
    </row>
    <row r="27" spans="1:6" ht="51" customHeight="1">
      <c r="A27" s="113" t="s">
        <v>326</v>
      </c>
      <c r="B27" s="110" t="s">
        <v>327</v>
      </c>
      <c r="C27" s="107">
        <v>600</v>
      </c>
      <c r="D27" s="163">
        <v>500</v>
      </c>
      <c r="E27" s="161"/>
      <c r="F27" s="174">
        <f t="shared" si="0"/>
        <v>500</v>
      </c>
    </row>
    <row r="28" spans="1:6" ht="51.75" customHeight="1">
      <c r="A28" s="113" t="s">
        <v>337</v>
      </c>
      <c r="B28" s="110" t="s">
        <v>338</v>
      </c>
      <c r="C28" s="107">
        <v>600</v>
      </c>
      <c r="D28" s="163">
        <v>500</v>
      </c>
      <c r="E28" s="161"/>
      <c r="F28" s="174">
        <f t="shared" si="0"/>
        <v>500</v>
      </c>
    </row>
    <row r="29" spans="1:6" ht="40.5" customHeight="1">
      <c r="A29" s="150" t="s">
        <v>370</v>
      </c>
      <c r="B29" s="110" t="s">
        <v>152</v>
      </c>
      <c r="C29" s="107">
        <v>200</v>
      </c>
      <c r="D29" s="163">
        <v>115</v>
      </c>
      <c r="E29" s="161"/>
      <c r="F29" s="174">
        <f t="shared" si="0"/>
        <v>115</v>
      </c>
    </row>
    <row r="30" spans="1:6" ht="27" customHeight="1">
      <c r="A30" s="113" t="s">
        <v>153</v>
      </c>
      <c r="B30" s="110" t="s">
        <v>154</v>
      </c>
      <c r="C30" s="135"/>
      <c r="D30" s="163">
        <f>D31+D32</f>
        <v>95.1</v>
      </c>
      <c r="E30" s="135"/>
      <c r="F30" s="174">
        <f t="shared" si="0"/>
        <v>95.1</v>
      </c>
    </row>
    <row r="31" spans="1:6" ht="27" customHeight="1">
      <c r="A31" s="150" t="s">
        <v>371</v>
      </c>
      <c r="B31" s="110" t="s">
        <v>155</v>
      </c>
      <c r="C31" s="136">
        <v>200</v>
      </c>
      <c r="D31" s="164">
        <v>45.1</v>
      </c>
      <c r="E31" s="136"/>
      <c r="F31" s="174">
        <f t="shared" si="0"/>
        <v>45.1</v>
      </c>
    </row>
    <row r="32" spans="1:6" ht="27" customHeight="1">
      <c r="A32" s="194" t="s">
        <v>348</v>
      </c>
      <c r="B32" s="192" t="s">
        <v>155</v>
      </c>
      <c r="C32" s="135">
        <v>300</v>
      </c>
      <c r="D32" s="195">
        <v>50</v>
      </c>
      <c r="E32" s="135"/>
      <c r="F32" s="195">
        <f t="shared" si="0"/>
        <v>50</v>
      </c>
    </row>
    <row r="33" spans="1:6" ht="27.75" customHeight="1">
      <c r="A33" s="137" t="s">
        <v>157</v>
      </c>
      <c r="B33" s="36" t="s">
        <v>156</v>
      </c>
      <c r="C33" s="135"/>
      <c r="D33" s="233">
        <f>D34</f>
        <v>1968.6000000000001</v>
      </c>
      <c r="E33" s="198">
        <f>E34</f>
        <v>248.79999999999998</v>
      </c>
      <c r="F33" s="198">
        <f>F34</f>
        <v>2217.4</v>
      </c>
    </row>
    <row r="34" spans="1:6" ht="27.75" customHeight="1">
      <c r="A34" s="113" t="s">
        <v>158</v>
      </c>
      <c r="B34" s="110" t="s">
        <v>159</v>
      </c>
      <c r="C34" s="135"/>
      <c r="D34" s="232">
        <f>SUM(D35:D43)</f>
        <v>1968.6000000000001</v>
      </c>
      <c r="E34" s="174">
        <f>SUM(E35:E43)</f>
        <v>248.79999999999998</v>
      </c>
      <c r="F34" s="174">
        <f>SUM(F35:F43)</f>
        <v>2217.4</v>
      </c>
    </row>
    <row r="35" spans="1:6" ht="47.25" customHeight="1">
      <c r="A35" s="14" t="s">
        <v>372</v>
      </c>
      <c r="B35" s="110" t="s">
        <v>160</v>
      </c>
      <c r="C35" s="135">
        <v>200</v>
      </c>
      <c r="D35" s="163">
        <v>0</v>
      </c>
      <c r="E35" s="135"/>
      <c r="F35" s="114">
        <f>D35+E35</f>
        <v>0</v>
      </c>
    </row>
    <row r="36" spans="1:6" ht="51" customHeight="1">
      <c r="A36" s="73" t="s">
        <v>141</v>
      </c>
      <c r="B36" s="76" t="s">
        <v>160</v>
      </c>
      <c r="C36" s="138">
        <v>600</v>
      </c>
      <c r="D36" s="163">
        <v>0</v>
      </c>
      <c r="E36" s="138"/>
      <c r="F36" s="174">
        <f t="shared" ref="F36:F43" si="1">D36+E36</f>
        <v>0</v>
      </c>
    </row>
    <row r="37" spans="1:6" ht="51" customHeight="1">
      <c r="A37" s="14" t="s">
        <v>372</v>
      </c>
      <c r="B37" s="76" t="s">
        <v>432</v>
      </c>
      <c r="C37" s="138">
        <v>200</v>
      </c>
      <c r="D37" s="174">
        <v>159.30000000000001</v>
      </c>
      <c r="E37" s="138">
        <v>84.1</v>
      </c>
      <c r="F37" s="174">
        <f t="shared" si="1"/>
        <v>243.4</v>
      </c>
    </row>
    <row r="38" spans="1:6" ht="51" customHeight="1">
      <c r="A38" s="73" t="s">
        <v>141</v>
      </c>
      <c r="B38" s="76" t="s">
        <v>432</v>
      </c>
      <c r="C38" s="138">
        <v>600</v>
      </c>
      <c r="D38" s="174">
        <v>310.5</v>
      </c>
      <c r="E38" s="138">
        <v>164.7</v>
      </c>
      <c r="F38" s="174">
        <f t="shared" si="1"/>
        <v>475.2</v>
      </c>
    </row>
    <row r="39" spans="1:6" ht="91.5" customHeight="1">
      <c r="A39" s="18" t="s">
        <v>373</v>
      </c>
      <c r="B39" s="110" t="s">
        <v>161</v>
      </c>
      <c r="C39" s="107">
        <v>200</v>
      </c>
      <c r="D39" s="163">
        <v>65.5</v>
      </c>
      <c r="E39" s="161"/>
      <c r="F39" s="174">
        <f t="shared" si="1"/>
        <v>65.5</v>
      </c>
    </row>
    <row r="40" spans="1:6" ht="46.5" customHeight="1">
      <c r="A40" s="291" t="s">
        <v>374</v>
      </c>
      <c r="B40" s="287" t="s">
        <v>162</v>
      </c>
      <c r="C40" s="289">
        <v>200</v>
      </c>
      <c r="D40" s="263">
        <v>196.9</v>
      </c>
      <c r="E40" s="295"/>
      <c r="F40" s="263">
        <f t="shared" si="1"/>
        <v>196.9</v>
      </c>
    </row>
    <row r="41" spans="1:6" ht="71.25" customHeight="1">
      <c r="A41" s="292"/>
      <c r="B41" s="288"/>
      <c r="C41" s="290"/>
      <c r="D41" s="264"/>
      <c r="E41" s="289"/>
      <c r="F41" s="264"/>
    </row>
    <row r="42" spans="1:6" ht="77.25" customHeight="1">
      <c r="A42" s="109" t="s">
        <v>163</v>
      </c>
      <c r="B42" s="110" t="s">
        <v>164</v>
      </c>
      <c r="C42" s="107">
        <v>300</v>
      </c>
      <c r="D42" s="163">
        <v>857.7</v>
      </c>
      <c r="E42" s="161"/>
      <c r="F42" s="174">
        <f t="shared" si="1"/>
        <v>857.7</v>
      </c>
    </row>
    <row r="43" spans="1:6" ht="90.75" customHeight="1">
      <c r="A43" s="113" t="s">
        <v>165</v>
      </c>
      <c r="B43" s="110" t="s">
        <v>164</v>
      </c>
      <c r="C43" s="135">
        <v>600</v>
      </c>
      <c r="D43" s="163">
        <v>378.7</v>
      </c>
      <c r="E43" s="135"/>
      <c r="F43" s="174">
        <f t="shared" si="1"/>
        <v>378.7</v>
      </c>
    </row>
    <row r="44" spans="1:6" ht="18.75" customHeight="1">
      <c r="A44" s="115" t="s">
        <v>339</v>
      </c>
      <c r="B44" s="36" t="s">
        <v>342</v>
      </c>
      <c r="C44" s="136"/>
      <c r="D44" s="166">
        <f>D45</f>
        <v>476.4</v>
      </c>
      <c r="E44" s="176">
        <f>E45</f>
        <v>0</v>
      </c>
      <c r="F44" s="116">
        <f>F45</f>
        <v>476.4</v>
      </c>
    </row>
    <row r="45" spans="1:6" ht="26.25" customHeight="1">
      <c r="A45" s="113" t="s">
        <v>340</v>
      </c>
      <c r="B45" s="110" t="s">
        <v>343</v>
      </c>
      <c r="C45" s="107"/>
      <c r="D45" s="163">
        <f>D46+D47</f>
        <v>476.4</v>
      </c>
      <c r="E45" s="161"/>
      <c r="F45" s="114">
        <f>F46+F47</f>
        <v>476.4</v>
      </c>
    </row>
    <row r="46" spans="1:6" ht="54.75" customHeight="1">
      <c r="A46" s="150" t="s">
        <v>375</v>
      </c>
      <c r="B46" s="110" t="s">
        <v>344</v>
      </c>
      <c r="C46" s="107">
        <v>200</v>
      </c>
      <c r="D46" s="163">
        <v>426.4</v>
      </c>
      <c r="E46" s="161"/>
      <c r="F46" s="114">
        <f>D46+E46</f>
        <v>426.4</v>
      </c>
    </row>
    <row r="47" spans="1:6" ht="52.5" customHeight="1">
      <c r="A47" s="113" t="s">
        <v>341</v>
      </c>
      <c r="B47" s="110" t="s">
        <v>344</v>
      </c>
      <c r="C47" s="107">
        <v>600</v>
      </c>
      <c r="D47" s="163">
        <v>50</v>
      </c>
      <c r="E47" s="161"/>
      <c r="F47" s="114">
        <f>D47+E47</f>
        <v>50</v>
      </c>
    </row>
    <row r="48" spans="1:6" ht="18" customHeight="1">
      <c r="A48" s="115" t="s">
        <v>166</v>
      </c>
      <c r="B48" s="36" t="s">
        <v>167</v>
      </c>
      <c r="C48" s="107"/>
      <c r="D48" s="166">
        <f>D49+D55</f>
        <v>42826.8</v>
      </c>
      <c r="E48" s="176">
        <f>E49+E55</f>
        <v>11.900000000000006</v>
      </c>
      <c r="F48" s="116">
        <f>F49+F55</f>
        <v>42838.700000000004</v>
      </c>
    </row>
    <row r="49" spans="1:6" ht="18.75" customHeight="1">
      <c r="A49" s="194" t="s">
        <v>168</v>
      </c>
      <c r="B49" s="192" t="s">
        <v>169</v>
      </c>
      <c r="C49" s="197"/>
      <c r="D49" s="195">
        <f>SUM(D50:D54)</f>
        <v>8350.5999999999985</v>
      </c>
      <c r="E49" s="195"/>
      <c r="F49" s="195">
        <f>SUM(F50:F54)</f>
        <v>8350.5999999999985</v>
      </c>
    </row>
    <row r="50" spans="1:6" ht="78.75" customHeight="1">
      <c r="A50" s="194" t="s">
        <v>142</v>
      </c>
      <c r="B50" s="192" t="s">
        <v>170</v>
      </c>
      <c r="C50" s="197">
        <v>100</v>
      </c>
      <c r="D50" s="195">
        <v>2818.2</v>
      </c>
      <c r="E50" s="183"/>
      <c r="F50" s="195">
        <f>D50+E50</f>
        <v>2818.2</v>
      </c>
    </row>
    <row r="51" spans="1:6" ht="51.75" customHeight="1">
      <c r="A51" s="150" t="s">
        <v>376</v>
      </c>
      <c r="B51" s="77" t="s">
        <v>170</v>
      </c>
      <c r="C51" s="107">
        <v>200</v>
      </c>
      <c r="D51" s="163">
        <v>2929.7</v>
      </c>
      <c r="E51" s="183">
        <v>-1.6</v>
      </c>
      <c r="F51" s="174">
        <f t="shared" ref="F51:F65" si="2">D51+E51</f>
        <v>2928.1</v>
      </c>
    </row>
    <row r="52" spans="1:6" ht="41.25" customHeight="1">
      <c r="A52" s="113" t="s">
        <v>143</v>
      </c>
      <c r="B52" s="110" t="s">
        <v>170</v>
      </c>
      <c r="C52" s="107">
        <v>800</v>
      </c>
      <c r="D52" s="163">
        <v>24.9</v>
      </c>
      <c r="E52" s="183">
        <v>1.6</v>
      </c>
      <c r="F52" s="174">
        <f t="shared" si="2"/>
        <v>26.5</v>
      </c>
    </row>
    <row r="53" spans="1:6" ht="40.5" customHeight="1">
      <c r="A53" s="150" t="s">
        <v>377</v>
      </c>
      <c r="B53" s="110" t="s">
        <v>325</v>
      </c>
      <c r="C53" s="107">
        <v>200</v>
      </c>
      <c r="D53" s="163">
        <v>1323</v>
      </c>
      <c r="E53" s="183"/>
      <c r="F53" s="174">
        <f t="shared" si="2"/>
        <v>1323</v>
      </c>
    </row>
    <row r="54" spans="1:6" ht="28.5" customHeight="1">
      <c r="A54" s="150" t="s">
        <v>378</v>
      </c>
      <c r="B54" s="110" t="s">
        <v>345</v>
      </c>
      <c r="C54" s="107">
        <v>200</v>
      </c>
      <c r="D54" s="163">
        <v>1254.8</v>
      </c>
      <c r="E54" s="183"/>
      <c r="F54" s="174">
        <f t="shared" si="2"/>
        <v>1254.8</v>
      </c>
    </row>
    <row r="55" spans="1:6" ht="15" customHeight="1">
      <c r="A55" s="113" t="s">
        <v>171</v>
      </c>
      <c r="B55" s="110" t="s">
        <v>172</v>
      </c>
      <c r="C55" s="107"/>
      <c r="D55" s="163">
        <f>SUM(D56:D65)</f>
        <v>34476.200000000004</v>
      </c>
      <c r="E55" s="183">
        <f>E56+E57+E58+E59+E60+E61+E62+E63+E64+E65</f>
        <v>11.900000000000006</v>
      </c>
      <c r="F55" s="174">
        <f t="shared" si="2"/>
        <v>34488.100000000006</v>
      </c>
    </row>
    <row r="56" spans="1:6" ht="81" customHeight="1">
      <c r="A56" s="113" t="s">
        <v>144</v>
      </c>
      <c r="B56" s="77" t="s">
        <v>173</v>
      </c>
      <c r="C56" s="139">
        <v>100</v>
      </c>
      <c r="D56" s="163">
        <v>941.5</v>
      </c>
      <c r="E56" s="184"/>
      <c r="F56" s="174">
        <f t="shared" si="2"/>
        <v>941.5</v>
      </c>
    </row>
    <row r="57" spans="1:6" ht="53.25" customHeight="1">
      <c r="A57" s="34" t="s">
        <v>379</v>
      </c>
      <c r="B57" s="77" t="s">
        <v>173</v>
      </c>
      <c r="C57" s="107">
        <v>200</v>
      </c>
      <c r="D57" s="163">
        <v>11612.6</v>
      </c>
      <c r="E57" s="183">
        <v>-72.599999999999994</v>
      </c>
      <c r="F57" s="174">
        <f t="shared" si="2"/>
        <v>11540</v>
      </c>
    </row>
    <row r="58" spans="1:6" ht="54" customHeight="1">
      <c r="A58" s="34" t="s">
        <v>149</v>
      </c>
      <c r="B58" s="77" t="s">
        <v>173</v>
      </c>
      <c r="C58" s="107">
        <v>300</v>
      </c>
      <c r="D58" s="163"/>
      <c r="E58" s="183"/>
      <c r="F58" s="174">
        <f t="shared" si="2"/>
        <v>0</v>
      </c>
    </row>
    <row r="59" spans="1:6" ht="54" customHeight="1">
      <c r="A59" s="34" t="s">
        <v>145</v>
      </c>
      <c r="B59" s="77" t="s">
        <v>173</v>
      </c>
      <c r="C59" s="107">
        <v>600</v>
      </c>
      <c r="D59" s="163">
        <v>12715.8</v>
      </c>
      <c r="E59" s="183">
        <v>73</v>
      </c>
      <c r="F59" s="174">
        <f t="shared" si="2"/>
        <v>12788.8</v>
      </c>
    </row>
    <row r="60" spans="1:6" ht="40.5" customHeight="1">
      <c r="A60" s="34" t="s">
        <v>146</v>
      </c>
      <c r="B60" s="77" t="s">
        <v>173</v>
      </c>
      <c r="C60" s="107">
        <v>800</v>
      </c>
      <c r="D60" s="163">
        <v>159.19999999999999</v>
      </c>
      <c r="E60" s="183">
        <v>15</v>
      </c>
      <c r="F60" s="174">
        <f t="shared" si="2"/>
        <v>174.2</v>
      </c>
    </row>
    <row r="61" spans="1:6" ht="64.5" customHeight="1">
      <c r="A61" s="113" t="s">
        <v>147</v>
      </c>
      <c r="B61" s="110" t="s">
        <v>174</v>
      </c>
      <c r="C61" s="107">
        <v>100</v>
      </c>
      <c r="D61" s="163">
        <v>6082.3</v>
      </c>
      <c r="E61" s="183"/>
      <c r="F61" s="174">
        <f t="shared" si="2"/>
        <v>6082.3</v>
      </c>
    </row>
    <row r="62" spans="1:6" ht="39" customHeight="1">
      <c r="A62" s="34" t="s">
        <v>380</v>
      </c>
      <c r="B62" s="110" t="s">
        <v>174</v>
      </c>
      <c r="C62" s="107">
        <v>200</v>
      </c>
      <c r="D62" s="163">
        <v>998.9</v>
      </c>
      <c r="E62" s="183">
        <v>-3.5</v>
      </c>
      <c r="F62" s="174">
        <f t="shared" si="2"/>
        <v>995.4</v>
      </c>
    </row>
    <row r="63" spans="1:6" ht="26.25" customHeight="1">
      <c r="A63" s="34" t="s">
        <v>148</v>
      </c>
      <c r="B63" s="110" t="s">
        <v>174</v>
      </c>
      <c r="C63" s="107">
        <v>800</v>
      </c>
      <c r="D63" s="163">
        <v>2.7</v>
      </c>
      <c r="E63" s="183"/>
      <c r="F63" s="174">
        <f t="shared" si="2"/>
        <v>2.7</v>
      </c>
    </row>
    <row r="64" spans="1:6" ht="40.5" customHeight="1">
      <c r="A64" s="150" t="s">
        <v>377</v>
      </c>
      <c r="B64" s="110" t="s">
        <v>175</v>
      </c>
      <c r="C64" s="107">
        <v>200</v>
      </c>
      <c r="D64" s="163">
        <v>1049.2</v>
      </c>
      <c r="E64" s="183"/>
      <c r="F64" s="174">
        <f t="shared" si="2"/>
        <v>1049.2</v>
      </c>
    </row>
    <row r="65" spans="1:6" ht="29.25" customHeight="1">
      <c r="A65" s="150" t="s">
        <v>378</v>
      </c>
      <c r="B65" s="110" t="s">
        <v>346</v>
      </c>
      <c r="C65" s="107">
        <v>200</v>
      </c>
      <c r="D65" s="163">
        <v>914</v>
      </c>
      <c r="E65" s="183"/>
      <c r="F65" s="174">
        <f t="shared" si="2"/>
        <v>914</v>
      </c>
    </row>
    <row r="66" spans="1:6" ht="39" customHeight="1">
      <c r="A66" s="140" t="s">
        <v>176</v>
      </c>
      <c r="B66" s="141" t="s">
        <v>178</v>
      </c>
      <c r="C66" s="107"/>
      <c r="D66" s="166">
        <f>D67+D70</f>
        <v>56602.999999999993</v>
      </c>
      <c r="E66" s="183"/>
      <c r="F66" s="116">
        <f>F67+F70</f>
        <v>56602.999999999993</v>
      </c>
    </row>
    <row r="67" spans="1:6" ht="15.75" customHeight="1">
      <c r="A67" s="194" t="s">
        <v>168</v>
      </c>
      <c r="B67" s="192" t="s">
        <v>177</v>
      </c>
      <c r="C67" s="197"/>
      <c r="D67" s="195">
        <f>D68+D69</f>
        <v>4659.6000000000004</v>
      </c>
      <c r="E67" s="183"/>
      <c r="F67" s="195">
        <f>F68+F69</f>
        <v>4659.6000000000004</v>
      </c>
    </row>
    <row r="68" spans="1:6" ht="154.5" customHeight="1">
      <c r="A68" s="194" t="s">
        <v>179</v>
      </c>
      <c r="B68" s="192" t="s">
        <v>180</v>
      </c>
      <c r="C68" s="197">
        <v>100</v>
      </c>
      <c r="D68" s="195">
        <v>4635.3</v>
      </c>
      <c r="E68" s="183"/>
      <c r="F68" s="195">
        <v>4635.3</v>
      </c>
    </row>
    <row r="69" spans="1:6" ht="132" customHeight="1">
      <c r="A69" s="150" t="s">
        <v>381</v>
      </c>
      <c r="B69" s="110" t="s">
        <v>180</v>
      </c>
      <c r="C69" s="107">
        <v>200</v>
      </c>
      <c r="D69" s="163">
        <v>24.3</v>
      </c>
      <c r="E69" s="183"/>
      <c r="F69" s="114">
        <v>24.3</v>
      </c>
    </row>
    <row r="70" spans="1:6" ht="18.75" customHeight="1">
      <c r="A70" s="113" t="s">
        <v>181</v>
      </c>
      <c r="B70" s="110" t="s">
        <v>182</v>
      </c>
      <c r="C70" s="139"/>
      <c r="D70" s="163">
        <f>D71+D72+D73</f>
        <v>51943.399999999994</v>
      </c>
      <c r="E70" s="184"/>
      <c r="F70" s="114">
        <f>F71+F72+F73</f>
        <v>51943.399999999994</v>
      </c>
    </row>
    <row r="71" spans="1:6" ht="168" customHeight="1">
      <c r="A71" s="155" t="s">
        <v>426</v>
      </c>
      <c r="B71" s="110" t="s">
        <v>185</v>
      </c>
      <c r="C71" s="107">
        <v>100</v>
      </c>
      <c r="D71" s="163">
        <v>20434.7</v>
      </c>
      <c r="E71" s="183"/>
      <c r="F71" s="114">
        <v>20434.7</v>
      </c>
    </row>
    <row r="72" spans="1:6" ht="130.5" customHeight="1">
      <c r="A72" s="150" t="s">
        <v>382</v>
      </c>
      <c r="B72" s="110" t="s">
        <v>185</v>
      </c>
      <c r="C72" s="107">
        <v>200</v>
      </c>
      <c r="D72" s="163">
        <v>23.6</v>
      </c>
      <c r="E72" s="183"/>
      <c r="F72" s="114">
        <v>23.6</v>
      </c>
    </row>
    <row r="73" spans="1:6" ht="143.25" customHeight="1">
      <c r="A73" s="34" t="s">
        <v>183</v>
      </c>
      <c r="B73" s="110" t="s">
        <v>185</v>
      </c>
      <c r="C73" s="107">
        <v>600</v>
      </c>
      <c r="D73" s="163">
        <v>31485.1</v>
      </c>
      <c r="E73" s="183"/>
      <c r="F73" s="114">
        <v>31485.1</v>
      </c>
    </row>
    <row r="74" spans="1:6" ht="29.25" customHeight="1">
      <c r="A74" s="137" t="s">
        <v>184</v>
      </c>
      <c r="B74" s="36" t="s">
        <v>186</v>
      </c>
      <c r="C74" s="107"/>
      <c r="D74" s="166">
        <f>D75</f>
        <v>3677.5999999999995</v>
      </c>
      <c r="E74" s="186">
        <f>E75</f>
        <v>87</v>
      </c>
      <c r="F74" s="116">
        <f>F75</f>
        <v>3764.5999999999995</v>
      </c>
    </row>
    <row r="75" spans="1:6" ht="20.25" customHeight="1">
      <c r="A75" s="113" t="s">
        <v>187</v>
      </c>
      <c r="B75" s="110" t="s">
        <v>188</v>
      </c>
      <c r="C75" s="107"/>
      <c r="D75" s="232">
        <f>D76+D77+D78</f>
        <v>3677.5999999999995</v>
      </c>
      <c r="E75" s="183">
        <f>E76+E77+E78</f>
        <v>87</v>
      </c>
      <c r="F75" s="183">
        <f>F76+F77+F78</f>
        <v>3764.5999999999995</v>
      </c>
    </row>
    <row r="76" spans="1:6" ht="78" customHeight="1">
      <c r="A76" s="113" t="s">
        <v>189</v>
      </c>
      <c r="B76" s="110" t="s">
        <v>190</v>
      </c>
      <c r="C76" s="107">
        <v>100</v>
      </c>
      <c r="D76" s="163">
        <v>2810.1</v>
      </c>
      <c r="E76" s="183">
        <v>27.2</v>
      </c>
      <c r="F76" s="114">
        <f>D76+E76</f>
        <v>2837.2999999999997</v>
      </c>
    </row>
    <row r="77" spans="1:6" ht="42.75" customHeight="1">
      <c r="A77" s="150" t="s">
        <v>383</v>
      </c>
      <c r="B77" s="110" t="s">
        <v>190</v>
      </c>
      <c r="C77" s="107">
        <v>200</v>
      </c>
      <c r="D77" s="163">
        <v>737.8</v>
      </c>
      <c r="E77" s="183">
        <v>59</v>
      </c>
      <c r="F77" s="232">
        <f t="shared" ref="F77:F78" si="3">D77+E77</f>
        <v>796.8</v>
      </c>
    </row>
    <row r="78" spans="1:6" ht="38.25" customHeight="1">
      <c r="A78" s="113" t="s">
        <v>191</v>
      </c>
      <c r="B78" s="110" t="s">
        <v>190</v>
      </c>
      <c r="C78" s="107">
        <v>800</v>
      </c>
      <c r="D78" s="163">
        <v>129.69999999999999</v>
      </c>
      <c r="E78" s="183">
        <v>0.8</v>
      </c>
      <c r="F78" s="232">
        <f t="shared" si="3"/>
        <v>130.5</v>
      </c>
    </row>
    <row r="79" spans="1:6" ht="15.75" customHeight="1">
      <c r="A79" s="137" t="s">
        <v>192</v>
      </c>
      <c r="B79" s="36" t="s">
        <v>193</v>
      </c>
      <c r="C79" s="107"/>
      <c r="D79" s="166">
        <f>D80</f>
        <v>665.7</v>
      </c>
      <c r="E79" s="176">
        <f>E80</f>
        <v>0</v>
      </c>
      <c r="F79" s="116">
        <f>F80</f>
        <v>665.7</v>
      </c>
    </row>
    <row r="80" spans="1:6" ht="18.75" customHeight="1">
      <c r="A80" s="113" t="s">
        <v>194</v>
      </c>
      <c r="B80" s="110" t="s">
        <v>195</v>
      </c>
      <c r="C80" s="107"/>
      <c r="D80" s="232">
        <f>D81+D82+D83+D84+D85+D86+D87+D88</f>
        <v>665.7</v>
      </c>
      <c r="E80" s="174">
        <f>E81+E82+E83+E84+E85+E86+E87+E88</f>
        <v>0</v>
      </c>
      <c r="F80" s="114">
        <f>F81+F82+F83+F84+F85+F86+F87+F88</f>
        <v>665.7</v>
      </c>
    </row>
    <row r="81" spans="1:6" ht="50.25" customHeight="1">
      <c r="A81" s="14" t="s">
        <v>384</v>
      </c>
      <c r="B81" s="110" t="s">
        <v>197</v>
      </c>
      <c r="C81" s="107">
        <v>200</v>
      </c>
      <c r="D81" s="163">
        <v>59.2</v>
      </c>
      <c r="E81" s="183"/>
      <c r="F81" s="174">
        <f t="shared" ref="F81:F87" si="4">D81+E81</f>
        <v>59.2</v>
      </c>
    </row>
    <row r="82" spans="1:6" ht="63" customHeight="1">
      <c r="A82" s="14" t="s">
        <v>196</v>
      </c>
      <c r="B82" s="110" t="s">
        <v>197</v>
      </c>
      <c r="C82" s="107">
        <v>600</v>
      </c>
      <c r="D82" s="163">
        <v>194.9</v>
      </c>
      <c r="E82" s="183"/>
      <c r="F82" s="174">
        <f t="shared" si="4"/>
        <v>194.9</v>
      </c>
    </row>
    <row r="83" spans="1:6" ht="66" customHeight="1">
      <c r="A83" s="150" t="s">
        <v>385</v>
      </c>
      <c r="B83" s="110" t="s">
        <v>199</v>
      </c>
      <c r="C83" s="107">
        <v>200</v>
      </c>
      <c r="D83" s="163">
        <v>23.1</v>
      </c>
      <c r="E83" s="183"/>
      <c r="F83" s="174">
        <f t="shared" si="4"/>
        <v>23.1</v>
      </c>
    </row>
    <row r="84" spans="1:6" ht="66" customHeight="1">
      <c r="A84" s="113" t="s">
        <v>198</v>
      </c>
      <c r="B84" s="110" t="s">
        <v>199</v>
      </c>
      <c r="C84" s="107">
        <v>600</v>
      </c>
      <c r="D84" s="163">
        <v>0</v>
      </c>
      <c r="E84" s="183"/>
      <c r="F84" s="174">
        <f t="shared" si="4"/>
        <v>0</v>
      </c>
    </row>
    <row r="85" spans="1:6" ht="27.75" customHeight="1">
      <c r="A85" s="150" t="s">
        <v>386</v>
      </c>
      <c r="B85" s="110" t="s">
        <v>201</v>
      </c>
      <c r="C85" s="107">
        <v>200</v>
      </c>
      <c r="D85" s="163">
        <v>0</v>
      </c>
      <c r="E85" s="183"/>
      <c r="F85" s="174">
        <f t="shared" si="4"/>
        <v>0</v>
      </c>
    </row>
    <row r="86" spans="1:6" ht="27" customHeight="1">
      <c r="A86" s="113" t="s">
        <v>200</v>
      </c>
      <c r="B86" s="110" t="s">
        <v>201</v>
      </c>
      <c r="C86" s="107">
        <v>600</v>
      </c>
      <c r="D86" s="163">
        <v>0</v>
      </c>
      <c r="E86" s="183"/>
      <c r="F86" s="174">
        <f t="shared" si="4"/>
        <v>0</v>
      </c>
    </row>
    <row r="87" spans="1:6" ht="48" customHeight="1">
      <c r="A87" s="14" t="s">
        <v>433</v>
      </c>
      <c r="B87" s="170" t="s">
        <v>435</v>
      </c>
      <c r="C87" s="168">
        <v>200</v>
      </c>
      <c r="D87" s="174">
        <v>170.1</v>
      </c>
      <c r="E87" s="183"/>
      <c r="F87" s="174">
        <f t="shared" si="4"/>
        <v>170.1</v>
      </c>
    </row>
    <row r="88" spans="1:6" ht="50.25" customHeight="1">
      <c r="A88" s="14" t="s">
        <v>434</v>
      </c>
      <c r="B88" s="170" t="s">
        <v>435</v>
      </c>
      <c r="C88" s="168">
        <v>600</v>
      </c>
      <c r="D88" s="174">
        <v>218.4</v>
      </c>
      <c r="E88" s="183"/>
      <c r="F88" s="174">
        <f>D88+E88</f>
        <v>218.4</v>
      </c>
    </row>
    <row r="89" spans="1:6" ht="29.25" customHeight="1">
      <c r="A89" s="137" t="s">
        <v>202</v>
      </c>
      <c r="B89" s="36" t="s">
        <v>203</v>
      </c>
      <c r="C89" s="107"/>
      <c r="D89" s="166">
        <f>D90</f>
        <v>80</v>
      </c>
      <c r="E89" s="183"/>
      <c r="F89" s="116">
        <f>F90</f>
        <v>80</v>
      </c>
    </row>
    <row r="90" spans="1:6" ht="18" customHeight="1">
      <c r="A90" s="113" t="s">
        <v>204</v>
      </c>
      <c r="B90" s="110" t="s">
        <v>205</v>
      </c>
      <c r="C90" s="107"/>
      <c r="D90" s="163">
        <f>D91+D92</f>
        <v>80</v>
      </c>
      <c r="E90" s="183"/>
      <c r="F90" s="114">
        <f>F91+F92</f>
        <v>80</v>
      </c>
    </row>
    <row r="91" spans="1:6" ht="50.25" customHeight="1">
      <c r="A91" s="150" t="s">
        <v>387</v>
      </c>
      <c r="B91" s="110" t="s">
        <v>206</v>
      </c>
      <c r="C91" s="107">
        <v>200</v>
      </c>
      <c r="D91" s="163">
        <v>60</v>
      </c>
      <c r="E91" s="183"/>
      <c r="F91" s="114">
        <v>60</v>
      </c>
    </row>
    <row r="92" spans="1:6" ht="51.75" customHeight="1">
      <c r="A92" s="113" t="s">
        <v>347</v>
      </c>
      <c r="B92" s="110" t="s">
        <v>206</v>
      </c>
      <c r="C92" s="107">
        <v>600</v>
      </c>
      <c r="D92" s="163">
        <v>20</v>
      </c>
      <c r="E92" s="183"/>
      <c r="F92" s="114">
        <v>20</v>
      </c>
    </row>
    <row r="93" spans="1:6" ht="40.5" customHeight="1">
      <c r="A93" s="115" t="s">
        <v>207</v>
      </c>
      <c r="B93" s="142" t="s">
        <v>208</v>
      </c>
      <c r="C93" s="105"/>
      <c r="D93" s="166">
        <f>D94</f>
        <v>234</v>
      </c>
      <c r="E93" s="186"/>
      <c r="F93" s="116">
        <f>F94</f>
        <v>234</v>
      </c>
    </row>
    <row r="94" spans="1:6" ht="27" customHeight="1">
      <c r="A94" s="113" t="s">
        <v>153</v>
      </c>
      <c r="B94" s="108" t="s">
        <v>212</v>
      </c>
      <c r="C94" s="105"/>
      <c r="D94" s="163">
        <f>D95+D96+D97</f>
        <v>234</v>
      </c>
      <c r="E94" s="186"/>
      <c r="F94" s="114">
        <f>F95+F96+F97</f>
        <v>234</v>
      </c>
    </row>
    <row r="95" spans="1:6" ht="65.25" customHeight="1">
      <c r="A95" s="113" t="s">
        <v>209</v>
      </c>
      <c r="B95" s="108" t="s">
        <v>213</v>
      </c>
      <c r="C95" s="107">
        <v>300</v>
      </c>
      <c r="D95" s="163">
        <v>28</v>
      </c>
      <c r="E95" s="183"/>
      <c r="F95" s="114">
        <v>28</v>
      </c>
    </row>
    <row r="96" spans="1:6" ht="27.75" customHeight="1">
      <c r="A96" s="113" t="s">
        <v>210</v>
      </c>
      <c r="B96" s="110" t="s">
        <v>214</v>
      </c>
      <c r="C96" s="107">
        <v>300</v>
      </c>
      <c r="D96" s="163">
        <v>126</v>
      </c>
      <c r="E96" s="183"/>
      <c r="F96" s="114">
        <v>126</v>
      </c>
    </row>
    <row r="97" spans="1:6" ht="39" customHeight="1">
      <c r="A97" s="113" t="s">
        <v>211</v>
      </c>
      <c r="B97" s="110" t="s">
        <v>215</v>
      </c>
      <c r="C97" s="107">
        <v>300</v>
      </c>
      <c r="D97" s="163">
        <v>80</v>
      </c>
      <c r="E97" s="183"/>
      <c r="F97" s="114">
        <v>80</v>
      </c>
    </row>
    <row r="98" spans="1:6" ht="27.75" customHeight="1">
      <c r="A98" s="113" t="s">
        <v>349</v>
      </c>
      <c r="B98" s="36" t="s">
        <v>216</v>
      </c>
      <c r="C98" s="107"/>
      <c r="D98" s="166">
        <f>D99+D110</f>
        <v>6062.9999999999991</v>
      </c>
      <c r="E98" s="183"/>
      <c r="F98" s="116">
        <f>F99+F110</f>
        <v>6062.9999999999991</v>
      </c>
    </row>
    <row r="99" spans="1:6" ht="26.25" customHeight="1">
      <c r="A99" s="143" t="s">
        <v>217</v>
      </c>
      <c r="B99" s="108" t="s">
        <v>218</v>
      </c>
      <c r="C99" s="107"/>
      <c r="D99" s="163">
        <f>D100+D105+D107</f>
        <v>4733.6999999999989</v>
      </c>
      <c r="E99" s="183"/>
      <c r="F99" s="114">
        <f>F100+F105+F107</f>
        <v>4733.6999999999989</v>
      </c>
    </row>
    <row r="100" spans="1:6" ht="18" customHeight="1">
      <c r="A100" s="113" t="s">
        <v>221</v>
      </c>
      <c r="B100" s="108" t="s">
        <v>222</v>
      </c>
      <c r="C100" s="107"/>
      <c r="D100" s="163">
        <f>D101+D102+D103+D104</f>
        <v>4296.7999999999993</v>
      </c>
      <c r="E100" s="183"/>
      <c r="F100" s="114">
        <f>F101+F102+F103+F104</f>
        <v>4296.7999999999993</v>
      </c>
    </row>
    <row r="101" spans="1:6" ht="78.75" customHeight="1">
      <c r="A101" s="113" t="s">
        <v>219</v>
      </c>
      <c r="B101" s="108" t="s">
        <v>223</v>
      </c>
      <c r="C101" s="107">
        <v>100</v>
      </c>
      <c r="D101" s="163">
        <v>2214.1999999999998</v>
      </c>
      <c r="E101" s="183"/>
      <c r="F101" s="114">
        <v>2214.1999999999998</v>
      </c>
    </row>
    <row r="102" spans="1:6" ht="51.75" customHeight="1">
      <c r="A102" s="150" t="s">
        <v>388</v>
      </c>
      <c r="B102" s="108" t="s">
        <v>223</v>
      </c>
      <c r="C102" s="107">
        <v>200</v>
      </c>
      <c r="D102" s="163">
        <v>1987.2</v>
      </c>
      <c r="E102" s="183"/>
      <c r="F102" s="114">
        <v>1987.2</v>
      </c>
    </row>
    <row r="103" spans="1:6" ht="40.5" customHeight="1">
      <c r="A103" s="113" t="s">
        <v>220</v>
      </c>
      <c r="B103" s="108" t="s">
        <v>223</v>
      </c>
      <c r="C103" s="107">
        <v>800</v>
      </c>
      <c r="D103" s="163">
        <v>50.4</v>
      </c>
      <c r="E103" s="183"/>
      <c r="F103" s="114">
        <v>50.4</v>
      </c>
    </row>
    <row r="104" spans="1:6" ht="39.75" customHeight="1">
      <c r="A104" s="86" t="s">
        <v>389</v>
      </c>
      <c r="B104" s="110" t="s">
        <v>224</v>
      </c>
      <c r="C104" s="107">
        <v>200</v>
      </c>
      <c r="D104" s="163">
        <v>45</v>
      </c>
      <c r="E104" s="183"/>
      <c r="F104" s="114">
        <v>45</v>
      </c>
    </row>
    <row r="105" spans="1:6" ht="26.25" customHeight="1">
      <c r="A105" s="113" t="s">
        <v>225</v>
      </c>
      <c r="B105" s="108" t="s">
        <v>226</v>
      </c>
      <c r="C105" s="107"/>
      <c r="D105" s="163">
        <f>D106</f>
        <v>72</v>
      </c>
      <c r="E105" s="183"/>
      <c r="F105" s="114">
        <f>F106</f>
        <v>72</v>
      </c>
    </row>
    <row r="106" spans="1:6" ht="39" customHeight="1">
      <c r="A106" s="150" t="s">
        <v>390</v>
      </c>
      <c r="B106" s="108" t="s">
        <v>227</v>
      </c>
      <c r="C106" s="107">
        <v>200</v>
      </c>
      <c r="D106" s="163">
        <v>72</v>
      </c>
      <c r="E106" s="183"/>
      <c r="F106" s="114">
        <v>72</v>
      </c>
    </row>
    <row r="107" spans="1:6" ht="27.75" customHeight="1">
      <c r="A107" s="113" t="s">
        <v>228</v>
      </c>
      <c r="B107" s="108" t="s">
        <v>229</v>
      </c>
      <c r="C107" s="107"/>
      <c r="D107" s="163">
        <f>D108+D109</f>
        <v>364.9</v>
      </c>
      <c r="E107" s="183"/>
      <c r="F107" s="114">
        <f>F108+F109</f>
        <v>364.9</v>
      </c>
    </row>
    <row r="108" spans="1:6" ht="87" customHeight="1">
      <c r="A108" s="109" t="s">
        <v>230</v>
      </c>
      <c r="B108" s="108" t="s">
        <v>232</v>
      </c>
      <c r="C108" s="107">
        <v>100</v>
      </c>
      <c r="D108" s="163">
        <v>112</v>
      </c>
      <c r="E108" s="183"/>
      <c r="F108" s="114">
        <v>112</v>
      </c>
    </row>
    <row r="109" spans="1:6" ht="63.75" customHeight="1">
      <c r="A109" s="113" t="s">
        <v>231</v>
      </c>
      <c r="B109" s="110" t="s">
        <v>233</v>
      </c>
      <c r="C109" s="107">
        <v>100</v>
      </c>
      <c r="D109" s="163">
        <v>252.9</v>
      </c>
      <c r="E109" s="183"/>
      <c r="F109" s="114">
        <v>252.9</v>
      </c>
    </row>
    <row r="110" spans="1:6" ht="27.75" customHeight="1">
      <c r="A110" s="137" t="s">
        <v>234</v>
      </c>
      <c r="B110" s="142" t="s">
        <v>235</v>
      </c>
      <c r="C110" s="107"/>
      <c r="D110" s="166">
        <f>D111</f>
        <v>1329.3</v>
      </c>
      <c r="E110" s="183"/>
      <c r="F110" s="116">
        <f>F111</f>
        <v>1329.3</v>
      </c>
    </row>
    <row r="111" spans="1:6" ht="19.5" customHeight="1">
      <c r="A111" s="113" t="s">
        <v>187</v>
      </c>
      <c r="B111" s="108" t="s">
        <v>236</v>
      </c>
      <c r="C111" s="107"/>
      <c r="D111" s="163">
        <f>D113+D114+D112</f>
        <v>1329.3</v>
      </c>
      <c r="E111" s="183"/>
      <c r="F111" s="114">
        <f>F113+F114+F112</f>
        <v>1329.3</v>
      </c>
    </row>
    <row r="112" spans="1:6" ht="86.25" customHeight="1">
      <c r="A112" s="194" t="s">
        <v>237</v>
      </c>
      <c r="B112" s="157" t="s">
        <v>239</v>
      </c>
      <c r="C112" s="197">
        <v>100</v>
      </c>
      <c r="D112" s="195">
        <v>1251.7</v>
      </c>
      <c r="E112" s="183"/>
      <c r="F112" s="195">
        <v>1251.7</v>
      </c>
    </row>
    <row r="113" spans="1:6" ht="51" customHeight="1">
      <c r="A113" s="194" t="s">
        <v>391</v>
      </c>
      <c r="B113" s="157" t="s">
        <v>239</v>
      </c>
      <c r="C113" s="197">
        <v>200</v>
      </c>
      <c r="D113" s="195">
        <v>76.599999999999994</v>
      </c>
      <c r="E113" s="183"/>
      <c r="F113" s="195">
        <v>76.599999999999994</v>
      </c>
    </row>
    <row r="114" spans="1:6" ht="39.75" customHeight="1">
      <c r="A114" s="113" t="s">
        <v>238</v>
      </c>
      <c r="B114" s="108" t="s">
        <v>239</v>
      </c>
      <c r="C114" s="107">
        <v>800</v>
      </c>
      <c r="D114" s="163">
        <v>1</v>
      </c>
      <c r="E114" s="183"/>
      <c r="F114" s="114">
        <v>1</v>
      </c>
    </row>
    <row r="115" spans="1:6" ht="28.5" customHeight="1">
      <c r="A115" s="115" t="s">
        <v>41</v>
      </c>
      <c r="B115" s="36" t="s">
        <v>240</v>
      </c>
      <c r="C115" s="107"/>
      <c r="D115" s="166">
        <f>D116</f>
        <v>177.8</v>
      </c>
      <c r="E115" s="183"/>
      <c r="F115" s="116">
        <f>F116</f>
        <v>177.8</v>
      </c>
    </row>
    <row r="116" spans="1:6" ht="38.25" customHeight="1">
      <c r="A116" s="143" t="s">
        <v>241</v>
      </c>
      <c r="B116" s="108" t="s">
        <v>242</v>
      </c>
      <c r="C116" s="15"/>
      <c r="D116" s="163">
        <f>D117</f>
        <v>177.8</v>
      </c>
      <c r="E116" s="187"/>
      <c r="F116" s="114">
        <f>F117</f>
        <v>177.8</v>
      </c>
    </row>
    <row r="117" spans="1:6" ht="39" customHeight="1">
      <c r="A117" s="113" t="s">
        <v>243</v>
      </c>
      <c r="B117" s="108" t="s">
        <v>244</v>
      </c>
      <c r="C117" s="15"/>
      <c r="D117" s="163">
        <f>D118</f>
        <v>177.8</v>
      </c>
      <c r="E117" s="187"/>
      <c r="F117" s="114">
        <f>F118</f>
        <v>177.8</v>
      </c>
    </row>
    <row r="118" spans="1:6" ht="51.75" customHeight="1">
      <c r="A118" s="150" t="s">
        <v>392</v>
      </c>
      <c r="B118" s="108" t="s">
        <v>245</v>
      </c>
      <c r="C118" s="107">
        <v>200</v>
      </c>
      <c r="D118" s="163">
        <v>177.8</v>
      </c>
      <c r="E118" s="183"/>
      <c r="F118" s="114">
        <v>177.8</v>
      </c>
    </row>
    <row r="119" spans="1:6" ht="26.25" customHeight="1">
      <c r="A119" s="115" t="s">
        <v>42</v>
      </c>
      <c r="B119" s="36" t="s">
        <v>246</v>
      </c>
      <c r="C119" s="107"/>
      <c r="D119" s="166">
        <f>D120</f>
        <v>70</v>
      </c>
      <c r="E119" s="183"/>
      <c r="F119" s="116">
        <f>F120</f>
        <v>70</v>
      </c>
    </row>
    <row r="120" spans="1:6" ht="27" customHeight="1">
      <c r="A120" s="143" t="s">
        <v>247</v>
      </c>
      <c r="B120" s="110" t="s">
        <v>248</v>
      </c>
      <c r="C120" s="135"/>
      <c r="D120" s="163">
        <f>D121</f>
        <v>70</v>
      </c>
      <c r="E120" s="188"/>
      <c r="F120" s="114">
        <f>F121</f>
        <v>70</v>
      </c>
    </row>
    <row r="121" spans="1:6" ht="39.75" customHeight="1">
      <c r="A121" s="113" t="s">
        <v>249</v>
      </c>
      <c r="B121" s="110" t="s">
        <v>250</v>
      </c>
      <c r="C121" s="135"/>
      <c r="D121" s="163">
        <f>D122</f>
        <v>70</v>
      </c>
      <c r="E121" s="188"/>
      <c r="F121" s="114">
        <f>F122</f>
        <v>70</v>
      </c>
    </row>
    <row r="122" spans="1:6" ht="54" customHeight="1">
      <c r="A122" s="150" t="s">
        <v>393</v>
      </c>
      <c r="B122" s="110" t="s">
        <v>251</v>
      </c>
      <c r="C122" s="135">
        <v>200</v>
      </c>
      <c r="D122" s="163">
        <v>70</v>
      </c>
      <c r="E122" s="188"/>
      <c r="F122" s="114">
        <v>70</v>
      </c>
    </row>
    <row r="123" spans="1:6" ht="42" customHeight="1">
      <c r="A123" s="115" t="s">
        <v>43</v>
      </c>
      <c r="B123" s="36" t="s">
        <v>252</v>
      </c>
      <c r="C123" s="107"/>
      <c r="D123" s="166">
        <f>D124+D129</f>
        <v>3411.2</v>
      </c>
      <c r="E123" s="176">
        <f>E124+E129</f>
        <v>0</v>
      </c>
      <c r="F123" s="116">
        <f>F124+F129</f>
        <v>3411.2</v>
      </c>
    </row>
    <row r="124" spans="1:6" ht="40.5" customHeight="1">
      <c r="A124" s="113" t="s">
        <v>253</v>
      </c>
      <c r="B124" s="108" t="s">
        <v>254</v>
      </c>
      <c r="C124" s="107"/>
      <c r="D124" s="163">
        <f>D125</f>
        <v>945.7</v>
      </c>
      <c r="E124" s="180">
        <f>E125</f>
        <v>0</v>
      </c>
      <c r="F124" s="114">
        <f>F125</f>
        <v>945.69999999999993</v>
      </c>
    </row>
    <row r="125" spans="1:6" ht="27.75" customHeight="1">
      <c r="A125" s="113" t="s">
        <v>255</v>
      </c>
      <c r="B125" s="108" t="s">
        <v>256</v>
      </c>
      <c r="C125" s="107"/>
      <c r="D125" s="205">
        <f t="shared" ref="D125:E125" si="5">D126+D127+D128</f>
        <v>945.7</v>
      </c>
      <c r="E125" s="205">
        <f t="shared" si="5"/>
        <v>0</v>
      </c>
      <c r="F125" s="114">
        <f>F126+F127+F128</f>
        <v>945.69999999999993</v>
      </c>
    </row>
    <row r="126" spans="1:6" ht="51" customHeight="1">
      <c r="A126" s="35" t="s">
        <v>438</v>
      </c>
      <c r="B126" s="179" t="s">
        <v>257</v>
      </c>
      <c r="C126" s="177">
        <v>200</v>
      </c>
      <c r="D126" s="180">
        <v>345.7</v>
      </c>
      <c r="E126" s="183">
        <v>-172.8</v>
      </c>
      <c r="F126" s="180">
        <f>D126+E126</f>
        <v>172.89999999999998</v>
      </c>
    </row>
    <row r="127" spans="1:6" ht="41.25" customHeight="1">
      <c r="A127" s="35" t="s">
        <v>332</v>
      </c>
      <c r="B127" s="204" t="s">
        <v>441</v>
      </c>
      <c r="C127" s="207">
        <v>500</v>
      </c>
      <c r="D127" s="205">
        <v>600</v>
      </c>
      <c r="E127" s="183">
        <v>172.8</v>
      </c>
      <c r="F127" s="205">
        <f>D127+E127</f>
        <v>772.8</v>
      </c>
    </row>
    <row r="128" spans="1:6" ht="42" customHeight="1">
      <c r="A128" s="35" t="s">
        <v>332</v>
      </c>
      <c r="B128" s="204" t="s">
        <v>333</v>
      </c>
      <c r="C128" s="107">
        <v>500</v>
      </c>
      <c r="D128" s="163">
        <v>0</v>
      </c>
      <c r="E128" s="183"/>
      <c r="F128" s="114">
        <f>D128+E128</f>
        <v>0</v>
      </c>
    </row>
    <row r="129" spans="1:6" ht="38.25" customHeight="1">
      <c r="A129" s="113" t="s">
        <v>258</v>
      </c>
      <c r="B129" s="108" t="s">
        <v>259</v>
      </c>
      <c r="C129" s="107"/>
      <c r="D129" s="163">
        <f t="shared" ref="D129:F130" si="6">D130</f>
        <v>2465.5</v>
      </c>
      <c r="E129" s="183">
        <f t="shared" si="6"/>
        <v>0</v>
      </c>
      <c r="F129" s="114">
        <f t="shared" si="6"/>
        <v>2465.5</v>
      </c>
    </row>
    <row r="130" spans="1:6" ht="39" customHeight="1">
      <c r="A130" s="113" t="s">
        <v>260</v>
      </c>
      <c r="B130" s="108" t="s">
        <v>262</v>
      </c>
      <c r="C130" s="107"/>
      <c r="D130" s="163">
        <f t="shared" si="6"/>
        <v>2465.5</v>
      </c>
      <c r="E130" s="183">
        <f t="shared" si="6"/>
        <v>0</v>
      </c>
      <c r="F130" s="114">
        <f t="shared" si="6"/>
        <v>2465.5</v>
      </c>
    </row>
    <row r="131" spans="1:6" ht="51.75" customHeight="1">
      <c r="A131" s="149" t="s">
        <v>394</v>
      </c>
      <c r="B131" s="108" t="s">
        <v>261</v>
      </c>
      <c r="C131" s="107">
        <v>200</v>
      </c>
      <c r="D131" s="163">
        <v>2465.5</v>
      </c>
      <c r="E131" s="183"/>
      <c r="F131" s="114">
        <f>D131+E131</f>
        <v>2465.5</v>
      </c>
    </row>
    <row r="132" spans="1:6" ht="53.25" customHeight="1">
      <c r="A132" s="86" t="s">
        <v>350</v>
      </c>
      <c r="B132" s="36" t="s">
        <v>263</v>
      </c>
      <c r="C132" s="107"/>
      <c r="D132" s="166">
        <f>D133</f>
        <v>40</v>
      </c>
      <c r="E132" s="183"/>
      <c r="F132" s="116">
        <f>F133</f>
        <v>40</v>
      </c>
    </row>
    <row r="133" spans="1:6" ht="51.75" customHeight="1">
      <c r="A133" s="109" t="s">
        <v>264</v>
      </c>
      <c r="B133" s="108" t="s">
        <v>265</v>
      </c>
      <c r="C133" s="107"/>
      <c r="D133" s="163">
        <f>D134</f>
        <v>40</v>
      </c>
      <c r="E133" s="183"/>
      <c r="F133" s="114">
        <f>F134</f>
        <v>40</v>
      </c>
    </row>
    <row r="134" spans="1:6" ht="38.25" customHeight="1">
      <c r="A134" s="113" t="s">
        <v>266</v>
      </c>
      <c r="B134" s="108" t="s">
        <v>267</v>
      </c>
      <c r="C134" s="107"/>
      <c r="D134" s="163">
        <f>D135</f>
        <v>40</v>
      </c>
      <c r="E134" s="183"/>
      <c r="F134" s="114">
        <f>F135</f>
        <v>40</v>
      </c>
    </row>
    <row r="135" spans="1:6" ht="63" customHeight="1">
      <c r="A135" s="178" t="s">
        <v>395</v>
      </c>
      <c r="B135" s="108" t="s">
        <v>268</v>
      </c>
      <c r="C135" s="107">
        <v>200</v>
      </c>
      <c r="D135" s="163">
        <v>40</v>
      </c>
      <c r="E135" s="183"/>
      <c r="F135" s="114">
        <v>40</v>
      </c>
    </row>
    <row r="136" spans="1:6" ht="39.75" customHeight="1">
      <c r="A136" s="115" t="s">
        <v>44</v>
      </c>
      <c r="B136" s="36" t="s">
        <v>269</v>
      </c>
      <c r="C136" s="107"/>
      <c r="D136" s="166">
        <f>D137</f>
        <v>350</v>
      </c>
      <c r="E136" s="183"/>
      <c r="F136" s="116">
        <f>F137</f>
        <v>350</v>
      </c>
    </row>
    <row r="137" spans="1:6" ht="27" customHeight="1">
      <c r="A137" s="113" t="s">
        <v>270</v>
      </c>
      <c r="B137" s="108" t="s">
        <v>271</v>
      </c>
      <c r="C137" s="107"/>
      <c r="D137" s="163">
        <f>D138</f>
        <v>350</v>
      </c>
      <c r="E137" s="183"/>
      <c r="F137" s="114">
        <f>F138</f>
        <v>350</v>
      </c>
    </row>
    <row r="138" spans="1:6" ht="27.75" customHeight="1">
      <c r="A138" s="113" t="s">
        <v>273</v>
      </c>
      <c r="B138" s="108" t="s">
        <v>274</v>
      </c>
      <c r="C138" s="107"/>
      <c r="D138" s="163">
        <f>D139</f>
        <v>350</v>
      </c>
      <c r="E138" s="183"/>
      <c r="F138" s="114">
        <f>F139</f>
        <v>350</v>
      </c>
    </row>
    <row r="139" spans="1:6" ht="45.75" customHeight="1">
      <c r="A139" s="208" t="s">
        <v>272</v>
      </c>
      <c r="B139" s="157" t="s">
        <v>275</v>
      </c>
      <c r="C139" s="210">
        <v>800</v>
      </c>
      <c r="D139" s="209">
        <v>350</v>
      </c>
      <c r="E139" s="183"/>
      <c r="F139" s="209">
        <v>350</v>
      </c>
    </row>
    <row r="140" spans="1:6" ht="27.75" customHeight="1">
      <c r="A140" s="208" t="s">
        <v>351</v>
      </c>
      <c r="B140" s="36" t="s">
        <v>276</v>
      </c>
      <c r="C140" s="210"/>
      <c r="D140" s="211">
        <f>D141</f>
        <v>200</v>
      </c>
      <c r="E140" s="183"/>
      <c r="F140" s="211">
        <f>F141</f>
        <v>200</v>
      </c>
    </row>
    <row r="141" spans="1:6" ht="27" customHeight="1">
      <c r="A141" s="113" t="s">
        <v>277</v>
      </c>
      <c r="B141" s="108" t="s">
        <v>278</v>
      </c>
      <c r="C141" s="107"/>
      <c r="D141" s="163">
        <f>D142</f>
        <v>200</v>
      </c>
      <c r="E141" s="183"/>
      <c r="F141" s="114">
        <f>F142</f>
        <v>200</v>
      </c>
    </row>
    <row r="142" spans="1:6" ht="25.5" customHeight="1">
      <c r="A142" s="113" t="s">
        <v>280</v>
      </c>
      <c r="B142" s="108" t="s">
        <v>281</v>
      </c>
      <c r="C142" s="107"/>
      <c r="D142" s="163">
        <f>D143</f>
        <v>200</v>
      </c>
      <c r="E142" s="183"/>
      <c r="F142" s="114">
        <f>F143</f>
        <v>200</v>
      </c>
    </row>
    <row r="143" spans="1:6" ht="27.75" customHeight="1">
      <c r="A143" s="113" t="s">
        <v>279</v>
      </c>
      <c r="B143" s="108" t="s">
        <v>282</v>
      </c>
      <c r="C143" s="107">
        <v>800</v>
      </c>
      <c r="D143" s="163">
        <v>200</v>
      </c>
      <c r="E143" s="183"/>
      <c r="F143" s="114">
        <v>200</v>
      </c>
    </row>
    <row r="144" spans="1:6" ht="41.25" customHeight="1">
      <c r="A144" s="189" t="s">
        <v>45</v>
      </c>
      <c r="B144" s="36" t="s">
        <v>283</v>
      </c>
      <c r="C144" s="107"/>
      <c r="D144" s="166">
        <f>D145+D149</f>
        <v>135</v>
      </c>
      <c r="E144" s="176">
        <f>E145+E149</f>
        <v>0</v>
      </c>
      <c r="F144" s="116">
        <f>F145+F149</f>
        <v>135</v>
      </c>
    </row>
    <row r="145" spans="1:6" ht="27" customHeight="1">
      <c r="A145" s="113" t="s">
        <v>284</v>
      </c>
      <c r="B145" s="108" t="s">
        <v>285</v>
      </c>
      <c r="C145" s="107"/>
      <c r="D145" s="163">
        <f>D146</f>
        <v>135</v>
      </c>
      <c r="E145" s="183"/>
      <c r="F145" s="114">
        <f>F146</f>
        <v>135</v>
      </c>
    </row>
    <row r="146" spans="1:6" ht="24.75" customHeight="1">
      <c r="A146" s="113" t="s">
        <v>286</v>
      </c>
      <c r="B146" s="108" t="s">
        <v>287</v>
      </c>
      <c r="C146" s="107"/>
      <c r="D146" s="163">
        <f>D147+D148</f>
        <v>135</v>
      </c>
      <c r="E146" s="183"/>
      <c r="F146" s="114">
        <f>F147+F148</f>
        <v>135</v>
      </c>
    </row>
    <row r="147" spans="1:6" ht="51.75" customHeight="1">
      <c r="A147" s="150" t="s">
        <v>396</v>
      </c>
      <c r="B147" s="108" t="s">
        <v>288</v>
      </c>
      <c r="C147" s="107">
        <v>200</v>
      </c>
      <c r="D147" s="163">
        <v>95</v>
      </c>
      <c r="E147" s="183"/>
      <c r="F147" s="114">
        <v>95</v>
      </c>
    </row>
    <row r="148" spans="1:6" ht="41.25" customHeight="1">
      <c r="A148" s="150" t="s">
        <v>397</v>
      </c>
      <c r="B148" s="108" t="s">
        <v>289</v>
      </c>
      <c r="C148" s="107">
        <v>200</v>
      </c>
      <c r="D148" s="163">
        <v>40</v>
      </c>
      <c r="E148" s="183"/>
      <c r="F148" s="114">
        <v>40</v>
      </c>
    </row>
    <row r="149" spans="1:6" ht="27" customHeight="1">
      <c r="A149" s="113" t="s">
        <v>290</v>
      </c>
      <c r="B149" s="108" t="s">
        <v>291</v>
      </c>
      <c r="C149" s="107"/>
      <c r="D149" s="163">
        <f>D150</f>
        <v>0</v>
      </c>
      <c r="E149" s="174">
        <f>E150</f>
        <v>0</v>
      </c>
      <c r="F149" s="114">
        <f>F150</f>
        <v>0</v>
      </c>
    </row>
    <row r="150" spans="1:6" ht="28.5" customHeight="1">
      <c r="A150" s="18" t="s">
        <v>292</v>
      </c>
      <c r="B150" s="108" t="s">
        <v>293</v>
      </c>
      <c r="C150" s="107"/>
      <c r="D150" s="163">
        <f>D151+D152+D153</f>
        <v>0</v>
      </c>
      <c r="E150" s="174">
        <f>E151+E152+E153</f>
        <v>0</v>
      </c>
      <c r="F150" s="114">
        <f>F151+F152+F153</f>
        <v>0</v>
      </c>
    </row>
    <row r="151" spans="1:6" ht="51" customHeight="1">
      <c r="A151" s="113" t="s">
        <v>294</v>
      </c>
      <c r="B151" s="108" t="s">
        <v>295</v>
      </c>
      <c r="C151" s="107">
        <v>300</v>
      </c>
      <c r="D151" s="163">
        <v>0</v>
      </c>
      <c r="E151" s="183"/>
      <c r="F151" s="174">
        <f t="shared" ref="F151:F152" si="7">D151+E151</f>
        <v>0</v>
      </c>
    </row>
    <row r="152" spans="1:6" ht="52.5" customHeight="1">
      <c r="A152" s="113" t="s">
        <v>296</v>
      </c>
      <c r="B152" s="110" t="s">
        <v>297</v>
      </c>
      <c r="C152" s="107">
        <v>300</v>
      </c>
      <c r="D152" s="163">
        <v>0</v>
      </c>
      <c r="E152" s="183"/>
      <c r="F152" s="174">
        <f t="shared" si="7"/>
        <v>0</v>
      </c>
    </row>
    <row r="153" spans="1:6" ht="51" customHeight="1">
      <c r="A153" s="113" t="s">
        <v>298</v>
      </c>
      <c r="B153" s="110" t="s">
        <v>299</v>
      </c>
      <c r="C153" s="107">
        <v>300</v>
      </c>
      <c r="D153" s="163">
        <v>0</v>
      </c>
      <c r="E153" s="183"/>
      <c r="F153" s="114">
        <f>D153+E153</f>
        <v>0</v>
      </c>
    </row>
    <row r="154" spans="1:6" ht="27" customHeight="1">
      <c r="A154" s="115" t="s">
        <v>46</v>
      </c>
      <c r="B154" s="106">
        <v>1000000000</v>
      </c>
      <c r="C154" s="107"/>
      <c r="D154" s="166">
        <f>D155+D158</f>
        <v>1130</v>
      </c>
      <c r="E154" s="183"/>
      <c r="F154" s="116">
        <f>F155+F158</f>
        <v>1130</v>
      </c>
    </row>
    <row r="155" spans="1:6" ht="27.75" customHeight="1">
      <c r="A155" s="113" t="s">
        <v>300</v>
      </c>
      <c r="B155" s="117">
        <v>1010000000</v>
      </c>
      <c r="C155" s="107"/>
      <c r="D155" s="163">
        <f>D156</f>
        <v>830</v>
      </c>
      <c r="E155" s="183"/>
      <c r="F155" s="114">
        <f>F156</f>
        <v>830</v>
      </c>
    </row>
    <row r="156" spans="1:6" ht="36.75" customHeight="1">
      <c r="A156" s="113" t="s">
        <v>301</v>
      </c>
      <c r="B156" s="117">
        <v>1010100000</v>
      </c>
      <c r="C156" s="107"/>
      <c r="D156" s="163">
        <f>D157</f>
        <v>830</v>
      </c>
      <c r="E156" s="183"/>
      <c r="F156" s="114">
        <f>F157</f>
        <v>830</v>
      </c>
    </row>
    <row r="157" spans="1:6" ht="53.25" customHeight="1">
      <c r="A157" s="150" t="s">
        <v>398</v>
      </c>
      <c r="B157" s="117">
        <v>1010120080</v>
      </c>
      <c r="C157" s="107">
        <v>200</v>
      </c>
      <c r="D157" s="163">
        <v>830</v>
      </c>
      <c r="E157" s="183"/>
      <c r="F157" s="114">
        <v>830</v>
      </c>
    </row>
    <row r="158" spans="1:6" ht="39" customHeight="1">
      <c r="A158" s="109" t="s">
        <v>302</v>
      </c>
      <c r="B158" s="117">
        <v>1020000000</v>
      </c>
      <c r="C158" s="107"/>
      <c r="D158" s="163">
        <f>D159</f>
        <v>300</v>
      </c>
      <c r="E158" s="183"/>
      <c r="F158" s="114">
        <f>F159</f>
        <v>300</v>
      </c>
    </row>
    <row r="159" spans="1:6" ht="39" customHeight="1">
      <c r="A159" s="113" t="s">
        <v>303</v>
      </c>
      <c r="B159" s="117">
        <v>1020100000</v>
      </c>
      <c r="C159" s="107"/>
      <c r="D159" s="163">
        <f>D160</f>
        <v>300</v>
      </c>
      <c r="E159" s="183"/>
      <c r="F159" s="114">
        <f>F160</f>
        <v>300</v>
      </c>
    </row>
    <row r="160" spans="1:6" ht="51" customHeight="1">
      <c r="A160" s="149" t="s">
        <v>399</v>
      </c>
      <c r="B160" s="117">
        <v>1020120190</v>
      </c>
      <c r="C160" s="107">
        <v>200</v>
      </c>
      <c r="D160" s="163">
        <v>300</v>
      </c>
      <c r="E160" s="183"/>
      <c r="F160" s="114">
        <v>300</v>
      </c>
    </row>
    <row r="161" spans="1:6" ht="39.75" customHeight="1">
      <c r="A161" s="115" t="s">
        <v>121</v>
      </c>
      <c r="B161" s="106">
        <v>1400000000</v>
      </c>
      <c r="C161" s="105"/>
      <c r="D161" s="166">
        <f>D162</f>
        <v>514.1</v>
      </c>
      <c r="E161" s="186"/>
      <c r="F161" s="116">
        <f>F162</f>
        <v>514.1</v>
      </c>
    </row>
    <row r="162" spans="1:6" ht="26.25" customHeight="1">
      <c r="A162" s="113" t="s">
        <v>304</v>
      </c>
      <c r="B162" s="108" t="s">
        <v>305</v>
      </c>
      <c r="C162" s="107"/>
      <c r="D162" s="163">
        <f>D163</f>
        <v>514.1</v>
      </c>
      <c r="E162" s="183"/>
      <c r="F162" s="114">
        <f>F163</f>
        <v>514.1</v>
      </c>
    </row>
    <row r="163" spans="1:6" ht="28.5" customHeight="1">
      <c r="A163" s="18" t="s">
        <v>306</v>
      </c>
      <c r="B163" s="108" t="s">
        <v>307</v>
      </c>
      <c r="C163" s="107"/>
      <c r="D163" s="163">
        <f>D164+D165+D166+D167</f>
        <v>514.1</v>
      </c>
      <c r="E163" s="183"/>
      <c r="F163" s="114">
        <f>F164+F165+F166+F167</f>
        <v>514.1</v>
      </c>
    </row>
    <row r="164" spans="1:6" ht="42" customHeight="1">
      <c r="A164" s="150" t="s">
        <v>400</v>
      </c>
      <c r="B164" s="117">
        <v>1410100300</v>
      </c>
      <c r="C164" s="107">
        <v>200</v>
      </c>
      <c r="D164" s="163">
        <v>80</v>
      </c>
      <c r="E164" s="183"/>
      <c r="F164" s="114">
        <v>80</v>
      </c>
    </row>
    <row r="165" spans="1:6" ht="54" customHeight="1">
      <c r="A165" s="123" t="s">
        <v>362</v>
      </c>
      <c r="B165" s="129">
        <v>1410100300</v>
      </c>
      <c r="C165" s="119">
        <v>600</v>
      </c>
      <c r="D165" s="163">
        <v>70</v>
      </c>
      <c r="E165" s="183"/>
      <c r="F165" s="124">
        <v>70</v>
      </c>
    </row>
    <row r="166" spans="1:6" ht="75.75" customHeight="1">
      <c r="A166" s="109" t="s">
        <v>308</v>
      </c>
      <c r="B166" s="112">
        <v>1410180360</v>
      </c>
      <c r="C166" s="107">
        <v>100</v>
      </c>
      <c r="D166" s="163">
        <v>327.3</v>
      </c>
      <c r="E166" s="183"/>
      <c r="F166" s="114">
        <v>327.3</v>
      </c>
    </row>
    <row r="167" spans="1:6" ht="48" customHeight="1">
      <c r="A167" s="149" t="s">
        <v>401</v>
      </c>
      <c r="B167" s="112">
        <v>1410180360</v>
      </c>
      <c r="C167" s="107">
        <v>200</v>
      </c>
      <c r="D167" s="163">
        <v>36.799999999999997</v>
      </c>
      <c r="E167" s="183"/>
      <c r="F167" s="114">
        <v>36.799999999999997</v>
      </c>
    </row>
    <row r="168" spans="1:6" ht="39.75" customHeight="1">
      <c r="A168" s="28" t="s">
        <v>123</v>
      </c>
      <c r="B168" s="106">
        <v>1500000000</v>
      </c>
      <c r="C168" s="105"/>
      <c r="D168" s="166">
        <f>D169</f>
        <v>100</v>
      </c>
      <c r="E168" s="186"/>
      <c r="F168" s="116">
        <f>F169</f>
        <v>100</v>
      </c>
    </row>
    <row r="169" spans="1:6" ht="40.5" customHeight="1">
      <c r="A169" s="109" t="s">
        <v>309</v>
      </c>
      <c r="B169" s="117">
        <v>1510000000</v>
      </c>
      <c r="C169" s="107"/>
      <c r="D169" s="163">
        <f>D170</f>
        <v>100</v>
      </c>
      <c r="E169" s="183"/>
      <c r="F169" s="114">
        <f>F170</f>
        <v>100</v>
      </c>
    </row>
    <row r="170" spans="1:6" ht="25.5" customHeight="1">
      <c r="A170" s="14" t="s">
        <v>310</v>
      </c>
      <c r="B170" s="117">
        <v>1510100000</v>
      </c>
      <c r="C170" s="107"/>
      <c r="D170" s="163">
        <f>D171+D172+D173+D174</f>
        <v>100</v>
      </c>
      <c r="E170" s="183"/>
      <c r="F170" s="114">
        <f>F171+F172+F173+F174</f>
        <v>100</v>
      </c>
    </row>
    <row r="171" spans="1:6" ht="50.25" customHeight="1">
      <c r="A171" s="120" t="s">
        <v>358</v>
      </c>
      <c r="B171" s="129">
        <v>1510100500</v>
      </c>
      <c r="C171" s="119">
        <v>600</v>
      </c>
      <c r="D171" s="163">
        <v>20</v>
      </c>
      <c r="E171" s="183"/>
      <c r="F171" s="124">
        <v>20</v>
      </c>
    </row>
    <row r="172" spans="1:6" ht="39" customHeight="1">
      <c r="A172" s="149" t="s">
        <v>402</v>
      </c>
      <c r="B172" s="112">
        <v>1510100510</v>
      </c>
      <c r="C172" s="107">
        <v>200</v>
      </c>
      <c r="D172" s="163">
        <v>50</v>
      </c>
      <c r="E172" s="183"/>
      <c r="F172" s="114">
        <v>50</v>
      </c>
    </row>
    <row r="173" spans="1:6" ht="38.25" customHeight="1">
      <c r="A173" s="120" t="s">
        <v>361</v>
      </c>
      <c r="B173" s="122">
        <v>1510100510</v>
      </c>
      <c r="C173" s="122">
        <v>600</v>
      </c>
      <c r="D173" s="163">
        <v>20</v>
      </c>
      <c r="E173" s="174"/>
      <c r="F173" s="124">
        <v>20</v>
      </c>
    </row>
    <row r="174" spans="1:6" ht="51" customHeight="1">
      <c r="A174" s="149" t="s">
        <v>403</v>
      </c>
      <c r="B174" s="112">
        <v>1510100520</v>
      </c>
      <c r="C174" s="107">
        <v>200</v>
      </c>
      <c r="D174" s="163">
        <v>10</v>
      </c>
      <c r="E174" s="183"/>
      <c r="F174" s="114">
        <v>10</v>
      </c>
    </row>
    <row r="175" spans="1:6" ht="25.5" customHeight="1">
      <c r="A175" s="28" t="s">
        <v>354</v>
      </c>
      <c r="B175" s="106">
        <v>1700000000</v>
      </c>
      <c r="C175" s="105"/>
      <c r="D175" s="166">
        <f>D176</f>
        <v>50</v>
      </c>
      <c r="E175" s="186"/>
      <c r="F175" s="116">
        <f>F176</f>
        <v>50</v>
      </c>
    </row>
    <row r="176" spans="1:6" ht="51.75" customHeight="1">
      <c r="A176" s="109" t="s">
        <v>355</v>
      </c>
      <c r="B176" s="112">
        <v>1710000000</v>
      </c>
      <c r="C176" s="107"/>
      <c r="D176" s="163">
        <f>D177</f>
        <v>50</v>
      </c>
      <c r="E176" s="183"/>
      <c r="F176" s="114">
        <f>F177</f>
        <v>50</v>
      </c>
    </row>
    <row r="177" spans="1:6" ht="16.5" customHeight="1">
      <c r="A177" s="109" t="s">
        <v>356</v>
      </c>
      <c r="B177" s="112">
        <v>1710100000</v>
      </c>
      <c r="C177" s="107"/>
      <c r="D177" s="163">
        <f>D178+D179</f>
        <v>50</v>
      </c>
      <c r="E177" s="183"/>
      <c r="F177" s="114">
        <f>F178+F179</f>
        <v>50</v>
      </c>
    </row>
    <row r="178" spans="1:6" ht="38.25" customHeight="1">
      <c r="A178" s="149" t="s">
        <v>404</v>
      </c>
      <c r="B178" s="112">
        <v>1710100700</v>
      </c>
      <c r="C178" s="107">
        <v>200</v>
      </c>
      <c r="D178" s="163">
        <v>20</v>
      </c>
      <c r="E178" s="183"/>
      <c r="F178" s="114">
        <v>20</v>
      </c>
    </row>
    <row r="179" spans="1:6" ht="51" customHeight="1">
      <c r="A179" s="149" t="s">
        <v>405</v>
      </c>
      <c r="B179" s="112">
        <v>1710100710</v>
      </c>
      <c r="C179" s="107">
        <v>200</v>
      </c>
      <c r="D179" s="163">
        <v>30</v>
      </c>
      <c r="E179" s="183"/>
      <c r="F179" s="114">
        <v>30</v>
      </c>
    </row>
    <row r="180" spans="1:6" ht="39.75" customHeight="1">
      <c r="A180" s="115" t="s">
        <v>47</v>
      </c>
      <c r="B180" s="106">
        <v>4000000000</v>
      </c>
      <c r="C180" s="107"/>
      <c r="D180" s="166">
        <f>D181+D182</f>
        <v>977.90000000000009</v>
      </c>
      <c r="E180" s="176">
        <f>E181+E182</f>
        <v>0</v>
      </c>
      <c r="F180" s="116">
        <f>F181+F182</f>
        <v>977.90000000000009</v>
      </c>
    </row>
    <row r="181" spans="1:6" ht="68.25" customHeight="1">
      <c r="A181" s="113" t="s">
        <v>311</v>
      </c>
      <c r="B181" s="112">
        <v>4090000270</v>
      </c>
      <c r="C181" s="107">
        <v>100</v>
      </c>
      <c r="D181" s="163">
        <v>825.6</v>
      </c>
      <c r="E181" s="183"/>
      <c r="F181" s="174">
        <f>D181+E181</f>
        <v>825.6</v>
      </c>
    </row>
    <row r="182" spans="1:6" ht="38.25">
      <c r="A182" s="150" t="s">
        <v>406</v>
      </c>
      <c r="B182" s="112">
        <v>4090000270</v>
      </c>
      <c r="C182" s="107">
        <v>200</v>
      </c>
      <c r="D182" s="163">
        <v>152.30000000000001</v>
      </c>
      <c r="E182" s="183"/>
      <c r="F182" s="114">
        <f>D182+E182</f>
        <v>152.30000000000001</v>
      </c>
    </row>
    <row r="183" spans="1:6" ht="40.5" customHeight="1">
      <c r="A183" s="144" t="s">
        <v>352</v>
      </c>
      <c r="B183" s="106">
        <v>4100000000</v>
      </c>
      <c r="C183" s="107"/>
      <c r="D183" s="166">
        <f>D184+D185+D186+D187+D190+D191+D192+D188+D189</f>
        <v>22086.999999999996</v>
      </c>
      <c r="E183" s="176">
        <f>E184+E185+E186+E187+E190+E191+E192+E188+E189</f>
        <v>0</v>
      </c>
      <c r="F183" s="116">
        <f>F184+F185+F186+F187+F190+F191+F192+F188+F189</f>
        <v>22086.999999999996</v>
      </c>
    </row>
    <row r="184" spans="1:6" ht="64.5" customHeight="1">
      <c r="A184" s="18" t="s">
        <v>312</v>
      </c>
      <c r="B184" s="112">
        <v>4190000250</v>
      </c>
      <c r="C184" s="107">
        <v>100</v>
      </c>
      <c r="D184" s="163">
        <v>1313.5</v>
      </c>
      <c r="E184" s="183"/>
      <c r="F184" s="114">
        <f>D184+E184</f>
        <v>1313.5</v>
      </c>
    </row>
    <row r="185" spans="1:6" ht="66" customHeight="1">
      <c r="A185" s="113" t="s">
        <v>313</v>
      </c>
      <c r="B185" s="112">
        <v>4190000280</v>
      </c>
      <c r="C185" s="107">
        <v>100</v>
      </c>
      <c r="D185" s="163">
        <v>12918.9</v>
      </c>
      <c r="E185" s="183"/>
      <c r="F185" s="174">
        <f t="shared" ref="F185:F192" si="8">D185+E185</f>
        <v>12918.9</v>
      </c>
    </row>
    <row r="186" spans="1:6" ht="38.25" customHeight="1">
      <c r="A186" s="150" t="s">
        <v>407</v>
      </c>
      <c r="B186" s="112">
        <v>4190000280</v>
      </c>
      <c r="C186" s="107">
        <v>200</v>
      </c>
      <c r="D186" s="163">
        <v>3008</v>
      </c>
      <c r="E186" s="183"/>
      <c r="F186" s="174">
        <f t="shared" si="8"/>
        <v>3008</v>
      </c>
    </row>
    <row r="187" spans="1:6" ht="27.75" customHeight="1">
      <c r="A187" s="113" t="s">
        <v>314</v>
      </c>
      <c r="B187" s="112">
        <v>4190000280</v>
      </c>
      <c r="C187" s="107">
        <v>800</v>
      </c>
      <c r="D187" s="163">
        <v>34.299999999999997</v>
      </c>
      <c r="E187" s="183"/>
      <c r="F187" s="174">
        <f t="shared" si="8"/>
        <v>34.299999999999997</v>
      </c>
    </row>
    <row r="188" spans="1:6" ht="67.5" customHeight="1">
      <c r="A188" s="113" t="s">
        <v>353</v>
      </c>
      <c r="B188" s="110" t="s">
        <v>334</v>
      </c>
      <c r="C188" s="17" t="s">
        <v>10</v>
      </c>
      <c r="D188" s="163">
        <v>1154.0999999999999</v>
      </c>
      <c r="E188" s="183"/>
      <c r="F188" s="174">
        <f t="shared" si="8"/>
        <v>1154.0999999999999</v>
      </c>
    </row>
    <row r="189" spans="1:6" ht="41.25" customHeight="1">
      <c r="A189" s="150" t="s">
        <v>408</v>
      </c>
      <c r="B189" s="110" t="s">
        <v>334</v>
      </c>
      <c r="C189" s="17" t="s">
        <v>124</v>
      </c>
      <c r="D189" s="163">
        <v>103.6</v>
      </c>
      <c r="E189" s="183"/>
      <c r="F189" s="174">
        <f t="shared" si="8"/>
        <v>103.6</v>
      </c>
    </row>
    <row r="190" spans="1:6" ht="78" customHeight="1">
      <c r="A190" s="113" t="s">
        <v>315</v>
      </c>
      <c r="B190" s="112">
        <v>4190000290</v>
      </c>
      <c r="C190" s="107">
        <v>100</v>
      </c>
      <c r="D190" s="163">
        <v>3288.6</v>
      </c>
      <c r="E190" s="183"/>
      <c r="F190" s="174">
        <f t="shared" si="8"/>
        <v>3288.6</v>
      </c>
    </row>
    <row r="191" spans="1:6" ht="39" customHeight="1">
      <c r="A191" s="150" t="s">
        <v>409</v>
      </c>
      <c r="B191" s="112">
        <v>4190000290</v>
      </c>
      <c r="C191" s="107">
        <v>200</v>
      </c>
      <c r="D191" s="163">
        <v>264</v>
      </c>
      <c r="E191" s="183"/>
      <c r="F191" s="174">
        <f t="shared" si="8"/>
        <v>264</v>
      </c>
    </row>
    <row r="192" spans="1:6" ht="40.5" customHeight="1">
      <c r="A192" s="113" t="s">
        <v>316</v>
      </c>
      <c r="B192" s="112">
        <v>4190000290</v>
      </c>
      <c r="C192" s="107">
        <v>800</v>
      </c>
      <c r="D192" s="163">
        <v>2</v>
      </c>
      <c r="E192" s="183"/>
      <c r="F192" s="174">
        <f t="shared" si="8"/>
        <v>2</v>
      </c>
    </row>
    <row r="193" spans="1:6" ht="18" customHeight="1">
      <c r="A193" s="144" t="s">
        <v>48</v>
      </c>
      <c r="B193" s="106">
        <v>4290000000</v>
      </c>
      <c r="C193" s="107"/>
      <c r="D193" s="233">
        <f>D194+D195+D196+D197+D199+D200+D201+D202+D203+D204+D205+D206+D198</f>
        <v>5848.4</v>
      </c>
      <c r="E193" s="176">
        <f>E194+E195+E196+E197+E199+E200+E201+E202+E203+E204+E205+E206</f>
        <v>0</v>
      </c>
      <c r="F193" s="116">
        <f>F194+F195+F196+F197+F199+F200+F201+F202+F203+F204+F205+F206+F198</f>
        <v>5848.4</v>
      </c>
    </row>
    <row r="194" spans="1:6" ht="29.25" customHeight="1">
      <c r="A194" s="113" t="s">
        <v>317</v>
      </c>
      <c r="B194" s="112">
        <v>4290020090</v>
      </c>
      <c r="C194" s="107">
        <v>800</v>
      </c>
      <c r="D194" s="163">
        <v>315</v>
      </c>
      <c r="E194" s="183"/>
      <c r="F194" s="114">
        <f>D194+E194</f>
        <v>315</v>
      </c>
    </row>
    <row r="195" spans="1:6" ht="41.25" customHeight="1">
      <c r="A195" s="113" t="s">
        <v>318</v>
      </c>
      <c r="B195" s="112">
        <v>4290020100</v>
      </c>
      <c r="C195" s="107">
        <v>200</v>
      </c>
      <c r="D195" s="163">
        <v>350</v>
      </c>
      <c r="E195" s="183"/>
      <c r="F195" s="174">
        <f t="shared" ref="F195:F206" si="9">D195+E195</f>
        <v>350</v>
      </c>
    </row>
    <row r="196" spans="1:6" ht="42.75" customHeight="1">
      <c r="A196" s="150" t="s">
        <v>410</v>
      </c>
      <c r="B196" s="112">
        <v>4290020110</v>
      </c>
      <c r="C196" s="107">
        <v>200</v>
      </c>
      <c r="D196" s="163">
        <v>53.7</v>
      </c>
      <c r="E196" s="183"/>
      <c r="F196" s="174">
        <f t="shared" si="9"/>
        <v>53.7</v>
      </c>
    </row>
    <row r="197" spans="1:6" ht="39" customHeight="1">
      <c r="A197" s="150" t="s">
        <v>411</v>
      </c>
      <c r="B197" s="112">
        <v>4290020120</v>
      </c>
      <c r="C197" s="107">
        <v>200</v>
      </c>
      <c r="D197" s="163">
        <v>0</v>
      </c>
      <c r="E197" s="183"/>
      <c r="F197" s="174">
        <f t="shared" si="9"/>
        <v>0</v>
      </c>
    </row>
    <row r="198" spans="1:6" ht="29.25" customHeight="1">
      <c r="A198" s="219" t="s">
        <v>442</v>
      </c>
      <c r="B198" s="218">
        <v>4290020120</v>
      </c>
      <c r="C198" s="222">
        <v>800</v>
      </c>
      <c r="D198" s="220">
        <v>29.5</v>
      </c>
      <c r="E198" s="183"/>
      <c r="F198" s="220">
        <f>D198+E198</f>
        <v>29.5</v>
      </c>
    </row>
    <row r="199" spans="1:6" ht="53.25" customHeight="1">
      <c r="A199" s="150" t="s">
        <v>412</v>
      </c>
      <c r="B199" s="112">
        <v>4290020140</v>
      </c>
      <c r="C199" s="107">
        <v>200</v>
      </c>
      <c r="D199" s="163">
        <v>150</v>
      </c>
      <c r="E199" s="183"/>
      <c r="F199" s="174">
        <f t="shared" si="9"/>
        <v>150</v>
      </c>
    </row>
    <row r="200" spans="1:6" ht="51.75" customHeight="1">
      <c r="A200" s="150" t="s">
        <v>413</v>
      </c>
      <c r="B200" s="112">
        <v>4290020150</v>
      </c>
      <c r="C200" s="107">
        <v>200</v>
      </c>
      <c r="D200" s="163">
        <v>330</v>
      </c>
      <c r="E200" s="183"/>
      <c r="F200" s="174">
        <f t="shared" si="9"/>
        <v>330</v>
      </c>
    </row>
    <row r="201" spans="1:6" ht="78.75" customHeight="1">
      <c r="A201" s="113" t="s">
        <v>52</v>
      </c>
      <c r="B201" s="112">
        <v>4290000300</v>
      </c>
      <c r="C201" s="107">
        <v>100</v>
      </c>
      <c r="D201" s="163">
        <v>2406.3000000000002</v>
      </c>
      <c r="E201" s="183"/>
      <c r="F201" s="174">
        <f t="shared" si="9"/>
        <v>2406.3000000000002</v>
      </c>
    </row>
    <row r="202" spans="1:6" ht="51.75" customHeight="1">
      <c r="A202" s="150" t="s">
        <v>414</v>
      </c>
      <c r="B202" s="112">
        <v>4290000300</v>
      </c>
      <c r="C202" s="107">
        <v>200</v>
      </c>
      <c r="D202" s="163">
        <v>840.5</v>
      </c>
      <c r="E202" s="183"/>
      <c r="F202" s="174">
        <f t="shared" si="9"/>
        <v>840.5</v>
      </c>
    </row>
    <row r="203" spans="1:6" ht="40.5" customHeight="1">
      <c r="A203" s="219" t="s">
        <v>53</v>
      </c>
      <c r="B203" s="112">
        <v>4290000300</v>
      </c>
      <c r="C203" s="107">
        <v>800</v>
      </c>
      <c r="D203" s="163">
        <v>33.4</v>
      </c>
      <c r="E203" s="183"/>
      <c r="F203" s="174">
        <f t="shared" si="9"/>
        <v>33.4</v>
      </c>
    </row>
    <row r="204" spans="1:6" ht="66" customHeight="1">
      <c r="A204" s="18" t="s">
        <v>415</v>
      </c>
      <c r="B204" s="112">
        <v>4290020160</v>
      </c>
      <c r="C204" s="107">
        <v>200</v>
      </c>
      <c r="D204" s="163">
        <v>100</v>
      </c>
      <c r="E204" s="183"/>
      <c r="F204" s="174">
        <f t="shared" si="9"/>
        <v>100</v>
      </c>
    </row>
    <row r="205" spans="1:6" ht="40.5" customHeight="1">
      <c r="A205" s="18" t="s">
        <v>319</v>
      </c>
      <c r="B205" s="91">
        <v>4290000080</v>
      </c>
      <c r="C205" s="138">
        <v>300</v>
      </c>
      <c r="D205" s="163">
        <v>0</v>
      </c>
      <c r="E205" s="185"/>
      <c r="F205" s="174">
        <f t="shared" si="9"/>
        <v>0</v>
      </c>
    </row>
    <row r="206" spans="1:6" ht="40.5" customHeight="1">
      <c r="A206" s="18" t="s">
        <v>319</v>
      </c>
      <c r="B206" s="91">
        <v>4290007010</v>
      </c>
      <c r="C206" s="138">
        <v>300</v>
      </c>
      <c r="D206" s="174">
        <v>1240</v>
      </c>
      <c r="E206" s="185"/>
      <c r="F206" s="174">
        <f t="shared" si="9"/>
        <v>1240</v>
      </c>
    </row>
    <row r="207" spans="1:6" ht="52.5" customHeight="1">
      <c r="A207" s="144" t="s">
        <v>49</v>
      </c>
      <c r="B207" s="106">
        <v>4300000000</v>
      </c>
      <c r="C207" s="107"/>
      <c r="D207" s="166">
        <f>D208</f>
        <v>19</v>
      </c>
      <c r="E207" s="183"/>
      <c r="F207" s="116">
        <f>F208</f>
        <v>19</v>
      </c>
    </row>
    <row r="208" spans="1:6" ht="15.75" customHeight="1">
      <c r="A208" s="18" t="s">
        <v>48</v>
      </c>
      <c r="B208" s="112">
        <v>4390000000</v>
      </c>
      <c r="C208" s="107"/>
      <c r="D208" s="163">
        <f>D209+D210</f>
        <v>19</v>
      </c>
      <c r="E208" s="183"/>
      <c r="F208" s="114">
        <f>F209+F210</f>
        <v>19</v>
      </c>
    </row>
    <row r="209" spans="1:6" ht="39.75" customHeight="1">
      <c r="A209" s="150" t="s">
        <v>416</v>
      </c>
      <c r="B209" s="112">
        <v>4390080350</v>
      </c>
      <c r="C209" s="107">
        <v>200</v>
      </c>
      <c r="D209" s="163">
        <v>7</v>
      </c>
      <c r="E209" s="183"/>
      <c r="F209" s="114">
        <v>7</v>
      </c>
    </row>
    <row r="210" spans="1:6" ht="91.5" customHeight="1">
      <c r="A210" s="86" t="s">
        <v>417</v>
      </c>
      <c r="B210" s="91">
        <v>4390080370</v>
      </c>
      <c r="C210" s="107">
        <v>200</v>
      </c>
      <c r="D210" s="163">
        <v>12</v>
      </c>
      <c r="E210" s="183"/>
      <c r="F210" s="114">
        <v>12</v>
      </c>
    </row>
    <row r="211" spans="1:6" ht="54.75" customHeight="1">
      <c r="A211" s="145" t="s">
        <v>320</v>
      </c>
      <c r="B211" s="196">
        <v>4400000000</v>
      </c>
      <c r="C211" s="135"/>
      <c r="D211" s="198">
        <f>D212</f>
        <v>1043.7</v>
      </c>
      <c r="E211" s="198">
        <f>E212</f>
        <v>0</v>
      </c>
      <c r="F211" s="198">
        <f>F212</f>
        <v>1043.7</v>
      </c>
    </row>
    <row r="212" spans="1:6" ht="16.5" customHeight="1">
      <c r="A212" s="194" t="s">
        <v>48</v>
      </c>
      <c r="B212" s="193">
        <v>4490000000</v>
      </c>
      <c r="C212" s="135"/>
      <c r="D212" s="195">
        <f>D213+D214</f>
        <v>1043.7</v>
      </c>
      <c r="E212" s="195">
        <f>E213+E214</f>
        <v>0</v>
      </c>
      <c r="F212" s="195">
        <f>F213+F214</f>
        <v>1043.7</v>
      </c>
    </row>
    <row r="213" spans="1:6" ht="54.75" customHeight="1">
      <c r="A213" s="150" t="s">
        <v>418</v>
      </c>
      <c r="B213" s="112">
        <v>4490051200</v>
      </c>
      <c r="C213" s="135">
        <v>200</v>
      </c>
      <c r="D213" s="163">
        <v>4.9000000000000004</v>
      </c>
      <c r="E213" s="188"/>
      <c r="F213" s="114">
        <v>4.9000000000000004</v>
      </c>
    </row>
    <row r="214" spans="1:6" ht="27.75" customHeight="1">
      <c r="A214" s="35" t="s">
        <v>436</v>
      </c>
      <c r="B214" s="147">
        <v>4490053910</v>
      </c>
      <c r="C214" s="135">
        <v>200</v>
      </c>
      <c r="D214" s="174">
        <v>1038.8</v>
      </c>
      <c r="E214" s="188"/>
      <c r="F214" s="174">
        <f>D214+E214</f>
        <v>1038.8</v>
      </c>
    </row>
    <row r="215" spans="1:6" ht="15.75" customHeight="1">
      <c r="A215" s="146" t="s">
        <v>50</v>
      </c>
      <c r="B215" s="147"/>
      <c r="C215" s="107"/>
      <c r="D215" s="176">
        <f>D19+D98+D115+D119+D123+D132+D136+D140+D144+D154+D161+D168+D180+D183+D193+D207+D211+D175</f>
        <v>151050.09999999998</v>
      </c>
      <c r="E215" s="176">
        <f>E19+E98+E115+E119+E123+E132+E136+E140+E144+E154+E161+E168+E180+E183+E193+E207+E211+E175</f>
        <v>347.7</v>
      </c>
      <c r="F215" s="176">
        <f>F19+F98+F115+F119+F123+F132+F136+F140+F144+F154+F161+F168+F180+F183+F193+F207+F211+F175</f>
        <v>151397.79999999999</v>
      </c>
    </row>
  </sheetData>
  <mergeCells count="27">
    <mergeCell ref="A1:F1"/>
    <mergeCell ref="A2:F2"/>
    <mergeCell ref="A3:F3"/>
    <mergeCell ref="A4:F4"/>
    <mergeCell ref="A5:F5"/>
    <mergeCell ref="B40:B41"/>
    <mergeCell ref="C40:C41"/>
    <mergeCell ref="A13:F13"/>
    <mergeCell ref="A16:F16"/>
    <mergeCell ref="A15:F15"/>
    <mergeCell ref="A14:F14"/>
    <mergeCell ref="A40:A41"/>
    <mergeCell ref="F40:F41"/>
    <mergeCell ref="D17:D18"/>
    <mergeCell ref="E17:E18"/>
    <mergeCell ref="D40:D41"/>
    <mergeCell ref="E40:E41"/>
    <mergeCell ref="A6:F6"/>
    <mergeCell ref="A7:F7"/>
    <mergeCell ref="A10:F10"/>
    <mergeCell ref="B8:F8"/>
    <mergeCell ref="B9:F9"/>
    <mergeCell ref="A12:F12"/>
    <mergeCell ref="A17:A18"/>
    <mergeCell ref="B17:B18"/>
    <mergeCell ref="C17:C18"/>
    <mergeCell ref="F17:F18"/>
  </mergeCells>
  <pageMargins left="0.70866141732283472" right="0.11811023622047245" top="0.74803149606299213" bottom="0.74803149606299213" header="0.31496062992125984" footer="0.31496062992125984"/>
  <pageSetup paperSize="9" scale="87" orientation="portrait" r:id="rId1"/>
  <rowBreaks count="10" manualBreakCount="10">
    <brk id="34" max="16383" man="1"/>
    <brk id="50" max="16383" man="1"/>
    <brk id="68" max="16383" man="1"/>
    <brk id="80" max="16383" man="1"/>
    <brk id="100" max="16383" man="1"/>
    <brk id="118" max="16383" man="1"/>
    <brk id="139" max="16383" man="1"/>
    <brk id="162" max="16383" man="1"/>
    <brk id="182" max="16383" man="1"/>
    <brk id="20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52"/>
  <sheetViews>
    <sheetView view="pageBreakPreview" topLeftCell="A8" zoomScaleSheetLayoutView="100" workbookViewId="0">
      <selection activeCell="F6" sqref="F6"/>
    </sheetView>
  </sheetViews>
  <sheetFormatPr defaultRowHeight="15"/>
  <cols>
    <col min="1" max="1" width="8.5703125" customWidth="1"/>
    <col min="2" max="2" width="47.85546875" customWidth="1"/>
    <col min="3" max="3" width="10.42578125" customWidth="1"/>
    <col min="4" max="4" width="9.28515625" customWidth="1"/>
    <col min="5" max="5" width="11.28515625" customWidth="1"/>
  </cols>
  <sheetData>
    <row r="1" spans="1:7" ht="15.75">
      <c r="B1" s="267" t="s">
        <v>476</v>
      </c>
      <c r="C1" s="267"/>
      <c r="D1" s="267"/>
      <c r="E1" s="267"/>
      <c r="F1" s="190"/>
      <c r="G1" s="190"/>
    </row>
    <row r="2" spans="1:7" ht="15.75">
      <c r="B2" s="267" t="s">
        <v>0</v>
      </c>
      <c r="C2" s="267"/>
      <c r="D2" s="267"/>
      <c r="E2" s="267"/>
      <c r="F2" s="190"/>
      <c r="G2" s="190"/>
    </row>
    <row r="3" spans="1:7" ht="15.75">
      <c r="B3" s="280" t="s">
        <v>5</v>
      </c>
      <c r="C3" s="280"/>
      <c r="D3" s="280"/>
      <c r="E3" s="280"/>
      <c r="F3" s="191"/>
      <c r="G3" s="191"/>
    </row>
    <row r="4" spans="1:7" ht="15.75">
      <c r="B4" s="267" t="s">
        <v>2</v>
      </c>
      <c r="C4" s="267"/>
      <c r="D4" s="267"/>
      <c r="E4" s="267"/>
      <c r="F4" s="190"/>
      <c r="G4" s="190"/>
    </row>
    <row r="5" spans="1:7" ht="15.75">
      <c r="B5" s="267" t="s">
        <v>477</v>
      </c>
      <c r="C5" s="267"/>
      <c r="D5" s="267"/>
      <c r="E5" s="267"/>
      <c r="F5" s="190"/>
      <c r="G5" s="190"/>
    </row>
    <row r="6" spans="1:7" ht="15.75">
      <c r="B6" s="267" t="s">
        <v>329</v>
      </c>
      <c r="C6" s="267"/>
      <c r="D6" s="267"/>
      <c r="E6" s="267"/>
    </row>
    <row r="7" spans="1:7" ht="15.75">
      <c r="B7" s="267" t="s">
        <v>0</v>
      </c>
      <c r="C7" s="267"/>
      <c r="D7" s="267"/>
      <c r="E7" s="267"/>
    </row>
    <row r="8" spans="1:7" ht="15.75">
      <c r="B8" s="267" t="s">
        <v>1</v>
      </c>
      <c r="C8" s="267"/>
      <c r="D8" s="267"/>
      <c r="E8" s="267"/>
    </row>
    <row r="9" spans="1:7" ht="15.75">
      <c r="B9" s="267" t="s">
        <v>2</v>
      </c>
      <c r="C9" s="267"/>
      <c r="D9" s="267"/>
      <c r="E9" s="267"/>
    </row>
    <row r="10" spans="1:7" ht="18.75">
      <c r="A10" s="2"/>
      <c r="B10" s="267" t="s">
        <v>367</v>
      </c>
      <c r="C10" s="267"/>
      <c r="D10" s="267"/>
      <c r="E10" s="267"/>
    </row>
    <row r="11" spans="1:7" ht="9" customHeight="1">
      <c r="A11" s="2"/>
      <c r="B11" s="268"/>
      <c r="C11" s="268"/>
      <c r="D11" s="268"/>
      <c r="E11" s="268"/>
    </row>
    <row r="12" spans="1:7">
      <c r="A12" s="269" t="s">
        <v>56</v>
      </c>
      <c r="B12" s="270"/>
      <c r="C12" s="270"/>
      <c r="D12" s="270"/>
      <c r="E12" s="270"/>
    </row>
    <row r="13" spans="1:7" ht="31.5" customHeight="1">
      <c r="A13" s="269" t="s">
        <v>324</v>
      </c>
      <c r="B13" s="270"/>
      <c r="C13" s="270"/>
      <c r="D13" s="270"/>
      <c r="E13" s="270"/>
    </row>
    <row r="14" spans="1:7" ht="22.5" customHeight="1">
      <c r="A14" s="276" t="s">
        <v>6</v>
      </c>
      <c r="B14" s="277"/>
      <c r="C14" s="277"/>
      <c r="D14" s="277"/>
      <c r="E14" s="277"/>
    </row>
    <row r="15" spans="1:7" ht="42.75" customHeight="1">
      <c r="A15" s="12"/>
      <c r="B15" s="24" t="s">
        <v>3</v>
      </c>
      <c r="C15" s="162" t="s">
        <v>323</v>
      </c>
      <c r="D15" s="172" t="s">
        <v>429</v>
      </c>
      <c r="E15" s="172" t="s">
        <v>431</v>
      </c>
    </row>
    <row r="16" spans="1:7">
      <c r="A16" s="9" t="s">
        <v>84</v>
      </c>
      <c r="B16" s="25" t="s">
        <v>57</v>
      </c>
      <c r="C16" s="166">
        <f>SUM(C17:C25)</f>
        <v>24331.4</v>
      </c>
      <c r="D16" s="176">
        <f>SUM(D17:D25)</f>
        <v>0</v>
      </c>
      <c r="E16" s="90">
        <f>SUM(E17:E25)</f>
        <v>24331.4</v>
      </c>
    </row>
    <row r="17" spans="1:5" s="23" customFormat="1" ht="30" customHeight="1">
      <c r="A17" s="71" t="s">
        <v>131</v>
      </c>
      <c r="B17" s="69" t="s">
        <v>132</v>
      </c>
      <c r="C17" s="163">
        <v>1313.5</v>
      </c>
      <c r="D17" s="174"/>
      <c r="E17" s="68">
        <f>C17+D17</f>
        <v>1313.5</v>
      </c>
    </row>
    <row r="18" spans="1:5" ht="40.5" customHeight="1">
      <c r="A18" s="299" t="s">
        <v>85</v>
      </c>
      <c r="B18" s="274" t="s">
        <v>58</v>
      </c>
      <c r="C18" s="275">
        <v>977.9</v>
      </c>
      <c r="D18" s="174"/>
      <c r="E18" s="174">
        <f t="shared" ref="E18:E25" si="0">C18+D18</f>
        <v>977.9</v>
      </c>
    </row>
    <row r="19" spans="1:5" ht="15" hidden="1" customHeight="1">
      <c r="A19" s="299"/>
      <c r="B19" s="274"/>
      <c r="C19" s="275"/>
      <c r="D19" s="174"/>
      <c r="E19" s="174">
        <f t="shared" si="0"/>
        <v>0</v>
      </c>
    </row>
    <row r="20" spans="1:5" ht="39" customHeight="1">
      <c r="A20" s="299" t="s">
        <v>86</v>
      </c>
      <c r="B20" s="274" t="s">
        <v>59</v>
      </c>
      <c r="C20" s="275">
        <v>16325.3</v>
      </c>
      <c r="D20" s="174"/>
      <c r="E20" s="174">
        <f t="shared" si="0"/>
        <v>16325.3</v>
      </c>
    </row>
    <row r="21" spans="1:5" ht="15" hidden="1" customHeight="1">
      <c r="A21" s="299"/>
      <c r="B21" s="274"/>
      <c r="C21" s="275"/>
      <c r="D21" s="174"/>
      <c r="E21" s="174">
        <f t="shared" si="0"/>
        <v>0</v>
      </c>
    </row>
    <row r="22" spans="1:5">
      <c r="A22" s="63" t="s">
        <v>129</v>
      </c>
      <c r="B22" s="62" t="s">
        <v>130</v>
      </c>
      <c r="C22" s="163">
        <v>4.9000000000000004</v>
      </c>
      <c r="D22" s="174"/>
      <c r="E22" s="174">
        <f t="shared" si="0"/>
        <v>4.9000000000000004</v>
      </c>
    </row>
    <row r="23" spans="1:5" ht="41.25" customHeight="1">
      <c r="A23" s="11" t="s">
        <v>87</v>
      </c>
      <c r="B23" s="26" t="s">
        <v>60</v>
      </c>
      <c r="C23" s="163">
        <v>3554.6</v>
      </c>
      <c r="D23" s="174"/>
      <c r="E23" s="174">
        <f t="shared" si="0"/>
        <v>3554.6</v>
      </c>
    </row>
    <row r="24" spans="1:5">
      <c r="A24" s="11" t="s">
        <v>88</v>
      </c>
      <c r="B24" s="26" t="s">
        <v>61</v>
      </c>
      <c r="C24" s="163">
        <v>315</v>
      </c>
      <c r="D24" s="174"/>
      <c r="E24" s="174">
        <f t="shared" si="0"/>
        <v>315</v>
      </c>
    </row>
    <row r="25" spans="1:5">
      <c r="A25" s="11" t="s">
        <v>89</v>
      </c>
      <c r="B25" s="26" t="s">
        <v>62</v>
      </c>
      <c r="C25" s="163">
        <v>1840.2</v>
      </c>
      <c r="D25" s="174"/>
      <c r="E25" s="174">
        <f t="shared" si="0"/>
        <v>1840.2</v>
      </c>
    </row>
    <row r="26" spans="1:5" ht="27.75" customHeight="1">
      <c r="A26" s="297" t="s">
        <v>90</v>
      </c>
      <c r="B26" s="272" t="s">
        <v>63</v>
      </c>
      <c r="C26" s="298">
        <f>C28</f>
        <v>3610.2</v>
      </c>
      <c r="D26" s="298">
        <f>D28</f>
        <v>0</v>
      </c>
      <c r="E26" s="298">
        <f>E28</f>
        <v>3610.2</v>
      </c>
    </row>
    <row r="27" spans="1:5" ht="15" hidden="1" customHeight="1">
      <c r="A27" s="297"/>
      <c r="B27" s="272"/>
      <c r="C27" s="298"/>
      <c r="D27" s="298"/>
      <c r="E27" s="298"/>
    </row>
    <row r="28" spans="1:5" ht="40.5" customHeight="1">
      <c r="A28" s="11" t="s">
        <v>91</v>
      </c>
      <c r="B28" s="274" t="s">
        <v>64</v>
      </c>
      <c r="C28" s="275">
        <v>3610.2</v>
      </c>
      <c r="D28" s="174"/>
      <c r="E28" s="275">
        <f>C28+D28</f>
        <v>3610.2</v>
      </c>
    </row>
    <row r="29" spans="1:5" ht="15" hidden="1" customHeight="1">
      <c r="A29" s="11"/>
      <c r="B29" s="274"/>
      <c r="C29" s="275"/>
      <c r="D29" s="174"/>
      <c r="E29" s="275"/>
    </row>
    <row r="30" spans="1:5" ht="14.25" customHeight="1">
      <c r="A30" s="9" t="s">
        <v>92</v>
      </c>
      <c r="B30" s="25" t="s">
        <v>65</v>
      </c>
      <c r="C30" s="166">
        <f>C31+C32+C33</f>
        <v>5112</v>
      </c>
      <c r="D30" s="176">
        <f>D31+D32+D33</f>
        <v>0</v>
      </c>
      <c r="E30" s="90">
        <f>E31+E32+E33</f>
        <v>5112</v>
      </c>
    </row>
    <row r="31" spans="1:5">
      <c r="A31" s="11" t="s">
        <v>93</v>
      </c>
      <c r="B31" s="26" t="s">
        <v>66</v>
      </c>
      <c r="C31" s="163">
        <v>1400.8</v>
      </c>
      <c r="D31" s="174"/>
      <c r="E31" s="30">
        <f>C31+D31</f>
        <v>1400.8</v>
      </c>
    </row>
    <row r="32" spans="1:5">
      <c r="A32" s="11" t="s">
        <v>94</v>
      </c>
      <c r="B32" s="26" t="s">
        <v>67</v>
      </c>
      <c r="C32" s="163">
        <v>3411.2</v>
      </c>
      <c r="D32" s="174"/>
      <c r="E32" s="174">
        <f t="shared" ref="E32:E33" si="1">C32+D32</f>
        <v>3411.2</v>
      </c>
    </row>
    <row r="33" spans="1:5">
      <c r="A33" s="11" t="s">
        <v>95</v>
      </c>
      <c r="B33" s="26" t="s">
        <v>68</v>
      </c>
      <c r="C33" s="163">
        <v>300</v>
      </c>
      <c r="D33" s="174"/>
      <c r="E33" s="174">
        <f t="shared" si="1"/>
        <v>300</v>
      </c>
    </row>
    <row r="34" spans="1:5">
      <c r="A34" s="9" t="s">
        <v>96</v>
      </c>
      <c r="B34" s="16" t="s">
        <v>69</v>
      </c>
      <c r="C34" s="166">
        <f>C35</f>
        <v>40</v>
      </c>
      <c r="D34" s="176">
        <f>D35</f>
        <v>0</v>
      </c>
      <c r="E34" s="31">
        <f>E35</f>
        <v>40</v>
      </c>
    </row>
    <row r="35" spans="1:5">
      <c r="A35" s="11" t="s">
        <v>97</v>
      </c>
      <c r="B35" s="10" t="s">
        <v>70</v>
      </c>
      <c r="C35" s="163">
        <v>40</v>
      </c>
      <c r="D35" s="174"/>
      <c r="E35" s="30">
        <f>C35+D35</f>
        <v>40</v>
      </c>
    </row>
    <row r="36" spans="1:5">
      <c r="A36" s="9" t="s">
        <v>98</v>
      </c>
      <c r="B36" s="16" t="s">
        <v>122</v>
      </c>
      <c r="C36" s="166">
        <f>C37+C38+C39+C40+C41</f>
        <v>109175.9</v>
      </c>
      <c r="D36" s="176">
        <f>D37+D38+D39+D40+D41</f>
        <v>347.7</v>
      </c>
      <c r="E36" s="31">
        <f>E37+E38+E39+E40+E41</f>
        <v>109523.59999999999</v>
      </c>
    </row>
    <row r="37" spans="1:5">
      <c r="A37" s="11" t="s">
        <v>99</v>
      </c>
      <c r="B37" s="10" t="s">
        <v>71</v>
      </c>
      <c r="C37" s="163">
        <v>13322</v>
      </c>
      <c r="D37" s="174"/>
      <c r="E37" s="30">
        <f>C37+D37</f>
        <v>13322</v>
      </c>
    </row>
    <row r="38" spans="1:5">
      <c r="A38" s="11" t="s">
        <v>100</v>
      </c>
      <c r="B38" s="10" t="s">
        <v>72</v>
      </c>
      <c r="C38" s="163">
        <v>86968.7</v>
      </c>
      <c r="D38" s="174">
        <v>351.2</v>
      </c>
      <c r="E38" s="174">
        <f t="shared" ref="E38:E41" si="2">C38+D38</f>
        <v>87319.9</v>
      </c>
    </row>
    <row r="39" spans="1:5" ht="15" customHeight="1">
      <c r="A39" s="47" t="s">
        <v>126</v>
      </c>
      <c r="B39" s="48" t="s">
        <v>127</v>
      </c>
      <c r="C39" s="163">
        <v>0</v>
      </c>
      <c r="D39" s="182"/>
      <c r="E39" s="174">
        <f t="shared" si="2"/>
        <v>0</v>
      </c>
    </row>
    <row r="40" spans="1:5">
      <c r="A40" s="11" t="s">
        <v>101</v>
      </c>
      <c r="B40" s="10" t="s">
        <v>73</v>
      </c>
      <c r="C40" s="163">
        <v>845.7</v>
      </c>
      <c r="D40" s="174"/>
      <c r="E40" s="174">
        <f t="shared" si="2"/>
        <v>845.7</v>
      </c>
    </row>
    <row r="41" spans="1:5">
      <c r="A41" s="11" t="s">
        <v>102</v>
      </c>
      <c r="B41" s="10" t="s">
        <v>74</v>
      </c>
      <c r="C41" s="163">
        <v>8039.5</v>
      </c>
      <c r="D41" s="174">
        <v>-3.5</v>
      </c>
      <c r="E41" s="174">
        <f t="shared" si="2"/>
        <v>8036</v>
      </c>
    </row>
    <row r="42" spans="1:5">
      <c r="A42" s="9" t="s">
        <v>103</v>
      </c>
      <c r="B42" s="130" t="s">
        <v>366</v>
      </c>
      <c r="C42" s="166">
        <f>C43+C44</f>
        <v>5991.4</v>
      </c>
      <c r="D42" s="176">
        <f>D43+D44</f>
        <v>0</v>
      </c>
      <c r="E42" s="31">
        <f>E43+E44</f>
        <v>5991.4</v>
      </c>
    </row>
    <row r="43" spans="1:5">
      <c r="A43" s="11" t="s">
        <v>104</v>
      </c>
      <c r="B43" s="34" t="s">
        <v>75</v>
      </c>
      <c r="C43" s="163">
        <v>4733.7</v>
      </c>
      <c r="D43" s="174"/>
      <c r="E43" s="30">
        <f>C43+D43</f>
        <v>4733.7</v>
      </c>
    </row>
    <row r="44" spans="1:5">
      <c r="A44" s="127" t="s">
        <v>364</v>
      </c>
      <c r="B44" s="34" t="s">
        <v>365</v>
      </c>
      <c r="C44" s="163">
        <v>1257.7</v>
      </c>
      <c r="D44" s="174"/>
      <c r="E44" s="174">
        <f>C44+D44</f>
        <v>1257.7</v>
      </c>
    </row>
    <row r="45" spans="1:5">
      <c r="A45" s="9" t="s">
        <v>105</v>
      </c>
      <c r="B45" s="16" t="s">
        <v>76</v>
      </c>
      <c r="C45" s="166">
        <f>C46</f>
        <v>135</v>
      </c>
      <c r="D45" s="176">
        <f>D46</f>
        <v>0</v>
      </c>
      <c r="E45" s="31">
        <f>E46</f>
        <v>135</v>
      </c>
    </row>
    <row r="46" spans="1:5" ht="15.75" customHeight="1">
      <c r="A46" s="11" t="s">
        <v>106</v>
      </c>
      <c r="B46" s="10" t="s">
        <v>77</v>
      </c>
      <c r="C46" s="163">
        <v>135</v>
      </c>
      <c r="D46" s="174"/>
      <c r="E46" s="30">
        <f>C46+D46</f>
        <v>135</v>
      </c>
    </row>
    <row r="47" spans="1:5">
      <c r="A47" s="9" t="s">
        <v>107</v>
      </c>
      <c r="B47" s="16" t="s">
        <v>78</v>
      </c>
      <c r="C47" s="166">
        <f>C48+C49</f>
        <v>2476.4</v>
      </c>
      <c r="D47" s="176">
        <f>D48+D49</f>
        <v>0</v>
      </c>
      <c r="E47" s="31">
        <f>E48+E49</f>
        <v>2476.4</v>
      </c>
    </row>
    <row r="48" spans="1:5">
      <c r="A48" s="11" t="s">
        <v>108</v>
      </c>
      <c r="B48" s="10" t="s">
        <v>79</v>
      </c>
      <c r="C48" s="163">
        <v>1240</v>
      </c>
      <c r="D48" s="174"/>
      <c r="E48" s="30">
        <f>C48+D48</f>
        <v>1240</v>
      </c>
    </row>
    <row r="49" spans="1:5">
      <c r="A49" s="11" t="s">
        <v>109</v>
      </c>
      <c r="B49" s="10" t="s">
        <v>80</v>
      </c>
      <c r="C49" s="163">
        <v>1236.4000000000001</v>
      </c>
      <c r="D49" s="172"/>
      <c r="E49" s="30">
        <f>C49+D49</f>
        <v>1236.4000000000001</v>
      </c>
    </row>
    <row r="50" spans="1:5">
      <c r="A50" s="9" t="s">
        <v>110</v>
      </c>
      <c r="B50" s="16" t="s">
        <v>81</v>
      </c>
      <c r="C50" s="166">
        <f>C51</f>
        <v>177.8</v>
      </c>
      <c r="D50" s="176">
        <f>D51</f>
        <v>0</v>
      </c>
      <c r="E50" s="31">
        <f>E51</f>
        <v>177.8</v>
      </c>
    </row>
    <row r="51" spans="1:5">
      <c r="A51" s="11" t="s">
        <v>111</v>
      </c>
      <c r="B51" s="10" t="s">
        <v>82</v>
      </c>
      <c r="C51" s="163">
        <v>177.8</v>
      </c>
      <c r="D51" s="172"/>
      <c r="E51" s="30">
        <v>177.8</v>
      </c>
    </row>
    <row r="52" spans="1:5">
      <c r="A52" s="9"/>
      <c r="B52" s="16" t="s">
        <v>83</v>
      </c>
      <c r="C52" s="176">
        <f>C16+C26+C30+C34+C36+C42+C45+C47+C50</f>
        <v>151050.09999999998</v>
      </c>
      <c r="D52" s="176">
        <f>D16+D26+D30+D34+D36+D42+D45+D47+D50</f>
        <v>347.7</v>
      </c>
      <c r="E52" s="31">
        <f>E16+E26+E30+E34+E36+E42+E45+E47+E50</f>
        <v>151397.79999999999</v>
      </c>
    </row>
  </sheetData>
  <mergeCells count="28">
    <mergeCell ref="B1:E1"/>
    <mergeCell ref="B2:E2"/>
    <mergeCell ref="B3:E3"/>
    <mergeCell ref="B4:E4"/>
    <mergeCell ref="B5:E5"/>
    <mergeCell ref="A18:A19"/>
    <mergeCell ref="B18:B19"/>
    <mergeCell ref="A20:A21"/>
    <mergeCell ref="B20:B21"/>
    <mergeCell ref="C18:C19"/>
    <mergeCell ref="C20:C21"/>
    <mergeCell ref="A26:A27"/>
    <mergeCell ref="B26:B27"/>
    <mergeCell ref="B28:B29"/>
    <mergeCell ref="E26:E27"/>
    <mergeCell ref="E28:E29"/>
    <mergeCell ref="C26:C27"/>
    <mergeCell ref="C28:C29"/>
    <mergeCell ref="D26:D27"/>
    <mergeCell ref="A12:E12"/>
    <mergeCell ref="A14:E14"/>
    <mergeCell ref="A13:E13"/>
    <mergeCell ref="B6:E6"/>
    <mergeCell ref="B7:E7"/>
    <mergeCell ref="B8:E8"/>
    <mergeCell ref="B9:E9"/>
    <mergeCell ref="B10:E10"/>
    <mergeCell ref="B11:E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54"/>
  <sheetViews>
    <sheetView view="pageBreakPreview" topLeftCell="A76" zoomScale="107" zoomScaleSheetLayoutView="107" workbookViewId="0">
      <selection activeCell="C79" sqref="C79"/>
    </sheetView>
  </sheetViews>
  <sheetFormatPr defaultRowHeight="15"/>
  <cols>
    <col min="1" max="1" width="49.5703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140625" customWidth="1"/>
    <col min="7" max="7" width="8" customWidth="1"/>
    <col min="8" max="8" width="9.42578125" customWidth="1"/>
  </cols>
  <sheetData>
    <row r="1" spans="1:9" ht="15" customHeight="1">
      <c r="A1" s="267" t="s">
        <v>331</v>
      </c>
      <c r="B1" s="267"/>
      <c r="C1" s="267"/>
      <c r="D1" s="267"/>
      <c r="E1" s="267"/>
      <c r="F1" s="267"/>
      <c r="G1" s="267"/>
      <c r="H1" s="267"/>
    </row>
    <row r="2" spans="1:9" ht="15" customHeight="1">
      <c r="A2" s="267" t="s">
        <v>0</v>
      </c>
      <c r="B2" s="267"/>
      <c r="C2" s="267"/>
      <c r="D2" s="267"/>
      <c r="E2" s="267"/>
      <c r="F2" s="267"/>
      <c r="G2" s="267"/>
      <c r="H2" s="267"/>
    </row>
    <row r="3" spans="1:9" ht="15" customHeight="1">
      <c r="A3" s="280" t="s">
        <v>5</v>
      </c>
      <c r="B3" s="280"/>
      <c r="C3" s="280"/>
      <c r="D3" s="280"/>
      <c r="E3" s="280"/>
      <c r="F3" s="280"/>
      <c r="G3" s="280"/>
      <c r="H3" s="280"/>
    </row>
    <row r="4" spans="1:9" ht="15" customHeight="1">
      <c r="A4" s="267" t="s">
        <v>2</v>
      </c>
      <c r="B4" s="267"/>
      <c r="C4" s="267"/>
      <c r="D4" s="267"/>
      <c r="E4" s="267"/>
      <c r="F4" s="267"/>
      <c r="G4" s="267"/>
      <c r="H4" s="267"/>
    </row>
    <row r="5" spans="1:9" ht="15" customHeight="1">
      <c r="A5" s="267" t="s">
        <v>477</v>
      </c>
      <c r="B5" s="267"/>
      <c r="C5" s="267"/>
      <c r="D5" s="267"/>
      <c r="E5" s="267"/>
      <c r="F5" s="267"/>
      <c r="G5" s="267"/>
      <c r="H5" s="267"/>
    </row>
    <row r="6" spans="1:9" ht="15.75">
      <c r="D6" s="267" t="s">
        <v>35</v>
      </c>
      <c r="E6" s="267"/>
      <c r="F6" s="267"/>
      <c r="G6" s="267"/>
      <c r="H6" s="267"/>
    </row>
    <row r="7" spans="1:9" ht="15.75">
      <c r="D7" s="267" t="s">
        <v>0</v>
      </c>
      <c r="E7" s="267"/>
      <c r="F7" s="267"/>
      <c r="G7" s="267"/>
      <c r="H7" s="267"/>
    </row>
    <row r="8" spans="1:9" ht="15.75">
      <c r="D8" s="267" t="s">
        <v>1</v>
      </c>
      <c r="E8" s="267"/>
      <c r="F8" s="267"/>
      <c r="G8" s="267"/>
      <c r="H8" s="267"/>
    </row>
    <row r="9" spans="1:9" ht="15.75" customHeight="1">
      <c r="A9" s="2"/>
      <c r="D9" s="267" t="s">
        <v>2</v>
      </c>
      <c r="E9" s="267"/>
      <c r="F9" s="267"/>
      <c r="G9" s="267"/>
      <c r="H9" s="267"/>
    </row>
    <row r="10" spans="1:9" ht="18" customHeight="1">
      <c r="A10" s="2"/>
      <c r="C10" s="267" t="s">
        <v>367</v>
      </c>
      <c r="D10" s="301"/>
      <c r="E10" s="301"/>
      <c r="F10" s="301"/>
      <c r="G10" s="301"/>
      <c r="H10" s="301"/>
    </row>
    <row r="11" spans="1:9" ht="12" customHeight="1">
      <c r="A11" s="2"/>
    </row>
    <row r="12" spans="1:9">
      <c r="A12" s="269" t="s">
        <v>118</v>
      </c>
      <c r="B12" s="270"/>
      <c r="C12" s="270"/>
      <c r="D12" s="270"/>
      <c r="E12" s="270"/>
      <c r="F12" s="270"/>
      <c r="G12" s="270"/>
      <c r="H12" s="270"/>
    </row>
    <row r="13" spans="1:9">
      <c r="A13" s="269" t="s">
        <v>321</v>
      </c>
      <c r="B13" s="270"/>
      <c r="C13" s="270"/>
      <c r="D13" s="270"/>
      <c r="E13" s="270"/>
      <c r="F13" s="270"/>
      <c r="G13" s="270"/>
      <c r="H13" s="270"/>
    </row>
    <row r="14" spans="1:9" ht="2.25" customHeight="1">
      <c r="A14" s="6"/>
    </row>
    <row r="15" spans="1:9" ht="13.5" customHeight="1">
      <c r="A15" s="1"/>
      <c r="E15" s="300" t="s">
        <v>6</v>
      </c>
      <c r="F15" s="300"/>
      <c r="G15" s="300"/>
      <c r="H15" s="300"/>
    </row>
    <row r="16" spans="1:9" ht="72" customHeight="1">
      <c r="A16" s="302"/>
      <c r="B16" s="305" t="s">
        <v>125</v>
      </c>
      <c r="C16" s="302" t="s">
        <v>112</v>
      </c>
      <c r="D16" s="303" t="s">
        <v>38</v>
      </c>
      <c r="E16" s="303" t="s">
        <v>113</v>
      </c>
      <c r="F16" s="303" t="s">
        <v>322</v>
      </c>
      <c r="G16" s="308" t="s">
        <v>429</v>
      </c>
      <c r="H16" s="303" t="s">
        <v>439</v>
      </c>
      <c r="I16" s="304"/>
    </row>
    <row r="17" spans="1:9" ht="7.5" customHeight="1">
      <c r="A17" s="302"/>
      <c r="B17" s="306"/>
      <c r="C17" s="302"/>
      <c r="D17" s="303"/>
      <c r="E17" s="303"/>
      <c r="F17" s="303"/>
      <c r="G17" s="309"/>
      <c r="H17" s="303"/>
      <c r="I17" s="304"/>
    </row>
    <row r="18" spans="1:9" ht="24" customHeight="1">
      <c r="A18" s="302"/>
      <c r="B18" s="307"/>
      <c r="C18" s="302"/>
      <c r="D18" s="303"/>
      <c r="E18" s="303"/>
      <c r="F18" s="303"/>
      <c r="G18" s="310"/>
      <c r="H18" s="303"/>
      <c r="I18" s="304"/>
    </row>
    <row r="19" spans="1:9" ht="16.5" customHeight="1">
      <c r="A19" s="19" t="s">
        <v>114</v>
      </c>
      <c r="B19" s="36" t="s">
        <v>116</v>
      </c>
      <c r="C19" s="20"/>
      <c r="D19" s="8"/>
      <c r="E19" s="8"/>
      <c r="F19" s="233">
        <f>SUM(F20:F51)</f>
        <v>24920.9</v>
      </c>
      <c r="G19" s="216">
        <f>SUM(G20:G51)</f>
        <v>-175.3</v>
      </c>
      <c r="H19" s="40">
        <f>SUM(H20:H51)</f>
        <v>24745.600000000002</v>
      </c>
      <c r="I19" s="7"/>
    </row>
    <row r="20" spans="1:9" ht="77.25" customHeight="1">
      <c r="A20" s="18" t="s">
        <v>312</v>
      </c>
      <c r="B20" s="67" t="s">
        <v>116</v>
      </c>
      <c r="C20" s="72" t="s">
        <v>131</v>
      </c>
      <c r="D20" s="78">
        <v>4190000250</v>
      </c>
      <c r="E20" s="34">
        <v>100</v>
      </c>
      <c r="F20" s="163">
        <v>1313.5</v>
      </c>
      <c r="G20" s="34"/>
      <c r="H20" s="68">
        <f>F20+G20</f>
        <v>1313.5</v>
      </c>
      <c r="I20" s="70"/>
    </row>
    <row r="21" spans="1:9" ht="76.5" customHeight="1">
      <c r="A21" s="79" t="s">
        <v>313</v>
      </c>
      <c r="B21" s="37" t="s">
        <v>116</v>
      </c>
      <c r="C21" s="37" t="s">
        <v>86</v>
      </c>
      <c r="D21" s="78">
        <v>4190000280</v>
      </c>
      <c r="E21" s="42">
        <v>100</v>
      </c>
      <c r="F21" s="163">
        <v>12918.9</v>
      </c>
      <c r="G21" s="161"/>
      <c r="H21" s="174">
        <f t="shared" ref="H21:H51" si="0">F21+G21</f>
        <v>12918.9</v>
      </c>
      <c r="I21" s="7"/>
    </row>
    <row r="22" spans="1:9" ht="37.5" customHeight="1">
      <c r="A22" s="150" t="s">
        <v>407</v>
      </c>
      <c r="B22" s="37" t="s">
        <v>116</v>
      </c>
      <c r="C22" s="37" t="s">
        <v>86</v>
      </c>
      <c r="D22" s="78">
        <v>4190000280</v>
      </c>
      <c r="E22" s="42">
        <v>200</v>
      </c>
      <c r="F22" s="163">
        <v>3008</v>
      </c>
      <c r="G22" s="161"/>
      <c r="H22" s="174">
        <f t="shared" si="0"/>
        <v>3008</v>
      </c>
      <c r="I22" s="7"/>
    </row>
    <row r="23" spans="1:9" ht="26.25" customHeight="1">
      <c r="A23" s="79" t="s">
        <v>314</v>
      </c>
      <c r="B23" s="55" t="s">
        <v>116</v>
      </c>
      <c r="C23" s="55" t="s">
        <v>86</v>
      </c>
      <c r="D23" s="78">
        <v>4190000280</v>
      </c>
      <c r="E23" s="54">
        <v>300</v>
      </c>
      <c r="F23" s="163"/>
      <c r="G23" s="161"/>
      <c r="H23" s="174">
        <f t="shared" si="0"/>
        <v>0</v>
      </c>
      <c r="I23" s="53"/>
    </row>
    <row r="24" spans="1:9" ht="53.25" customHeight="1">
      <c r="A24" s="219" t="s">
        <v>51</v>
      </c>
      <c r="B24" s="37" t="s">
        <v>116</v>
      </c>
      <c r="C24" s="37" t="s">
        <v>86</v>
      </c>
      <c r="D24" s="85">
        <v>4190000280</v>
      </c>
      <c r="E24" s="42">
        <v>800</v>
      </c>
      <c r="F24" s="163">
        <v>34.299999999999997</v>
      </c>
      <c r="G24" s="161"/>
      <c r="H24" s="174">
        <f t="shared" si="0"/>
        <v>34.299999999999997</v>
      </c>
      <c r="I24" s="7"/>
    </row>
    <row r="25" spans="1:9" ht="87.75" customHeight="1">
      <c r="A25" s="74" t="s">
        <v>308</v>
      </c>
      <c r="B25" s="37" t="s">
        <v>116</v>
      </c>
      <c r="C25" s="37" t="s">
        <v>86</v>
      </c>
      <c r="D25" s="78">
        <v>1410180360</v>
      </c>
      <c r="E25" s="42">
        <v>100</v>
      </c>
      <c r="F25" s="163">
        <v>327.3</v>
      </c>
      <c r="G25" s="161"/>
      <c r="H25" s="174">
        <f t="shared" si="0"/>
        <v>327.3</v>
      </c>
      <c r="I25" s="7"/>
    </row>
    <row r="26" spans="1:9" ht="51.75" customHeight="1">
      <c r="A26" s="149" t="s">
        <v>401</v>
      </c>
      <c r="B26" s="37" t="s">
        <v>116</v>
      </c>
      <c r="C26" s="37" t="s">
        <v>86</v>
      </c>
      <c r="D26" s="78">
        <v>1410180360</v>
      </c>
      <c r="E26" s="42">
        <v>200</v>
      </c>
      <c r="F26" s="163">
        <v>36.799999999999997</v>
      </c>
      <c r="G26" s="161"/>
      <c r="H26" s="174">
        <f t="shared" si="0"/>
        <v>36.799999999999997</v>
      </c>
      <c r="I26" s="7"/>
    </row>
    <row r="27" spans="1:9" ht="63.75" customHeight="1">
      <c r="A27" s="150" t="s">
        <v>418</v>
      </c>
      <c r="B27" s="60" t="s">
        <v>116</v>
      </c>
      <c r="C27" s="60" t="s">
        <v>129</v>
      </c>
      <c r="D27" s="78">
        <v>4490051200</v>
      </c>
      <c r="E27" s="59">
        <v>200</v>
      </c>
      <c r="F27" s="163">
        <v>4.9000000000000004</v>
      </c>
      <c r="G27" s="161"/>
      <c r="H27" s="174">
        <f t="shared" si="0"/>
        <v>4.9000000000000004</v>
      </c>
      <c r="I27" s="61"/>
    </row>
    <row r="28" spans="1:9" ht="51.75" customHeight="1">
      <c r="A28" s="150" t="s">
        <v>398</v>
      </c>
      <c r="B28" s="37" t="s">
        <v>116</v>
      </c>
      <c r="C28" s="37" t="s">
        <v>89</v>
      </c>
      <c r="D28" s="81">
        <v>1010120080</v>
      </c>
      <c r="E28" s="42">
        <v>200</v>
      </c>
      <c r="F28" s="163">
        <v>630</v>
      </c>
      <c r="G28" s="161"/>
      <c r="H28" s="174">
        <f t="shared" si="0"/>
        <v>630</v>
      </c>
      <c r="I28" s="7"/>
    </row>
    <row r="29" spans="1:9" ht="51.75" customHeight="1">
      <c r="A29" s="149" t="s">
        <v>399</v>
      </c>
      <c r="B29" s="37" t="s">
        <v>116</v>
      </c>
      <c r="C29" s="37" t="s">
        <v>89</v>
      </c>
      <c r="D29" s="81">
        <v>1020120190</v>
      </c>
      <c r="E29" s="42">
        <v>200</v>
      </c>
      <c r="F29" s="163">
        <v>300</v>
      </c>
      <c r="G29" s="161"/>
      <c r="H29" s="174">
        <f t="shared" si="0"/>
        <v>300</v>
      </c>
      <c r="I29" s="33"/>
    </row>
    <row r="30" spans="1:9" ht="42.75" customHeight="1">
      <c r="A30" s="149" t="s">
        <v>404</v>
      </c>
      <c r="B30" s="110" t="s">
        <v>116</v>
      </c>
      <c r="C30" s="110" t="s">
        <v>89</v>
      </c>
      <c r="D30" s="112">
        <v>1710100700</v>
      </c>
      <c r="E30" s="107">
        <v>200</v>
      </c>
      <c r="F30" s="163">
        <v>20</v>
      </c>
      <c r="G30" s="161"/>
      <c r="H30" s="174">
        <f t="shared" si="0"/>
        <v>20</v>
      </c>
      <c r="I30" s="111"/>
    </row>
    <row r="31" spans="1:9" ht="54" customHeight="1">
      <c r="A31" s="149" t="s">
        <v>419</v>
      </c>
      <c r="B31" s="110" t="s">
        <v>116</v>
      </c>
      <c r="C31" s="110" t="s">
        <v>89</v>
      </c>
      <c r="D31" s="112">
        <v>1710100710</v>
      </c>
      <c r="E31" s="107">
        <v>200</v>
      </c>
      <c r="F31" s="163">
        <v>30</v>
      </c>
      <c r="G31" s="161"/>
      <c r="H31" s="174">
        <f t="shared" si="0"/>
        <v>30</v>
      </c>
      <c r="I31" s="111"/>
    </row>
    <row r="32" spans="1:9" ht="51.75" customHeight="1">
      <c r="A32" s="150" t="s">
        <v>420</v>
      </c>
      <c r="B32" s="37" t="s">
        <v>116</v>
      </c>
      <c r="C32" s="37" t="s">
        <v>89</v>
      </c>
      <c r="D32" s="78">
        <v>4290020100</v>
      </c>
      <c r="E32" s="42">
        <v>200</v>
      </c>
      <c r="F32" s="163">
        <v>350</v>
      </c>
      <c r="G32" s="161">
        <v>-2.5</v>
      </c>
      <c r="H32" s="174">
        <f t="shared" si="0"/>
        <v>347.5</v>
      </c>
      <c r="I32" s="7"/>
    </row>
    <row r="33" spans="1:9" ht="39.75" customHeight="1">
      <c r="A33" s="150" t="s">
        <v>410</v>
      </c>
      <c r="B33" s="37" t="s">
        <v>116</v>
      </c>
      <c r="C33" s="37" t="s">
        <v>89</v>
      </c>
      <c r="D33" s="78">
        <v>4290020110</v>
      </c>
      <c r="E33" s="42">
        <v>200</v>
      </c>
      <c r="F33" s="163">
        <v>53.7</v>
      </c>
      <c r="G33" s="161"/>
      <c r="H33" s="174">
        <f t="shared" si="0"/>
        <v>53.7</v>
      </c>
      <c r="I33" s="7"/>
    </row>
    <row r="34" spans="1:9" ht="51.75" customHeight="1">
      <c r="A34" s="150" t="s">
        <v>411</v>
      </c>
      <c r="B34" s="37" t="s">
        <v>116</v>
      </c>
      <c r="C34" s="37" t="s">
        <v>89</v>
      </c>
      <c r="D34" s="78">
        <v>4290020120</v>
      </c>
      <c r="E34" s="42">
        <v>200</v>
      </c>
      <c r="F34" s="163">
        <v>0</v>
      </c>
      <c r="G34" s="161"/>
      <c r="H34" s="174">
        <f t="shared" si="0"/>
        <v>0</v>
      </c>
      <c r="I34" s="7"/>
    </row>
    <row r="35" spans="1:9" ht="41.25" customHeight="1">
      <c r="A35" s="219" t="s">
        <v>442</v>
      </c>
      <c r="B35" s="217" t="s">
        <v>116</v>
      </c>
      <c r="C35" s="217" t="s">
        <v>89</v>
      </c>
      <c r="D35" s="218">
        <v>4290020120</v>
      </c>
      <c r="E35" s="222">
        <v>800</v>
      </c>
      <c r="F35" s="220">
        <v>29.5</v>
      </c>
      <c r="G35" s="222"/>
      <c r="H35" s="220">
        <f>F35+G35</f>
        <v>29.5</v>
      </c>
      <c r="I35" s="221"/>
    </row>
    <row r="36" spans="1:9" ht="63" customHeight="1">
      <c r="A36" s="150" t="s">
        <v>412</v>
      </c>
      <c r="B36" s="37" t="s">
        <v>116</v>
      </c>
      <c r="C36" s="37" t="s">
        <v>89</v>
      </c>
      <c r="D36" s="78">
        <v>4290020140</v>
      </c>
      <c r="E36" s="42">
        <v>200</v>
      </c>
      <c r="F36" s="163">
        <v>150</v>
      </c>
      <c r="G36" s="161"/>
      <c r="H36" s="174">
        <f t="shared" si="0"/>
        <v>150</v>
      </c>
      <c r="I36" s="7"/>
    </row>
    <row r="37" spans="1:9" ht="51" customHeight="1">
      <c r="A37" s="150" t="s">
        <v>416</v>
      </c>
      <c r="B37" s="37" t="s">
        <v>116</v>
      </c>
      <c r="C37" s="37" t="s">
        <v>89</v>
      </c>
      <c r="D37" s="78">
        <v>4390080350</v>
      </c>
      <c r="E37" s="42">
        <v>200</v>
      </c>
      <c r="F37" s="163">
        <v>7</v>
      </c>
      <c r="G37" s="161"/>
      <c r="H37" s="174">
        <f t="shared" si="0"/>
        <v>7</v>
      </c>
      <c r="I37" s="29"/>
    </row>
    <row r="38" spans="1:9" ht="51" customHeight="1">
      <c r="A38" s="219" t="s">
        <v>413</v>
      </c>
      <c r="B38" s="152" t="s">
        <v>116</v>
      </c>
      <c r="C38" s="152" t="s">
        <v>91</v>
      </c>
      <c r="D38" s="154">
        <v>4290020150</v>
      </c>
      <c r="E38" s="151">
        <v>200</v>
      </c>
      <c r="F38" s="163">
        <v>330</v>
      </c>
      <c r="G38" s="161"/>
      <c r="H38" s="174">
        <f t="shared" si="0"/>
        <v>330</v>
      </c>
      <c r="I38" s="153"/>
    </row>
    <row r="39" spans="1:9" ht="41.25" customHeight="1">
      <c r="A39" s="35" t="s">
        <v>443</v>
      </c>
      <c r="B39" s="217" t="s">
        <v>116</v>
      </c>
      <c r="C39" s="217" t="s">
        <v>93</v>
      </c>
      <c r="D39" s="147">
        <v>4490053910</v>
      </c>
      <c r="E39" s="135">
        <v>200</v>
      </c>
      <c r="F39" s="220">
        <v>1038.8</v>
      </c>
      <c r="G39" s="188"/>
      <c r="H39" s="220">
        <f>F39+G39</f>
        <v>1038.8</v>
      </c>
      <c r="I39" s="221"/>
    </row>
    <row r="40" spans="1:9" ht="101.25" customHeight="1">
      <c r="A40" s="86" t="s">
        <v>421</v>
      </c>
      <c r="B40" s="152" t="s">
        <v>116</v>
      </c>
      <c r="C40" s="152" t="s">
        <v>93</v>
      </c>
      <c r="D40" s="91">
        <v>4390080370</v>
      </c>
      <c r="E40" s="151">
        <v>200</v>
      </c>
      <c r="F40" s="163">
        <v>12</v>
      </c>
      <c r="G40" s="161"/>
      <c r="H40" s="174">
        <f t="shared" si="0"/>
        <v>12</v>
      </c>
      <c r="I40" s="7"/>
    </row>
    <row r="41" spans="1:9" ht="51" customHeight="1">
      <c r="A41" s="173" t="s">
        <v>437</v>
      </c>
      <c r="B41" s="170" t="s">
        <v>116</v>
      </c>
      <c r="C41" s="170" t="s">
        <v>94</v>
      </c>
      <c r="D41" s="175">
        <v>510120010</v>
      </c>
      <c r="E41" s="168">
        <v>200</v>
      </c>
      <c r="F41" s="174">
        <v>345.7</v>
      </c>
      <c r="G41" s="168">
        <v>-172.8</v>
      </c>
      <c r="H41" s="174">
        <f t="shared" si="0"/>
        <v>172.89999999999998</v>
      </c>
      <c r="I41" s="171"/>
    </row>
    <row r="42" spans="1:9" ht="53.25" customHeight="1">
      <c r="A42" s="169" t="s">
        <v>394</v>
      </c>
      <c r="B42" s="49" t="s">
        <v>116</v>
      </c>
      <c r="C42" s="49" t="s">
        <v>94</v>
      </c>
      <c r="D42" s="32" t="s">
        <v>261</v>
      </c>
      <c r="E42" s="51">
        <v>200</v>
      </c>
      <c r="F42" s="163">
        <v>2465.5</v>
      </c>
      <c r="G42" s="161"/>
      <c r="H42" s="174">
        <f t="shared" si="0"/>
        <v>2465.5</v>
      </c>
      <c r="I42" s="45"/>
    </row>
    <row r="43" spans="1:9" ht="63" customHeight="1">
      <c r="A43" s="18" t="s">
        <v>415</v>
      </c>
      <c r="B43" s="49" t="s">
        <v>116</v>
      </c>
      <c r="C43" s="49" t="s">
        <v>95</v>
      </c>
      <c r="D43" s="78">
        <v>4290020160</v>
      </c>
      <c r="E43" s="51">
        <v>200</v>
      </c>
      <c r="F43" s="163">
        <v>100</v>
      </c>
      <c r="G43" s="161"/>
      <c r="H43" s="174">
        <f t="shared" si="0"/>
        <v>100</v>
      </c>
      <c r="I43" s="43"/>
    </row>
    <row r="44" spans="1:9" ht="63" customHeight="1">
      <c r="A44" s="149" t="s">
        <v>395</v>
      </c>
      <c r="B44" s="49" t="s">
        <v>116</v>
      </c>
      <c r="C44" s="49" t="s">
        <v>97</v>
      </c>
      <c r="D44" s="32" t="s">
        <v>268</v>
      </c>
      <c r="E44" s="51">
        <v>200</v>
      </c>
      <c r="F44" s="163">
        <v>40</v>
      </c>
      <c r="G44" s="161"/>
      <c r="H44" s="174">
        <f t="shared" si="0"/>
        <v>40</v>
      </c>
      <c r="I44" s="13"/>
    </row>
    <row r="45" spans="1:9" ht="51" customHeight="1">
      <c r="A45" s="150" t="s">
        <v>396</v>
      </c>
      <c r="B45" s="49" t="s">
        <v>116</v>
      </c>
      <c r="C45" s="49" t="s">
        <v>106</v>
      </c>
      <c r="D45" s="32" t="s">
        <v>288</v>
      </c>
      <c r="E45" s="51">
        <v>200</v>
      </c>
      <c r="F45" s="163">
        <v>95</v>
      </c>
      <c r="G45" s="161"/>
      <c r="H45" s="174">
        <f t="shared" si="0"/>
        <v>95</v>
      </c>
      <c r="I45" s="7"/>
    </row>
    <row r="46" spans="1:9" ht="39" customHeight="1">
      <c r="A46" s="150" t="s">
        <v>397</v>
      </c>
      <c r="B46" s="49" t="s">
        <v>116</v>
      </c>
      <c r="C46" s="49" t="s">
        <v>106</v>
      </c>
      <c r="D46" s="32" t="s">
        <v>289</v>
      </c>
      <c r="E46" s="51">
        <v>200</v>
      </c>
      <c r="F46" s="163">
        <v>40</v>
      </c>
      <c r="G46" s="161"/>
      <c r="H46" s="174">
        <f t="shared" si="0"/>
        <v>40</v>
      </c>
      <c r="I46" s="27"/>
    </row>
    <row r="47" spans="1:9" ht="51" customHeight="1">
      <c r="A47" s="79" t="s">
        <v>294</v>
      </c>
      <c r="B47" s="49" t="s">
        <v>116</v>
      </c>
      <c r="C47" s="49" t="s">
        <v>106</v>
      </c>
      <c r="D47" s="32" t="s">
        <v>295</v>
      </c>
      <c r="E47" s="51">
        <v>300</v>
      </c>
      <c r="F47" s="163">
        <v>0</v>
      </c>
      <c r="G47" s="161"/>
      <c r="H47" s="174">
        <f t="shared" si="0"/>
        <v>0</v>
      </c>
      <c r="I47" s="27"/>
    </row>
    <row r="48" spans="1:9" ht="64.5" customHeight="1">
      <c r="A48" s="79" t="s">
        <v>296</v>
      </c>
      <c r="B48" s="49" t="s">
        <v>116</v>
      </c>
      <c r="C48" s="49" t="s">
        <v>106</v>
      </c>
      <c r="D48" s="75" t="s">
        <v>297</v>
      </c>
      <c r="E48" s="51">
        <v>300</v>
      </c>
      <c r="F48" s="163">
        <v>0</v>
      </c>
      <c r="G48" s="161"/>
      <c r="H48" s="174">
        <f t="shared" si="0"/>
        <v>0</v>
      </c>
      <c r="I48" s="27"/>
    </row>
    <row r="49" spans="1:9" ht="62.25" customHeight="1">
      <c r="A49" s="79" t="s">
        <v>298</v>
      </c>
      <c r="B49" s="49" t="s">
        <v>116</v>
      </c>
      <c r="C49" s="49" t="s">
        <v>106</v>
      </c>
      <c r="D49" s="75" t="s">
        <v>299</v>
      </c>
      <c r="E49" s="51">
        <v>300</v>
      </c>
      <c r="F49" s="163">
        <v>0</v>
      </c>
      <c r="G49" s="161"/>
      <c r="H49" s="174">
        <f t="shared" si="0"/>
        <v>0</v>
      </c>
      <c r="I49" s="27"/>
    </row>
    <row r="50" spans="1:9" ht="38.25" customHeight="1">
      <c r="A50" s="18" t="s">
        <v>319</v>
      </c>
      <c r="B50" s="49" t="s">
        <v>116</v>
      </c>
      <c r="C50" s="49">
        <v>1001</v>
      </c>
      <c r="D50" s="80">
        <v>4290000080</v>
      </c>
      <c r="E50" s="51">
        <v>300</v>
      </c>
      <c r="F50" s="163">
        <v>0</v>
      </c>
      <c r="G50" s="161"/>
      <c r="H50" s="174">
        <f t="shared" si="0"/>
        <v>0</v>
      </c>
      <c r="I50" s="7"/>
    </row>
    <row r="51" spans="1:9" ht="38.25" customHeight="1">
      <c r="A51" s="18" t="s">
        <v>319</v>
      </c>
      <c r="B51" s="212" t="s">
        <v>116</v>
      </c>
      <c r="C51" s="212" t="s">
        <v>108</v>
      </c>
      <c r="D51" s="91">
        <v>4290007010</v>
      </c>
      <c r="E51" s="215">
        <v>300</v>
      </c>
      <c r="F51" s="214">
        <v>1240</v>
      </c>
      <c r="G51" s="215"/>
      <c r="H51" s="214">
        <f t="shared" si="0"/>
        <v>1240</v>
      </c>
      <c r="I51" s="213"/>
    </row>
    <row r="52" spans="1:9" ht="15.75" customHeight="1">
      <c r="A52" s="16" t="s">
        <v>115</v>
      </c>
      <c r="B52" s="36" t="s">
        <v>117</v>
      </c>
      <c r="C52" s="49"/>
      <c r="D52" s="50"/>
      <c r="E52" s="50"/>
      <c r="F52" s="166">
        <f>F53+F54</f>
        <v>977.90000000000009</v>
      </c>
      <c r="G52" s="176">
        <f>G53+G54</f>
        <v>0</v>
      </c>
      <c r="H52" s="40">
        <f>H53+H54</f>
        <v>977.90000000000009</v>
      </c>
      <c r="I52" s="7"/>
    </row>
    <row r="53" spans="1:9" ht="64.5" customHeight="1">
      <c r="A53" s="79" t="s">
        <v>311</v>
      </c>
      <c r="B53" s="37" t="s">
        <v>117</v>
      </c>
      <c r="C53" s="37" t="s">
        <v>85</v>
      </c>
      <c r="D53" s="78">
        <v>4090000270</v>
      </c>
      <c r="E53" s="42">
        <v>100</v>
      </c>
      <c r="F53" s="163">
        <v>825.6</v>
      </c>
      <c r="G53" s="161"/>
      <c r="H53" s="174">
        <f>F53+G53</f>
        <v>825.6</v>
      </c>
      <c r="I53" s="7"/>
    </row>
    <row r="54" spans="1:9" ht="38.25" customHeight="1">
      <c r="A54" s="150" t="s">
        <v>406</v>
      </c>
      <c r="B54" s="37" t="s">
        <v>117</v>
      </c>
      <c r="C54" s="37" t="s">
        <v>85</v>
      </c>
      <c r="D54" s="78">
        <v>4090000270</v>
      </c>
      <c r="E54" s="42">
        <v>200</v>
      </c>
      <c r="F54" s="163">
        <v>152.30000000000001</v>
      </c>
      <c r="G54" s="161"/>
      <c r="H54" s="114">
        <f>F54+G54</f>
        <v>152.30000000000001</v>
      </c>
      <c r="I54" s="7"/>
    </row>
    <row r="55" spans="1:9" ht="25.5" customHeight="1">
      <c r="A55" s="16" t="s">
        <v>7</v>
      </c>
      <c r="B55" s="36" t="s">
        <v>8</v>
      </c>
      <c r="C55" s="37"/>
      <c r="D55" s="38"/>
      <c r="E55" s="38"/>
      <c r="F55" s="166">
        <f>SUM(F56:F77)</f>
        <v>14562.8</v>
      </c>
      <c r="G55" s="176">
        <f>SUM(G56:G77)</f>
        <v>172.8</v>
      </c>
      <c r="H55" s="40">
        <f>SUM(H56:H77)</f>
        <v>14735.599999999999</v>
      </c>
      <c r="I55" s="7"/>
    </row>
    <row r="56" spans="1:9" ht="78" customHeight="1">
      <c r="A56" s="79" t="s">
        <v>315</v>
      </c>
      <c r="B56" s="37" t="s">
        <v>8</v>
      </c>
      <c r="C56" s="37" t="s">
        <v>87</v>
      </c>
      <c r="D56" s="78">
        <v>4190000290</v>
      </c>
      <c r="E56" s="42">
        <v>100</v>
      </c>
      <c r="F56" s="163">
        <v>3288.6</v>
      </c>
      <c r="G56" s="161"/>
      <c r="H56" s="39">
        <f>F56+G56</f>
        <v>3288.6</v>
      </c>
      <c r="I56" s="7"/>
    </row>
    <row r="57" spans="1:9" ht="53.25" customHeight="1">
      <c r="A57" s="150" t="s">
        <v>409</v>
      </c>
      <c r="B57" s="37" t="s">
        <v>8</v>
      </c>
      <c r="C57" s="37" t="s">
        <v>87</v>
      </c>
      <c r="D57" s="78">
        <v>4190000290</v>
      </c>
      <c r="E57" s="42">
        <v>200</v>
      </c>
      <c r="F57" s="163">
        <v>264</v>
      </c>
      <c r="G57" s="161"/>
      <c r="H57" s="174">
        <f t="shared" ref="H57:H77" si="1">F57+G57</f>
        <v>264</v>
      </c>
      <c r="I57" s="7"/>
    </row>
    <row r="58" spans="1:9" ht="37.5" customHeight="1">
      <c r="A58" s="79" t="s">
        <v>316</v>
      </c>
      <c r="B58" s="37" t="s">
        <v>8</v>
      </c>
      <c r="C58" s="37" t="s">
        <v>87</v>
      </c>
      <c r="D58" s="78">
        <v>4190000290</v>
      </c>
      <c r="E58" s="42">
        <v>800</v>
      </c>
      <c r="F58" s="163">
        <v>2</v>
      </c>
      <c r="G58" s="161"/>
      <c r="H58" s="174">
        <f t="shared" si="1"/>
        <v>2</v>
      </c>
      <c r="I58" s="7"/>
    </row>
    <row r="59" spans="1:9" ht="27" customHeight="1">
      <c r="A59" s="79" t="s">
        <v>317</v>
      </c>
      <c r="B59" s="37" t="s">
        <v>8</v>
      </c>
      <c r="C59" s="37" t="s">
        <v>88</v>
      </c>
      <c r="D59" s="78">
        <v>4290020090</v>
      </c>
      <c r="E59" s="42">
        <v>800</v>
      </c>
      <c r="F59" s="163">
        <v>315</v>
      </c>
      <c r="G59" s="161"/>
      <c r="H59" s="174">
        <f t="shared" si="1"/>
        <v>315</v>
      </c>
      <c r="I59" s="7"/>
    </row>
    <row r="60" spans="1:9" ht="51" customHeight="1">
      <c r="A60" s="150" t="s">
        <v>398</v>
      </c>
      <c r="B60" s="37" t="s">
        <v>8</v>
      </c>
      <c r="C60" s="37" t="s">
        <v>89</v>
      </c>
      <c r="D60" s="81">
        <v>1010120080</v>
      </c>
      <c r="E60" s="42">
        <v>200</v>
      </c>
      <c r="F60" s="163">
        <v>200</v>
      </c>
      <c r="G60" s="161"/>
      <c r="H60" s="174">
        <f t="shared" si="1"/>
        <v>200</v>
      </c>
      <c r="I60" s="7"/>
    </row>
    <row r="61" spans="1:9" ht="89.25" customHeight="1">
      <c r="A61" s="79" t="s">
        <v>52</v>
      </c>
      <c r="B61" s="37" t="s">
        <v>8</v>
      </c>
      <c r="C61" s="37" t="s">
        <v>91</v>
      </c>
      <c r="D61" s="78">
        <v>4290000300</v>
      </c>
      <c r="E61" s="42">
        <v>100</v>
      </c>
      <c r="F61" s="163">
        <v>2406.3000000000002</v>
      </c>
      <c r="G61" s="161"/>
      <c r="H61" s="174">
        <f t="shared" si="1"/>
        <v>2406.3000000000002</v>
      </c>
      <c r="I61" s="7"/>
    </row>
    <row r="62" spans="1:9" ht="63" customHeight="1">
      <c r="A62" s="150" t="s">
        <v>414</v>
      </c>
      <c r="B62" s="37" t="s">
        <v>8</v>
      </c>
      <c r="C62" s="37" t="s">
        <v>91</v>
      </c>
      <c r="D62" s="78">
        <v>4290000300</v>
      </c>
      <c r="E62" s="42">
        <v>200</v>
      </c>
      <c r="F62" s="163">
        <v>840.5</v>
      </c>
      <c r="G62" s="161"/>
      <c r="H62" s="174">
        <f t="shared" si="1"/>
        <v>840.5</v>
      </c>
      <c r="I62" s="7"/>
    </row>
    <row r="63" spans="1:9" ht="51" customHeight="1">
      <c r="A63" s="79" t="s">
        <v>53</v>
      </c>
      <c r="B63" s="37" t="s">
        <v>8</v>
      </c>
      <c r="C63" s="37" t="s">
        <v>91</v>
      </c>
      <c r="D63" s="78">
        <v>4290000300</v>
      </c>
      <c r="E63" s="42">
        <v>800</v>
      </c>
      <c r="F63" s="163">
        <v>33.4</v>
      </c>
      <c r="G63" s="161"/>
      <c r="H63" s="174">
        <f t="shared" si="1"/>
        <v>33.4</v>
      </c>
      <c r="I63" s="7"/>
    </row>
    <row r="64" spans="1:9" ht="37.5" customHeight="1">
      <c r="A64" s="79" t="s">
        <v>272</v>
      </c>
      <c r="B64" s="37" t="s">
        <v>8</v>
      </c>
      <c r="C64" s="37" t="s">
        <v>93</v>
      </c>
      <c r="D64" s="32" t="s">
        <v>275</v>
      </c>
      <c r="E64" s="42">
        <v>800</v>
      </c>
      <c r="F64" s="163">
        <v>350</v>
      </c>
      <c r="G64" s="161"/>
      <c r="H64" s="174">
        <f t="shared" si="1"/>
        <v>350</v>
      </c>
      <c r="I64" s="7"/>
    </row>
    <row r="65" spans="1:9" ht="37.5" customHeight="1">
      <c r="A65" s="35" t="s">
        <v>332</v>
      </c>
      <c r="B65" s="99" t="s">
        <v>8</v>
      </c>
      <c r="C65" s="99" t="s">
        <v>94</v>
      </c>
      <c r="D65" s="99" t="s">
        <v>333</v>
      </c>
      <c r="E65" s="96">
        <v>500</v>
      </c>
      <c r="F65" s="163">
        <v>0</v>
      </c>
      <c r="G65" s="161"/>
      <c r="H65" s="174">
        <f t="shared" si="1"/>
        <v>0</v>
      </c>
      <c r="I65" s="103"/>
    </row>
    <row r="66" spans="1:9" ht="37.5" customHeight="1">
      <c r="A66" s="35" t="s">
        <v>332</v>
      </c>
      <c r="B66" s="204" t="s">
        <v>8</v>
      </c>
      <c r="C66" s="204" t="s">
        <v>94</v>
      </c>
      <c r="D66" s="204" t="s">
        <v>441</v>
      </c>
      <c r="E66" s="207">
        <v>500</v>
      </c>
      <c r="F66" s="205">
        <v>600</v>
      </c>
      <c r="G66" s="207">
        <v>172.8</v>
      </c>
      <c r="H66" s="205">
        <f>F66+G66</f>
        <v>772.8</v>
      </c>
      <c r="I66" s="206"/>
    </row>
    <row r="67" spans="1:9" ht="24.75" customHeight="1">
      <c r="A67" s="79" t="s">
        <v>279</v>
      </c>
      <c r="B67" s="37" t="s">
        <v>8</v>
      </c>
      <c r="C67" s="37" t="s">
        <v>95</v>
      </c>
      <c r="D67" s="32" t="s">
        <v>282</v>
      </c>
      <c r="E67" s="42">
        <v>800</v>
      </c>
      <c r="F67" s="163">
        <v>200</v>
      </c>
      <c r="G67" s="161"/>
      <c r="H67" s="174">
        <f t="shared" si="1"/>
        <v>200</v>
      </c>
      <c r="I67" s="7"/>
    </row>
    <row r="68" spans="1:9" ht="88.5" customHeight="1">
      <c r="A68" s="79" t="s">
        <v>237</v>
      </c>
      <c r="B68" s="37" t="s">
        <v>8</v>
      </c>
      <c r="C68" s="37" t="s">
        <v>100</v>
      </c>
      <c r="D68" s="32" t="s">
        <v>239</v>
      </c>
      <c r="E68" s="42">
        <v>100</v>
      </c>
      <c r="F68" s="163">
        <v>1251.7</v>
      </c>
      <c r="G68" s="161"/>
      <c r="H68" s="174">
        <f t="shared" si="1"/>
        <v>1251.7</v>
      </c>
      <c r="I68" s="7"/>
    </row>
    <row r="69" spans="1:9" ht="50.25" customHeight="1">
      <c r="A69" s="150" t="s">
        <v>391</v>
      </c>
      <c r="B69" s="37" t="s">
        <v>8</v>
      </c>
      <c r="C69" s="37" t="s">
        <v>100</v>
      </c>
      <c r="D69" s="32" t="s">
        <v>239</v>
      </c>
      <c r="E69" s="42">
        <v>200</v>
      </c>
      <c r="F69" s="163">
        <v>76.599999999999994</v>
      </c>
      <c r="G69" s="161"/>
      <c r="H69" s="174">
        <f t="shared" si="1"/>
        <v>76.599999999999994</v>
      </c>
      <c r="I69" s="7"/>
    </row>
    <row r="70" spans="1:9" ht="38.25" customHeight="1">
      <c r="A70" s="79" t="s">
        <v>238</v>
      </c>
      <c r="B70" s="37" t="s">
        <v>8</v>
      </c>
      <c r="C70" s="37" t="s">
        <v>100</v>
      </c>
      <c r="D70" s="32" t="s">
        <v>239</v>
      </c>
      <c r="E70" s="42">
        <v>800</v>
      </c>
      <c r="F70" s="22">
        <v>1</v>
      </c>
      <c r="G70" s="161"/>
      <c r="H70" s="174">
        <f t="shared" si="1"/>
        <v>1</v>
      </c>
      <c r="I70" s="7"/>
    </row>
    <row r="71" spans="1:9" ht="75.75" customHeight="1">
      <c r="A71" s="79" t="s">
        <v>219</v>
      </c>
      <c r="B71" s="37" t="s">
        <v>8</v>
      </c>
      <c r="C71" s="37" t="s">
        <v>104</v>
      </c>
      <c r="D71" s="32" t="s">
        <v>223</v>
      </c>
      <c r="E71" s="42">
        <v>100</v>
      </c>
      <c r="F71" s="22">
        <v>2214.1999999999998</v>
      </c>
      <c r="G71" s="161"/>
      <c r="H71" s="174">
        <f t="shared" si="1"/>
        <v>2214.1999999999998</v>
      </c>
      <c r="I71" s="7"/>
    </row>
    <row r="72" spans="1:9" ht="51.75" customHeight="1">
      <c r="A72" s="150" t="s">
        <v>388</v>
      </c>
      <c r="B72" s="37" t="s">
        <v>8</v>
      </c>
      <c r="C72" s="37" t="s">
        <v>104</v>
      </c>
      <c r="D72" s="32" t="s">
        <v>223</v>
      </c>
      <c r="E72" s="42">
        <v>200</v>
      </c>
      <c r="F72" s="22">
        <v>1987.2</v>
      </c>
      <c r="G72" s="161"/>
      <c r="H72" s="174">
        <f t="shared" si="1"/>
        <v>1987.2</v>
      </c>
      <c r="I72" s="7"/>
    </row>
    <row r="73" spans="1:9" ht="38.25" customHeight="1">
      <c r="A73" s="79" t="s">
        <v>220</v>
      </c>
      <c r="B73" s="37" t="s">
        <v>8</v>
      </c>
      <c r="C73" s="37" t="s">
        <v>104</v>
      </c>
      <c r="D73" s="32" t="s">
        <v>223</v>
      </c>
      <c r="E73" s="42">
        <v>800</v>
      </c>
      <c r="F73" s="22">
        <v>50.4</v>
      </c>
      <c r="G73" s="161"/>
      <c r="H73" s="174">
        <f t="shared" si="1"/>
        <v>50.4</v>
      </c>
      <c r="I73" s="7"/>
    </row>
    <row r="74" spans="1:9" ht="39" customHeight="1">
      <c r="A74" s="86" t="s">
        <v>389</v>
      </c>
      <c r="B74" s="37" t="s">
        <v>8</v>
      </c>
      <c r="C74" s="37" t="s">
        <v>104</v>
      </c>
      <c r="D74" s="75" t="s">
        <v>224</v>
      </c>
      <c r="E74" s="42">
        <v>200</v>
      </c>
      <c r="F74" s="22">
        <v>45</v>
      </c>
      <c r="G74" s="161"/>
      <c r="H74" s="174">
        <f t="shared" si="1"/>
        <v>45</v>
      </c>
      <c r="I74" s="7"/>
    </row>
    <row r="75" spans="1:9" ht="38.25" customHeight="1">
      <c r="A75" s="150" t="s">
        <v>422</v>
      </c>
      <c r="B75" s="37" t="s">
        <v>8</v>
      </c>
      <c r="C75" s="37" t="s">
        <v>104</v>
      </c>
      <c r="D75" s="32" t="s">
        <v>227</v>
      </c>
      <c r="E75" s="42">
        <v>200</v>
      </c>
      <c r="F75" s="22">
        <v>72</v>
      </c>
      <c r="G75" s="161"/>
      <c r="H75" s="174">
        <f t="shared" si="1"/>
        <v>72</v>
      </c>
      <c r="I75" s="7"/>
    </row>
    <row r="76" spans="1:9" ht="101.25" customHeight="1">
      <c r="A76" s="74" t="s">
        <v>230</v>
      </c>
      <c r="B76" s="37" t="s">
        <v>8</v>
      </c>
      <c r="C76" s="37" t="s">
        <v>104</v>
      </c>
      <c r="D76" s="32" t="s">
        <v>232</v>
      </c>
      <c r="E76" s="42">
        <v>100</v>
      </c>
      <c r="F76" s="22">
        <v>112</v>
      </c>
      <c r="G76" s="161"/>
      <c r="H76" s="174">
        <f t="shared" si="1"/>
        <v>112</v>
      </c>
      <c r="I76" s="13"/>
    </row>
    <row r="77" spans="1:9" ht="76.5" customHeight="1">
      <c r="A77" s="79" t="s">
        <v>231</v>
      </c>
      <c r="B77" s="44" t="s">
        <v>8</v>
      </c>
      <c r="C77" s="44" t="s">
        <v>104</v>
      </c>
      <c r="D77" s="75" t="s">
        <v>233</v>
      </c>
      <c r="E77" s="46">
        <v>100</v>
      </c>
      <c r="F77" s="22">
        <v>252.9</v>
      </c>
      <c r="G77" s="161"/>
      <c r="H77" s="174">
        <f t="shared" si="1"/>
        <v>252.9</v>
      </c>
      <c r="I77" s="45"/>
    </row>
    <row r="78" spans="1:9" ht="26.25" customHeight="1">
      <c r="A78" s="16" t="s">
        <v>128</v>
      </c>
      <c r="B78" s="36" t="s">
        <v>9</v>
      </c>
      <c r="C78" s="37"/>
      <c r="D78" s="37"/>
      <c r="E78" s="38"/>
      <c r="F78" s="257">
        <f>SUM(F79:F142)</f>
        <v>108890.79999999997</v>
      </c>
      <c r="G78" s="257">
        <f>SUM(G79:G142)</f>
        <v>350.2</v>
      </c>
      <c r="H78" s="40">
        <f>SUM(H79:H142)</f>
        <v>109240.99999999999</v>
      </c>
      <c r="I78" s="7"/>
    </row>
    <row r="79" spans="1:9" ht="59.25" customHeight="1">
      <c r="A79" s="254" t="s">
        <v>420</v>
      </c>
      <c r="B79" s="258" t="s">
        <v>9</v>
      </c>
      <c r="C79" s="255" t="s">
        <v>89</v>
      </c>
      <c r="D79" s="252">
        <v>4290020100</v>
      </c>
      <c r="E79" s="256">
        <v>200</v>
      </c>
      <c r="F79" s="251">
        <v>0</v>
      </c>
      <c r="G79" s="256">
        <v>2.5</v>
      </c>
      <c r="H79" s="251">
        <f t="shared" ref="H79" si="2">F79+G79</f>
        <v>2.5</v>
      </c>
      <c r="I79" s="253"/>
    </row>
    <row r="80" spans="1:9" ht="51" customHeight="1">
      <c r="A80" s="150" t="s">
        <v>370</v>
      </c>
      <c r="B80" s="32" t="s">
        <v>9</v>
      </c>
      <c r="C80" s="37" t="s">
        <v>99</v>
      </c>
      <c r="D80" s="75" t="s">
        <v>152</v>
      </c>
      <c r="E80" s="42">
        <v>200</v>
      </c>
      <c r="F80" s="163">
        <v>115</v>
      </c>
      <c r="G80" s="161"/>
      <c r="H80" s="39">
        <f>F80+G80</f>
        <v>115</v>
      </c>
      <c r="I80" s="7"/>
    </row>
    <row r="81" spans="1:9" ht="51" customHeight="1">
      <c r="A81" s="159" t="s">
        <v>428</v>
      </c>
      <c r="B81" s="157" t="s">
        <v>9</v>
      </c>
      <c r="C81" s="158" t="s">
        <v>99</v>
      </c>
      <c r="D81" s="158" t="s">
        <v>327</v>
      </c>
      <c r="E81" s="156">
        <v>200</v>
      </c>
      <c r="F81" s="163">
        <v>0</v>
      </c>
      <c r="G81" s="161"/>
      <c r="H81" s="174">
        <f t="shared" ref="H81:H142" si="3">F81+G81</f>
        <v>0</v>
      </c>
      <c r="I81" s="160"/>
    </row>
    <row r="82" spans="1:9" ht="126" customHeight="1">
      <c r="A82" s="18" t="s">
        <v>374</v>
      </c>
      <c r="B82" s="32" t="s">
        <v>9</v>
      </c>
      <c r="C82" s="75" t="s">
        <v>99</v>
      </c>
      <c r="D82" s="75" t="s">
        <v>162</v>
      </c>
      <c r="E82" s="42">
        <v>200</v>
      </c>
      <c r="F82" s="163">
        <v>196.9</v>
      </c>
      <c r="G82" s="161"/>
      <c r="H82" s="174">
        <f t="shared" si="3"/>
        <v>196.9</v>
      </c>
      <c r="I82" s="13"/>
    </row>
    <row r="83" spans="1:9" ht="78" customHeight="1">
      <c r="A83" s="79" t="s">
        <v>142</v>
      </c>
      <c r="B83" s="32" t="s">
        <v>9</v>
      </c>
      <c r="C83" s="37" t="s">
        <v>99</v>
      </c>
      <c r="D83" s="77" t="s">
        <v>170</v>
      </c>
      <c r="E83" s="42">
        <v>100</v>
      </c>
      <c r="F83" s="163">
        <v>2818.2</v>
      </c>
      <c r="G83" s="161"/>
      <c r="H83" s="174">
        <f t="shared" si="3"/>
        <v>2818.2</v>
      </c>
      <c r="I83" s="7"/>
    </row>
    <row r="84" spans="1:9" ht="51" customHeight="1">
      <c r="A84" s="150" t="s">
        <v>376</v>
      </c>
      <c r="B84" s="37" t="s">
        <v>9</v>
      </c>
      <c r="C84" s="37" t="s">
        <v>99</v>
      </c>
      <c r="D84" s="77" t="s">
        <v>170</v>
      </c>
      <c r="E84" s="42">
        <v>200</v>
      </c>
      <c r="F84" s="163">
        <v>2929.7</v>
      </c>
      <c r="G84" s="161">
        <v>-1.6</v>
      </c>
      <c r="H84" s="174">
        <f t="shared" si="3"/>
        <v>2928.1</v>
      </c>
      <c r="I84" s="7"/>
    </row>
    <row r="85" spans="1:9" ht="38.25" customHeight="1">
      <c r="A85" s="79" t="s">
        <v>143</v>
      </c>
      <c r="B85" s="37" t="s">
        <v>9</v>
      </c>
      <c r="C85" s="37" t="s">
        <v>99</v>
      </c>
      <c r="D85" s="75" t="s">
        <v>170</v>
      </c>
      <c r="E85" s="42">
        <v>800</v>
      </c>
      <c r="F85" s="163">
        <v>24.9</v>
      </c>
      <c r="G85" s="161">
        <v>1.6</v>
      </c>
      <c r="H85" s="174">
        <f t="shared" si="3"/>
        <v>26.5</v>
      </c>
      <c r="I85" s="7"/>
    </row>
    <row r="86" spans="1:9" ht="39.75" customHeight="1">
      <c r="A86" s="150" t="s">
        <v>377</v>
      </c>
      <c r="B86" s="37" t="s">
        <v>9</v>
      </c>
      <c r="C86" s="37" t="s">
        <v>99</v>
      </c>
      <c r="D86" s="84" t="s">
        <v>325</v>
      </c>
      <c r="E86" s="42">
        <v>200</v>
      </c>
      <c r="F86" s="163">
        <v>1323</v>
      </c>
      <c r="G86" s="161"/>
      <c r="H86" s="174">
        <f t="shared" si="3"/>
        <v>1323</v>
      </c>
      <c r="I86" s="7"/>
    </row>
    <row r="87" spans="1:9" ht="27" customHeight="1">
      <c r="A87" s="150" t="s">
        <v>378</v>
      </c>
      <c r="B87" s="110" t="s">
        <v>9</v>
      </c>
      <c r="C87" s="110" t="s">
        <v>99</v>
      </c>
      <c r="D87" s="110" t="s">
        <v>345</v>
      </c>
      <c r="E87" s="107">
        <v>200</v>
      </c>
      <c r="F87" s="163">
        <v>1254.8</v>
      </c>
      <c r="G87" s="161"/>
      <c r="H87" s="174">
        <f t="shared" si="3"/>
        <v>1254.8</v>
      </c>
      <c r="I87" s="111"/>
    </row>
    <row r="88" spans="1:9" ht="177.75" customHeight="1">
      <c r="A88" s="79" t="s">
        <v>179</v>
      </c>
      <c r="B88" s="75" t="s">
        <v>9</v>
      </c>
      <c r="C88" s="75" t="s">
        <v>99</v>
      </c>
      <c r="D88" s="75" t="s">
        <v>180</v>
      </c>
      <c r="E88" s="42">
        <v>100</v>
      </c>
      <c r="F88" s="163">
        <v>4635.3</v>
      </c>
      <c r="G88" s="161"/>
      <c r="H88" s="174">
        <f t="shared" si="3"/>
        <v>4635.3</v>
      </c>
      <c r="I88" s="7"/>
    </row>
    <row r="89" spans="1:9" ht="152.25" customHeight="1">
      <c r="A89" s="194" t="s">
        <v>381</v>
      </c>
      <c r="B89" s="75" t="s">
        <v>9</v>
      </c>
      <c r="C89" s="75" t="s">
        <v>99</v>
      </c>
      <c r="D89" s="75" t="s">
        <v>180</v>
      </c>
      <c r="E89" s="42">
        <v>200</v>
      </c>
      <c r="F89" s="163">
        <v>24.3</v>
      </c>
      <c r="G89" s="161"/>
      <c r="H89" s="174">
        <f t="shared" si="3"/>
        <v>24.3</v>
      </c>
      <c r="I89" s="7"/>
    </row>
    <row r="90" spans="1:9" ht="51" customHeight="1">
      <c r="A90" s="14" t="s">
        <v>368</v>
      </c>
      <c r="B90" s="110" t="s">
        <v>9</v>
      </c>
      <c r="C90" s="110" t="s">
        <v>100</v>
      </c>
      <c r="D90" s="110" t="s">
        <v>336</v>
      </c>
      <c r="E90" s="117">
        <v>200</v>
      </c>
      <c r="F90" s="163">
        <v>25</v>
      </c>
      <c r="G90" s="167"/>
      <c r="H90" s="174">
        <f t="shared" si="3"/>
        <v>25</v>
      </c>
      <c r="I90" s="111"/>
    </row>
    <row r="91" spans="1:9" ht="51.75" customHeight="1">
      <c r="A91" s="203" t="s">
        <v>335</v>
      </c>
      <c r="B91" s="110" t="s">
        <v>9</v>
      </c>
      <c r="C91" s="110" t="s">
        <v>100</v>
      </c>
      <c r="D91" s="110" t="s">
        <v>336</v>
      </c>
      <c r="E91" s="117">
        <v>600</v>
      </c>
      <c r="F91" s="163">
        <v>75</v>
      </c>
      <c r="G91" s="167"/>
      <c r="H91" s="174">
        <f t="shared" si="3"/>
        <v>75</v>
      </c>
      <c r="I91" s="111"/>
    </row>
    <row r="92" spans="1:9" ht="51" customHeight="1">
      <c r="A92" s="194" t="s">
        <v>369</v>
      </c>
      <c r="B92" s="192" t="s">
        <v>9</v>
      </c>
      <c r="C92" s="192" t="s">
        <v>100</v>
      </c>
      <c r="D92" s="192" t="s">
        <v>151</v>
      </c>
      <c r="E92" s="197">
        <v>200</v>
      </c>
      <c r="F92" s="195">
        <v>554.9</v>
      </c>
      <c r="G92" s="197"/>
      <c r="H92" s="195">
        <f t="shared" si="3"/>
        <v>554.9</v>
      </c>
      <c r="I92" s="7"/>
    </row>
    <row r="93" spans="1:9" ht="51.75" customHeight="1">
      <c r="A93" s="194" t="s">
        <v>139</v>
      </c>
      <c r="B93" s="192" t="s">
        <v>9</v>
      </c>
      <c r="C93" s="192" t="s">
        <v>100</v>
      </c>
      <c r="D93" s="192" t="s">
        <v>151</v>
      </c>
      <c r="E93" s="197">
        <v>600</v>
      </c>
      <c r="F93" s="195">
        <v>435.9</v>
      </c>
      <c r="G93" s="197"/>
      <c r="H93" s="195">
        <f t="shared" si="3"/>
        <v>435.9</v>
      </c>
      <c r="I93" s="7"/>
    </row>
    <row r="94" spans="1:9" ht="51" customHeight="1">
      <c r="A94" s="159" t="s">
        <v>428</v>
      </c>
      <c r="B94" s="158" t="s">
        <v>9</v>
      </c>
      <c r="C94" s="158" t="s">
        <v>100</v>
      </c>
      <c r="D94" s="158" t="s">
        <v>327</v>
      </c>
      <c r="E94" s="156">
        <v>200</v>
      </c>
      <c r="F94" s="163">
        <v>0</v>
      </c>
      <c r="G94" s="161"/>
      <c r="H94" s="174">
        <f t="shared" si="3"/>
        <v>0</v>
      </c>
      <c r="I94" s="160"/>
    </row>
    <row r="95" spans="1:9" ht="50.25" customHeight="1">
      <c r="A95" s="89" t="s">
        <v>326</v>
      </c>
      <c r="B95" s="87" t="s">
        <v>9</v>
      </c>
      <c r="C95" s="87" t="s">
        <v>100</v>
      </c>
      <c r="D95" s="87" t="s">
        <v>327</v>
      </c>
      <c r="E95" s="82">
        <v>600</v>
      </c>
      <c r="F95" s="163">
        <v>500</v>
      </c>
      <c r="G95" s="161"/>
      <c r="H95" s="174">
        <f t="shared" si="3"/>
        <v>500</v>
      </c>
      <c r="I95" s="88"/>
    </row>
    <row r="96" spans="1:9" ht="63" customHeight="1">
      <c r="A96" s="123" t="s">
        <v>337</v>
      </c>
      <c r="B96" s="110" t="s">
        <v>9</v>
      </c>
      <c r="C96" s="110" t="s">
        <v>100</v>
      </c>
      <c r="D96" s="110" t="s">
        <v>338</v>
      </c>
      <c r="E96" s="107">
        <v>600</v>
      </c>
      <c r="F96" s="163">
        <v>500</v>
      </c>
      <c r="G96" s="161"/>
      <c r="H96" s="174">
        <f t="shared" si="3"/>
        <v>500</v>
      </c>
      <c r="I96" s="111"/>
    </row>
    <row r="97" spans="1:10" ht="49.5" customHeight="1">
      <c r="A97" s="14" t="s">
        <v>423</v>
      </c>
      <c r="B97" s="37" t="s">
        <v>9</v>
      </c>
      <c r="C97" s="37" t="s">
        <v>100</v>
      </c>
      <c r="D97" s="75" t="s">
        <v>160</v>
      </c>
      <c r="E97" s="42">
        <v>200</v>
      </c>
      <c r="F97" s="163">
        <v>0</v>
      </c>
      <c r="G97" s="161"/>
      <c r="H97" s="174">
        <f t="shared" si="3"/>
        <v>0</v>
      </c>
      <c r="I97" s="13"/>
    </row>
    <row r="98" spans="1:10" ht="51" customHeight="1">
      <c r="A98" s="73" t="s">
        <v>141</v>
      </c>
      <c r="B98" s="37" t="s">
        <v>9</v>
      </c>
      <c r="C98" s="37" t="s">
        <v>100</v>
      </c>
      <c r="D98" s="76" t="s">
        <v>160</v>
      </c>
      <c r="E98" s="42">
        <v>600</v>
      </c>
      <c r="F98" s="163">
        <v>0</v>
      </c>
      <c r="G98" s="161"/>
      <c r="H98" s="174">
        <f t="shared" si="3"/>
        <v>0</v>
      </c>
      <c r="I98" s="13"/>
    </row>
    <row r="99" spans="1:10" ht="51" customHeight="1">
      <c r="A99" s="14" t="s">
        <v>372</v>
      </c>
      <c r="B99" s="170" t="s">
        <v>9</v>
      </c>
      <c r="C99" s="170" t="s">
        <v>100</v>
      </c>
      <c r="D99" s="76" t="s">
        <v>432</v>
      </c>
      <c r="E99" s="168">
        <v>200</v>
      </c>
      <c r="F99" s="174">
        <v>159.30000000000001</v>
      </c>
      <c r="G99" s="168">
        <v>84.1</v>
      </c>
      <c r="H99" s="174">
        <f t="shared" si="3"/>
        <v>243.4</v>
      </c>
      <c r="I99" s="171"/>
    </row>
    <row r="100" spans="1:10" ht="51" customHeight="1">
      <c r="A100" s="73" t="s">
        <v>141</v>
      </c>
      <c r="B100" s="170" t="s">
        <v>9</v>
      </c>
      <c r="C100" s="170" t="s">
        <v>100</v>
      </c>
      <c r="D100" s="76" t="s">
        <v>432</v>
      </c>
      <c r="E100" s="168">
        <v>600</v>
      </c>
      <c r="F100" s="174">
        <v>310.5</v>
      </c>
      <c r="G100" s="168">
        <v>164.7</v>
      </c>
      <c r="H100" s="174">
        <f t="shared" si="3"/>
        <v>475.2</v>
      </c>
      <c r="I100" s="171"/>
    </row>
    <row r="101" spans="1:10" ht="88.5" customHeight="1">
      <c r="A101" s="18" t="s">
        <v>373</v>
      </c>
      <c r="B101" s="37" t="s">
        <v>9</v>
      </c>
      <c r="C101" s="37" t="s">
        <v>100</v>
      </c>
      <c r="D101" s="75" t="s">
        <v>161</v>
      </c>
      <c r="E101" s="42">
        <v>200</v>
      </c>
      <c r="F101" s="163">
        <v>65.5</v>
      </c>
      <c r="G101" s="161"/>
      <c r="H101" s="174">
        <f t="shared" si="3"/>
        <v>65.5</v>
      </c>
      <c r="I101" s="7"/>
    </row>
    <row r="102" spans="1:10" ht="88.5" customHeight="1">
      <c r="A102" s="35" t="s">
        <v>144</v>
      </c>
      <c r="B102" s="37" t="s">
        <v>9</v>
      </c>
      <c r="C102" s="37" t="s">
        <v>100</v>
      </c>
      <c r="D102" s="77" t="s">
        <v>173</v>
      </c>
      <c r="E102" s="42">
        <v>100</v>
      </c>
      <c r="F102" s="163">
        <v>941.5</v>
      </c>
      <c r="G102" s="161"/>
      <c r="H102" s="174">
        <f t="shared" si="3"/>
        <v>941.5</v>
      </c>
      <c r="I102" s="7"/>
    </row>
    <row r="103" spans="1:10" ht="64.5" customHeight="1">
      <c r="A103" s="34" t="s">
        <v>379</v>
      </c>
      <c r="B103" s="37" t="s">
        <v>9</v>
      </c>
      <c r="C103" s="37" t="s">
        <v>100</v>
      </c>
      <c r="D103" s="77" t="s">
        <v>173</v>
      </c>
      <c r="E103" s="42">
        <v>200</v>
      </c>
      <c r="F103" s="163">
        <v>11612.6</v>
      </c>
      <c r="G103" s="161">
        <v>-72.599999999999994</v>
      </c>
      <c r="H103" s="174">
        <f t="shared" si="3"/>
        <v>11540</v>
      </c>
      <c r="I103" s="7"/>
    </row>
    <row r="104" spans="1:10" ht="52.5" customHeight="1">
      <c r="A104" s="34" t="s">
        <v>149</v>
      </c>
      <c r="B104" s="57" t="s">
        <v>9</v>
      </c>
      <c r="C104" s="57" t="s">
        <v>100</v>
      </c>
      <c r="D104" s="77" t="s">
        <v>173</v>
      </c>
      <c r="E104" s="56">
        <v>300</v>
      </c>
      <c r="F104" s="163"/>
      <c r="G104" s="161"/>
      <c r="H104" s="174">
        <f t="shared" si="3"/>
        <v>0</v>
      </c>
      <c r="I104" s="58"/>
    </row>
    <row r="105" spans="1:10" ht="63" customHeight="1">
      <c r="A105" s="34" t="s">
        <v>145</v>
      </c>
      <c r="B105" s="37" t="s">
        <v>9</v>
      </c>
      <c r="C105" s="37" t="s">
        <v>100</v>
      </c>
      <c r="D105" s="77" t="s">
        <v>173</v>
      </c>
      <c r="E105" s="42">
        <v>600</v>
      </c>
      <c r="F105" s="163">
        <v>12715.8</v>
      </c>
      <c r="G105" s="183">
        <v>73</v>
      </c>
      <c r="H105" s="174">
        <f t="shared" si="3"/>
        <v>12788.8</v>
      </c>
      <c r="I105" s="7"/>
    </row>
    <row r="106" spans="1:10" ht="51" customHeight="1">
      <c r="A106" s="34" t="s">
        <v>146</v>
      </c>
      <c r="B106" s="37" t="s">
        <v>9</v>
      </c>
      <c r="C106" s="37" t="s">
        <v>100</v>
      </c>
      <c r="D106" s="77" t="s">
        <v>173</v>
      </c>
      <c r="E106" s="42">
        <v>800</v>
      </c>
      <c r="F106" s="163">
        <v>159.19999999999999</v>
      </c>
      <c r="G106" s="183">
        <v>15</v>
      </c>
      <c r="H106" s="174">
        <f t="shared" si="3"/>
        <v>174.2</v>
      </c>
      <c r="I106" s="7"/>
    </row>
    <row r="107" spans="1:10" ht="39.75" customHeight="1">
      <c r="A107" s="150" t="s">
        <v>377</v>
      </c>
      <c r="B107" s="37" t="s">
        <v>9</v>
      </c>
      <c r="C107" s="37" t="s">
        <v>100</v>
      </c>
      <c r="D107" s="75" t="s">
        <v>175</v>
      </c>
      <c r="E107" s="42">
        <v>200</v>
      </c>
      <c r="F107" s="163">
        <v>1049.2</v>
      </c>
      <c r="G107" s="161"/>
      <c r="H107" s="174">
        <f t="shared" si="3"/>
        <v>1049.2</v>
      </c>
      <c r="I107" s="7"/>
    </row>
    <row r="108" spans="1:10" ht="31.5" customHeight="1">
      <c r="A108" s="200" t="s">
        <v>378</v>
      </c>
      <c r="B108" s="199" t="s">
        <v>9</v>
      </c>
      <c r="C108" s="199" t="s">
        <v>100</v>
      </c>
      <c r="D108" s="199" t="s">
        <v>346</v>
      </c>
      <c r="E108" s="202">
        <v>200</v>
      </c>
      <c r="F108" s="201">
        <v>914</v>
      </c>
      <c r="G108" s="202"/>
      <c r="H108" s="201">
        <f t="shared" si="3"/>
        <v>914</v>
      </c>
      <c r="I108" s="111"/>
    </row>
    <row r="109" spans="1:10" ht="177" customHeight="1">
      <c r="A109" s="200" t="s">
        <v>426</v>
      </c>
      <c r="B109" s="199" t="s">
        <v>9</v>
      </c>
      <c r="C109" s="199" t="s">
        <v>100</v>
      </c>
      <c r="D109" s="199" t="s">
        <v>185</v>
      </c>
      <c r="E109" s="202">
        <v>100</v>
      </c>
      <c r="F109" s="201">
        <v>20434.7</v>
      </c>
      <c r="G109" s="202"/>
      <c r="H109" s="201">
        <f t="shared" si="3"/>
        <v>20434.7</v>
      </c>
      <c r="I109" s="7"/>
    </row>
    <row r="110" spans="1:10" ht="152.25" customHeight="1">
      <c r="A110" s="155" t="s">
        <v>382</v>
      </c>
      <c r="B110" s="37" t="s">
        <v>9</v>
      </c>
      <c r="C110" s="37" t="s">
        <v>100</v>
      </c>
      <c r="D110" s="75" t="s">
        <v>185</v>
      </c>
      <c r="E110" s="42">
        <v>200</v>
      </c>
      <c r="F110" s="163">
        <v>23.6</v>
      </c>
      <c r="G110" s="161"/>
      <c r="H110" s="174">
        <f t="shared" si="3"/>
        <v>23.6</v>
      </c>
      <c r="I110" s="41"/>
    </row>
    <row r="111" spans="1:10" ht="153" customHeight="1">
      <c r="A111" s="34" t="s">
        <v>427</v>
      </c>
      <c r="B111" s="37" t="s">
        <v>9</v>
      </c>
      <c r="C111" s="37" t="s">
        <v>100</v>
      </c>
      <c r="D111" s="75" t="s">
        <v>185</v>
      </c>
      <c r="E111" s="42">
        <v>600</v>
      </c>
      <c r="F111" s="163">
        <v>31485.1</v>
      </c>
      <c r="G111" s="161"/>
      <c r="H111" s="174">
        <f t="shared" si="3"/>
        <v>31485.1</v>
      </c>
      <c r="I111" s="65"/>
      <c r="J111" s="66"/>
    </row>
    <row r="112" spans="1:10" ht="75.75" customHeight="1">
      <c r="A112" s="79" t="s">
        <v>189</v>
      </c>
      <c r="B112" s="37" t="s">
        <v>9</v>
      </c>
      <c r="C112" s="37" t="s">
        <v>100</v>
      </c>
      <c r="D112" s="75" t="s">
        <v>190</v>
      </c>
      <c r="E112" s="42">
        <v>100</v>
      </c>
      <c r="F112" s="163">
        <v>2810.1</v>
      </c>
      <c r="G112" s="161">
        <v>27.2</v>
      </c>
      <c r="H112" s="174">
        <f t="shared" si="3"/>
        <v>2837.2999999999997</v>
      </c>
      <c r="I112" s="65"/>
      <c r="J112" s="66"/>
    </row>
    <row r="113" spans="1:9" ht="50.25" customHeight="1">
      <c r="A113" s="150" t="s">
        <v>383</v>
      </c>
      <c r="B113" s="37" t="s">
        <v>9</v>
      </c>
      <c r="C113" s="37" t="s">
        <v>100</v>
      </c>
      <c r="D113" s="75" t="s">
        <v>190</v>
      </c>
      <c r="E113" s="42">
        <v>200</v>
      </c>
      <c r="F113" s="163">
        <v>737.8</v>
      </c>
      <c r="G113" s="183">
        <v>59</v>
      </c>
      <c r="H113" s="174">
        <f t="shared" si="3"/>
        <v>796.8</v>
      </c>
      <c r="I113" s="7"/>
    </row>
    <row r="114" spans="1:9" ht="37.5" customHeight="1">
      <c r="A114" s="79" t="s">
        <v>191</v>
      </c>
      <c r="B114" s="37" t="s">
        <v>9</v>
      </c>
      <c r="C114" s="37" t="s">
        <v>100</v>
      </c>
      <c r="D114" s="75" t="s">
        <v>190</v>
      </c>
      <c r="E114" s="42">
        <v>800</v>
      </c>
      <c r="F114" s="163">
        <v>129.69999999999999</v>
      </c>
      <c r="G114" s="161">
        <v>0.8</v>
      </c>
      <c r="H114" s="174">
        <f t="shared" si="3"/>
        <v>130.5</v>
      </c>
      <c r="I114" s="7"/>
    </row>
    <row r="115" spans="1:9" ht="63" customHeight="1">
      <c r="A115" s="14" t="s">
        <v>384</v>
      </c>
      <c r="B115" s="37" t="s">
        <v>9</v>
      </c>
      <c r="C115" s="37" t="s">
        <v>101</v>
      </c>
      <c r="D115" s="75" t="s">
        <v>197</v>
      </c>
      <c r="E115" s="42">
        <v>200</v>
      </c>
      <c r="F115" s="163">
        <v>59.2</v>
      </c>
      <c r="G115" s="161"/>
      <c r="H115" s="174">
        <f t="shared" si="3"/>
        <v>59.2</v>
      </c>
      <c r="I115" s="13"/>
    </row>
    <row r="116" spans="1:9" ht="62.25" customHeight="1">
      <c r="A116" s="14" t="s">
        <v>196</v>
      </c>
      <c r="B116" s="37" t="s">
        <v>9</v>
      </c>
      <c r="C116" s="37" t="s">
        <v>101</v>
      </c>
      <c r="D116" s="75" t="s">
        <v>197</v>
      </c>
      <c r="E116" s="42">
        <v>600</v>
      </c>
      <c r="F116" s="163">
        <v>194.9</v>
      </c>
      <c r="G116" s="161"/>
      <c r="H116" s="174">
        <f t="shared" si="3"/>
        <v>194.9</v>
      </c>
      <c r="I116" s="13"/>
    </row>
    <row r="117" spans="1:9" ht="63.75" customHeight="1">
      <c r="A117" s="150" t="s">
        <v>385</v>
      </c>
      <c r="B117" s="37" t="s">
        <v>9</v>
      </c>
      <c r="C117" s="37" t="s">
        <v>101</v>
      </c>
      <c r="D117" s="75" t="s">
        <v>199</v>
      </c>
      <c r="E117" s="42">
        <v>200</v>
      </c>
      <c r="F117" s="163">
        <v>23.1</v>
      </c>
      <c r="G117" s="161"/>
      <c r="H117" s="174">
        <f t="shared" si="3"/>
        <v>23.1</v>
      </c>
      <c r="I117" s="7"/>
    </row>
    <row r="118" spans="1:9" ht="75.75" customHeight="1">
      <c r="A118" s="79" t="s">
        <v>198</v>
      </c>
      <c r="B118" s="37" t="s">
        <v>9</v>
      </c>
      <c r="C118" s="37" t="s">
        <v>101</v>
      </c>
      <c r="D118" s="75" t="s">
        <v>199</v>
      </c>
      <c r="E118" s="42">
        <v>600</v>
      </c>
      <c r="F118" s="163">
        <v>0</v>
      </c>
      <c r="G118" s="161"/>
      <c r="H118" s="174">
        <f t="shared" si="3"/>
        <v>0</v>
      </c>
      <c r="I118" s="7"/>
    </row>
    <row r="119" spans="1:9" ht="27" customHeight="1">
      <c r="A119" s="150" t="s">
        <v>386</v>
      </c>
      <c r="B119" s="37" t="s">
        <v>9</v>
      </c>
      <c r="C119" s="37" t="s">
        <v>101</v>
      </c>
      <c r="D119" s="75" t="s">
        <v>201</v>
      </c>
      <c r="E119" s="42">
        <v>200</v>
      </c>
      <c r="F119" s="163">
        <v>0</v>
      </c>
      <c r="G119" s="161"/>
      <c r="H119" s="174">
        <f t="shared" si="3"/>
        <v>0</v>
      </c>
      <c r="I119" s="7"/>
    </row>
    <row r="120" spans="1:9" ht="38.25" customHeight="1">
      <c r="A120" s="123" t="s">
        <v>200</v>
      </c>
      <c r="B120" s="37" t="s">
        <v>9</v>
      </c>
      <c r="C120" s="37" t="s">
        <v>101</v>
      </c>
      <c r="D120" s="75" t="s">
        <v>201</v>
      </c>
      <c r="E120" s="42">
        <v>600</v>
      </c>
      <c r="F120" s="163">
        <v>0</v>
      </c>
      <c r="G120" s="161"/>
      <c r="H120" s="174">
        <f t="shared" si="3"/>
        <v>0</v>
      </c>
      <c r="I120" s="7"/>
    </row>
    <row r="121" spans="1:9" ht="51" customHeight="1">
      <c r="A121" s="14" t="s">
        <v>433</v>
      </c>
      <c r="B121" s="170" t="s">
        <v>9</v>
      </c>
      <c r="C121" s="170" t="s">
        <v>101</v>
      </c>
      <c r="D121" s="170" t="s">
        <v>435</v>
      </c>
      <c r="E121" s="168">
        <v>200</v>
      </c>
      <c r="F121" s="174">
        <v>170.1</v>
      </c>
      <c r="G121" s="183"/>
      <c r="H121" s="174">
        <f t="shared" si="3"/>
        <v>170.1</v>
      </c>
      <c r="I121" s="171"/>
    </row>
    <row r="122" spans="1:9" ht="63.75" customHeight="1">
      <c r="A122" s="14" t="s">
        <v>434</v>
      </c>
      <c r="B122" s="170" t="s">
        <v>9</v>
      </c>
      <c r="C122" s="170" t="s">
        <v>101</v>
      </c>
      <c r="D122" s="170" t="s">
        <v>435</v>
      </c>
      <c r="E122" s="168">
        <v>600</v>
      </c>
      <c r="F122" s="174">
        <v>218.4</v>
      </c>
      <c r="G122" s="183"/>
      <c r="H122" s="174">
        <f t="shared" si="3"/>
        <v>218.4</v>
      </c>
      <c r="I122" s="171"/>
    </row>
    <row r="123" spans="1:9" ht="52.5" customHeight="1">
      <c r="A123" s="83" t="s">
        <v>387</v>
      </c>
      <c r="B123" s="99" t="s">
        <v>9</v>
      </c>
      <c r="C123" s="99" t="s">
        <v>101</v>
      </c>
      <c r="D123" s="99" t="s">
        <v>206</v>
      </c>
      <c r="E123" s="96">
        <v>200</v>
      </c>
      <c r="F123" s="163">
        <v>30</v>
      </c>
      <c r="G123" s="161"/>
      <c r="H123" s="174">
        <f t="shared" si="3"/>
        <v>30</v>
      </c>
      <c r="I123" s="103"/>
    </row>
    <row r="124" spans="1:9" ht="63.75" customHeight="1">
      <c r="A124" s="113" t="s">
        <v>347</v>
      </c>
      <c r="B124" s="110" t="s">
        <v>9</v>
      </c>
      <c r="C124" s="110" t="s">
        <v>101</v>
      </c>
      <c r="D124" s="110" t="s">
        <v>206</v>
      </c>
      <c r="E124" s="107">
        <v>600</v>
      </c>
      <c r="F124" s="163">
        <v>20</v>
      </c>
      <c r="G124" s="161"/>
      <c r="H124" s="174">
        <f t="shared" si="3"/>
        <v>20</v>
      </c>
      <c r="I124" s="111"/>
    </row>
    <row r="125" spans="1:9" ht="51.75" customHeight="1">
      <c r="A125" s="120" t="s">
        <v>358</v>
      </c>
      <c r="B125" s="121" t="s">
        <v>9</v>
      </c>
      <c r="C125" s="121" t="s">
        <v>101</v>
      </c>
      <c r="D125" s="121" t="s">
        <v>359</v>
      </c>
      <c r="E125" s="119">
        <v>600</v>
      </c>
      <c r="F125" s="163">
        <v>20</v>
      </c>
      <c r="G125" s="161"/>
      <c r="H125" s="174">
        <f t="shared" si="3"/>
        <v>20</v>
      </c>
      <c r="I125" s="126"/>
    </row>
    <row r="126" spans="1:9" ht="53.25" customHeight="1">
      <c r="A126" s="120" t="s">
        <v>361</v>
      </c>
      <c r="B126" s="99" t="s">
        <v>9</v>
      </c>
      <c r="C126" s="17" t="s">
        <v>101</v>
      </c>
      <c r="D126" s="100">
        <v>1510100510</v>
      </c>
      <c r="E126" s="17" t="s">
        <v>360</v>
      </c>
      <c r="F126" s="163">
        <v>20</v>
      </c>
      <c r="G126" s="17"/>
      <c r="H126" s="174">
        <f t="shared" si="3"/>
        <v>20</v>
      </c>
      <c r="I126" s="103"/>
    </row>
    <row r="127" spans="1:9" ht="48" customHeight="1">
      <c r="A127" s="149" t="s">
        <v>403</v>
      </c>
      <c r="B127" s="121" t="s">
        <v>9</v>
      </c>
      <c r="C127" s="17" t="s">
        <v>101</v>
      </c>
      <c r="D127" s="91">
        <v>1510100520</v>
      </c>
      <c r="E127" s="17" t="s">
        <v>124</v>
      </c>
      <c r="F127" s="163">
        <v>10</v>
      </c>
      <c r="G127" s="17"/>
      <c r="H127" s="174">
        <f t="shared" si="3"/>
        <v>10</v>
      </c>
      <c r="I127" s="126"/>
    </row>
    <row r="128" spans="1:9" ht="38.25" customHeight="1">
      <c r="A128" s="86" t="s">
        <v>424</v>
      </c>
      <c r="B128" s="121" t="s">
        <v>9</v>
      </c>
      <c r="C128" s="121" t="s">
        <v>102</v>
      </c>
      <c r="D128" s="76" t="s">
        <v>155</v>
      </c>
      <c r="E128" s="119">
        <v>200</v>
      </c>
      <c r="F128" s="163">
        <v>45.1</v>
      </c>
      <c r="G128" s="161"/>
      <c r="H128" s="174">
        <f t="shared" si="3"/>
        <v>45.1</v>
      </c>
      <c r="I128" s="126"/>
    </row>
    <row r="129" spans="1:9" ht="26.25" customHeight="1">
      <c r="A129" s="86" t="s">
        <v>348</v>
      </c>
      <c r="B129" s="37" t="s">
        <v>9</v>
      </c>
      <c r="C129" s="37" t="s">
        <v>102</v>
      </c>
      <c r="D129" s="76" t="s">
        <v>155</v>
      </c>
      <c r="E129" s="42">
        <v>300</v>
      </c>
      <c r="F129" s="163">
        <v>50</v>
      </c>
      <c r="G129" s="161"/>
      <c r="H129" s="174">
        <f t="shared" si="3"/>
        <v>50</v>
      </c>
      <c r="I129" s="7"/>
    </row>
    <row r="130" spans="1:9" ht="51" customHeight="1">
      <c r="A130" s="150" t="s">
        <v>375</v>
      </c>
      <c r="B130" s="110" t="s">
        <v>9</v>
      </c>
      <c r="C130" s="110" t="s">
        <v>102</v>
      </c>
      <c r="D130" s="110" t="s">
        <v>344</v>
      </c>
      <c r="E130" s="107">
        <v>200</v>
      </c>
      <c r="F130" s="163">
        <v>336.4</v>
      </c>
      <c r="G130" s="161"/>
      <c r="H130" s="174">
        <f t="shared" si="3"/>
        <v>336.4</v>
      </c>
      <c r="I130" s="111"/>
    </row>
    <row r="131" spans="1:9" ht="63.75" customHeight="1">
      <c r="A131" s="113" t="s">
        <v>341</v>
      </c>
      <c r="B131" s="110" t="s">
        <v>9</v>
      </c>
      <c r="C131" s="110" t="s">
        <v>102</v>
      </c>
      <c r="D131" s="110" t="s">
        <v>344</v>
      </c>
      <c r="E131" s="107">
        <v>600</v>
      </c>
      <c r="F131" s="163">
        <v>50</v>
      </c>
      <c r="G131" s="161"/>
      <c r="H131" s="174">
        <f t="shared" si="3"/>
        <v>50</v>
      </c>
      <c r="I131" s="111"/>
    </row>
    <row r="132" spans="1:9" ht="64.5" customHeight="1">
      <c r="A132" s="101" t="s">
        <v>147</v>
      </c>
      <c r="B132" s="37" t="s">
        <v>9</v>
      </c>
      <c r="C132" s="37" t="s">
        <v>102</v>
      </c>
      <c r="D132" s="75" t="s">
        <v>174</v>
      </c>
      <c r="E132" s="42">
        <v>100</v>
      </c>
      <c r="F132" s="163">
        <v>6082.3</v>
      </c>
      <c r="G132" s="161"/>
      <c r="H132" s="174">
        <f t="shared" si="3"/>
        <v>6082.3</v>
      </c>
      <c r="I132" s="7"/>
    </row>
    <row r="133" spans="1:9" ht="39" customHeight="1">
      <c r="A133" s="34" t="s">
        <v>380</v>
      </c>
      <c r="B133" s="37" t="s">
        <v>9</v>
      </c>
      <c r="C133" s="37" t="s">
        <v>102</v>
      </c>
      <c r="D133" s="75" t="s">
        <v>174</v>
      </c>
      <c r="E133" s="42">
        <v>200</v>
      </c>
      <c r="F133" s="163">
        <v>998.9</v>
      </c>
      <c r="G133" s="161">
        <v>-3.5</v>
      </c>
      <c r="H133" s="174">
        <f t="shared" si="3"/>
        <v>995.4</v>
      </c>
      <c r="I133" s="7"/>
    </row>
    <row r="134" spans="1:9" ht="25.5" customHeight="1">
      <c r="A134" s="34" t="s">
        <v>148</v>
      </c>
      <c r="B134" s="37" t="s">
        <v>9</v>
      </c>
      <c r="C134" s="37" t="s">
        <v>102</v>
      </c>
      <c r="D134" s="75" t="s">
        <v>174</v>
      </c>
      <c r="E134" s="42">
        <v>800</v>
      </c>
      <c r="F134" s="163">
        <v>2.7</v>
      </c>
      <c r="G134" s="161"/>
      <c r="H134" s="174">
        <f t="shared" si="3"/>
        <v>2.7</v>
      </c>
      <c r="I134" s="7"/>
    </row>
    <row r="135" spans="1:9" ht="68.25" customHeight="1">
      <c r="A135" s="200" t="s">
        <v>209</v>
      </c>
      <c r="B135" s="199" t="s">
        <v>9</v>
      </c>
      <c r="C135" s="199" t="s">
        <v>102</v>
      </c>
      <c r="D135" s="157" t="s">
        <v>213</v>
      </c>
      <c r="E135" s="202">
        <v>300</v>
      </c>
      <c r="F135" s="201">
        <v>28</v>
      </c>
      <c r="G135" s="202"/>
      <c r="H135" s="201">
        <f t="shared" si="3"/>
        <v>28</v>
      </c>
      <c r="I135" s="13"/>
    </row>
    <row r="136" spans="1:9" ht="39" customHeight="1">
      <c r="A136" s="200" t="s">
        <v>210</v>
      </c>
      <c r="B136" s="199" t="s">
        <v>9</v>
      </c>
      <c r="C136" s="199" t="s">
        <v>102</v>
      </c>
      <c r="D136" s="199" t="s">
        <v>214</v>
      </c>
      <c r="E136" s="202">
        <v>300</v>
      </c>
      <c r="F136" s="201">
        <v>126</v>
      </c>
      <c r="G136" s="202"/>
      <c r="H136" s="201">
        <f t="shared" si="3"/>
        <v>126</v>
      </c>
      <c r="I136" s="13"/>
    </row>
    <row r="137" spans="1:9" ht="37.5" customHeight="1">
      <c r="A137" s="123" t="s">
        <v>211</v>
      </c>
      <c r="B137" s="37" t="s">
        <v>9</v>
      </c>
      <c r="C137" s="37" t="s">
        <v>102</v>
      </c>
      <c r="D137" s="75" t="s">
        <v>215</v>
      </c>
      <c r="E137" s="42">
        <v>300</v>
      </c>
      <c r="F137" s="163">
        <v>80</v>
      </c>
      <c r="G137" s="161"/>
      <c r="H137" s="174">
        <f t="shared" si="3"/>
        <v>80</v>
      </c>
      <c r="I137" s="13"/>
    </row>
    <row r="138" spans="1:9" ht="50.25" customHeight="1">
      <c r="A138" s="150" t="s">
        <v>400</v>
      </c>
      <c r="B138" s="99" t="s">
        <v>9</v>
      </c>
      <c r="C138" s="99" t="s">
        <v>102</v>
      </c>
      <c r="D138" s="104">
        <v>1410100300</v>
      </c>
      <c r="E138" s="96">
        <v>200</v>
      </c>
      <c r="F138" s="163">
        <v>30</v>
      </c>
      <c r="G138" s="161"/>
      <c r="H138" s="174">
        <f t="shared" si="3"/>
        <v>30</v>
      </c>
      <c r="I138" s="103"/>
    </row>
    <row r="139" spans="1:9" ht="51.75" customHeight="1">
      <c r="A139" s="123" t="s">
        <v>362</v>
      </c>
      <c r="B139" s="121" t="s">
        <v>9</v>
      </c>
      <c r="C139" s="121" t="s">
        <v>102</v>
      </c>
      <c r="D139" s="129">
        <v>1410100300</v>
      </c>
      <c r="E139" s="119">
        <v>600</v>
      </c>
      <c r="F139" s="163">
        <v>70</v>
      </c>
      <c r="G139" s="161"/>
      <c r="H139" s="174">
        <f t="shared" si="3"/>
        <v>70</v>
      </c>
      <c r="I139" s="126"/>
    </row>
    <row r="140" spans="1:9" ht="89.25" customHeight="1">
      <c r="A140" s="74" t="s">
        <v>163</v>
      </c>
      <c r="B140" s="37" t="s">
        <v>9</v>
      </c>
      <c r="C140" s="38">
        <v>1004</v>
      </c>
      <c r="D140" s="75" t="s">
        <v>164</v>
      </c>
      <c r="E140" s="42">
        <v>300</v>
      </c>
      <c r="F140" s="163">
        <v>857.7</v>
      </c>
      <c r="G140" s="161"/>
      <c r="H140" s="174">
        <f t="shared" si="3"/>
        <v>857.7</v>
      </c>
      <c r="I140" s="7"/>
    </row>
    <row r="141" spans="1:9" ht="102" customHeight="1">
      <c r="A141" s="123" t="s">
        <v>165</v>
      </c>
      <c r="B141" s="37" t="s">
        <v>9</v>
      </c>
      <c r="C141" s="38">
        <v>1004</v>
      </c>
      <c r="D141" s="75" t="s">
        <v>164</v>
      </c>
      <c r="E141" s="42">
        <v>600</v>
      </c>
      <c r="F141" s="163">
        <v>378.7</v>
      </c>
      <c r="G141" s="161"/>
      <c r="H141" s="174">
        <f t="shared" si="3"/>
        <v>378.7</v>
      </c>
      <c r="I141" s="7"/>
    </row>
    <row r="142" spans="1:9" ht="53.25" customHeight="1">
      <c r="A142" s="150" t="s">
        <v>392</v>
      </c>
      <c r="B142" s="99" t="s">
        <v>9</v>
      </c>
      <c r="C142" s="99" t="s">
        <v>111</v>
      </c>
      <c r="D142" s="97" t="s">
        <v>245</v>
      </c>
      <c r="E142" s="96">
        <v>200</v>
      </c>
      <c r="F142" s="163">
        <v>27.8</v>
      </c>
      <c r="G142" s="161"/>
      <c r="H142" s="174">
        <f t="shared" si="3"/>
        <v>27.8</v>
      </c>
      <c r="I142" s="103"/>
    </row>
    <row r="143" spans="1:9" ht="37.5" customHeight="1">
      <c r="A143" s="125" t="s">
        <v>363</v>
      </c>
      <c r="B143" s="36" t="s">
        <v>357</v>
      </c>
      <c r="C143" s="98"/>
      <c r="D143" s="36"/>
      <c r="E143" s="105"/>
      <c r="F143" s="166">
        <f>SUM(F144:F151)</f>
        <v>1697.6999999999998</v>
      </c>
      <c r="G143" s="165"/>
      <c r="H143" s="128">
        <f>SUM(H144:H151)</f>
        <v>1697.6999999999998</v>
      </c>
      <c r="I143" s="103"/>
    </row>
    <row r="144" spans="1:9" ht="63.75" customHeight="1">
      <c r="A144" s="150" t="s">
        <v>393</v>
      </c>
      <c r="B144" s="121" t="s">
        <v>357</v>
      </c>
      <c r="C144" s="121" t="s">
        <v>89</v>
      </c>
      <c r="D144" s="121" t="s">
        <v>251</v>
      </c>
      <c r="E144" s="135">
        <v>200</v>
      </c>
      <c r="F144" s="163">
        <v>70</v>
      </c>
      <c r="G144" s="135"/>
      <c r="H144" s="124">
        <v>70</v>
      </c>
      <c r="I144" s="126"/>
    </row>
    <row r="145" spans="1:9" ht="77.25" customHeight="1">
      <c r="A145" s="113" t="s">
        <v>353</v>
      </c>
      <c r="B145" s="110" t="s">
        <v>357</v>
      </c>
      <c r="C145" s="121" t="s">
        <v>364</v>
      </c>
      <c r="D145" s="99" t="s">
        <v>334</v>
      </c>
      <c r="E145" s="17" t="s">
        <v>10</v>
      </c>
      <c r="F145" s="163">
        <v>1154.0999999999999</v>
      </c>
      <c r="G145" s="17"/>
      <c r="H145" s="114">
        <f>F145+G145</f>
        <v>1154.0999999999999</v>
      </c>
      <c r="I145" s="103"/>
    </row>
    <row r="146" spans="1:9" ht="39.75" customHeight="1">
      <c r="A146" s="150" t="s">
        <v>408</v>
      </c>
      <c r="B146" s="110" t="s">
        <v>357</v>
      </c>
      <c r="C146" s="121" t="s">
        <v>364</v>
      </c>
      <c r="D146" s="99" t="s">
        <v>334</v>
      </c>
      <c r="E146" s="17" t="s">
        <v>124</v>
      </c>
      <c r="F146" s="163">
        <v>103.6</v>
      </c>
      <c r="G146" s="17"/>
      <c r="H146" s="114">
        <f>F146+G146</f>
        <v>103.6</v>
      </c>
      <c r="I146" s="103"/>
    </row>
    <row r="147" spans="1:9" ht="50.25" customHeight="1">
      <c r="A147" s="83" t="s">
        <v>425</v>
      </c>
      <c r="B147" s="110" t="s">
        <v>357</v>
      </c>
      <c r="C147" s="99" t="s">
        <v>101</v>
      </c>
      <c r="D147" s="99" t="s">
        <v>206</v>
      </c>
      <c r="E147" s="96">
        <v>200</v>
      </c>
      <c r="F147" s="163">
        <v>30</v>
      </c>
      <c r="G147" s="161"/>
      <c r="H147" s="102">
        <v>30</v>
      </c>
      <c r="I147" s="103"/>
    </row>
    <row r="148" spans="1:9" ht="42" customHeight="1">
      <c r="A148" s="149" t="s">
        <v>402</v>
      </c>
      <c r="B148" s="110" t="s">
        <v>357</v>
      </c>
      <c r="C148" s="17" t="s">
        <v>101</v>
      </c>
      <c r="D148" s="100">
        <v>1510100510</v>
      </c>
      <c r="E148" s="17" t="s">
        <v>124</v>
      </c>
      <c r="F148" s="163">
        <v>50</v>
      </c>
      <c r="G148" s="17"/>
      <c r="H148" s="102">
        <v>50</v>
      </c>
      <c r="I148" s="103"/>
    </row>
    <row r="149" spans="1:9" ht="39.75" customHeight="1">
      <c r="A149" s="150" t="s">
        <v>400</v>
      </c>
      <c r="B149" s="110" t="s">
        <v>357</v>
      </c>
      <c r="C149" s="99" t="s">
        <v>102</v>
      </c>
      <c r="D149" s="104">
        <v>1410100300</v>
      </c>
      <c r="E149" s="96">
        <v>200</v>
      </c>
      <c r="F149" s="163">
        <v>50</v>
      </c>
      <c r="G149" s="161"/>
      <c r="H149" s="102">
        <v>50</v>
      </c>
      <c r="I149" s="103"/>
    </row>
    <row r="150" spans="1:9" ht="52.5" customHeight="1">
      <c r="A150" s="150" t="s">
        <v>375</v>
      </c>
      <c r="B150" s="110" t="s">
        <v>357</v>
      </c>
      <c r="C150" s="110" t="s">
        <v>102</v>
      </c>
      <c r="D150" s="110" t="s">
        <v>344</v>
      </c>
      <c r="E150" s="107">
        <v>200</v>
      </c>
      <c r="F150" s="163">
        <v>90</v>
      </c>
      <c r="G150" s="161"/>
      <c r="H150" s="114">
        <v>90</v>
      </c>
      <c r="I150" s="103"/>
    </row>
    <row r="151" spans="1:9" ht="51" customHeight="1">
      <c r="A151" s="150" t="s">
        <v>392</v>
      </c>
      <c r="B151" s="110" t="s">
        <v>357</v>
      </c>
      <c r="C151" s="99" t="s">
        <v>111</v>
      </c>
      <c r="D151" s="97" t="s">
        <v>245</v>
      </c>
      <c r="E151" s="96">
        <v>200</v>
      </c>
      <c r="F151" s="163">
        <v>150</v>
      </c>
      <c r="G151" s="161"/>
      <c r="H151" s="102">
        <v>150</v>
      </c>
      <c r="I151" s="103"/>
    </row>
    <row r="152" spans="1:9" ht="17.25" customHeight="1">
      <c r="A152" s="21" t="s">
        <v>50</v>
      </c>
      <c r="B152" s="8"/>
      <c r="C152" s="8"/>
      <c r="D152" s="8"/>
      <c r="E152" s="8"/>
      <c r="F152" s="233">
        <f>F19+F55+F52+F78+F143</f>
        <v>151050.09999999998</v>
      </c>
      <c r="G152" s="233">
        <f>G19+G55+G52+G78+G143</f>
        <v>347.7</v>
      </c>
      <c r="H152" s="198">
        <f>H19+H55+H52+H78+H143</f>
        <v>151397.79999999999</v>
      </c>
      <c r="I152" s="7"/>
    </row>
    <row r="153" spans="1:9" ht="15.75">
      <c r="A153" s="1"/>
    </row>
    <row r="154" spans="1:9" ht="15.75">
      <c r="A154" s="1"/>
    </row>
  </sheetData>
  <mergeCells count="22">
    <mergeCell ref="A1:H1"/>
    <mergeCell ref="A2:H2"/>
    <mergeCell ref="A3:H3"/>
    <mergeCell ref="A4:H4"/>
    <mergeCell ref="A5:H5"/>
    <mergeCell ref="A16:A18"/>
    <mergeCell ref="C16:C18"/>
    <mergeCell ref="D16:D18"/>
    <mergeCell ref="E16:E18"/>
    <mergeCell ref="I16:I18"/>
    <mergeCell ref="H16:H18"/>
    <mergeCell ref="B16:B18"/>
    <mergeCell ref="G16:G18"/>
    <mergeCell ref="F16:F18"/>
    <mergeCell ref="A13:H13"/>
    <mergeCell ref="E15:H15"/>
    <mergeCell ref="D6:H6"/>
    <mergeCell ref="D7:H7"/>
    <mergeCell ref="D8:H8"/>
    <mergeCell ref="D9:H9"/>
    <mergeCell ref="A12:H12"/>
    <mergeCell ref="C10:H10"/>
  </mergeCells>
  <pageMargins left="0.59055118110236227" right="0.19685039370078741" top="0.19685039370078741" bottom="0.19685039370078741" header="0.31496062992125984" footer="0.31496062992125984"/>
  <pageSetup paperSize="9" scale="93" orientation="portrait" r:id="rId1"/>
  <rowBreaks count="6" manualBreakCount="6">
    <brk id="28" max="7" man="1"/>
    <brk id="44" max="7" man="1"/>
    <brk id="62" max="7" man="1"/>
    <brk id="79" max="7" man="1"/>
    <brk id="91" max="7" man="1"/>
    <brk id="10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4" workbookViewId="0">
      <selection activeCell="D5" sqref="D5"/>
    </sheetView>
  </sheetViews>
  <sheetFormatPr defaultRowHeight="15"/>
  <cols>
    <col min="1" max="1" width="43.7109375" customWidth="1"/>
    <col min="2" max="2" width="10.42578125" customWidth="1"/>
    <col min="3" max="3" width="25.140625" customWidth="1"/>
  </cols>
  <sheetData>
    <row r="1" spans="1:10" ht="15.75">
      <c r="A1" s="267" t="s">
        <v>440</v>
      </c>
      <c r="B1" s="267"/>
      <c r="C1" s="267"/>
      <c r="D1" s="231"/>
      <c r="E1" s="231"/>
      <c r="F1" s="231"/>
      <c r="G1" s="231"/>
      <c r="H1" s="231"/>
      <c r="I1" s="231"/>
      <c r="J1" s="231"/>
    </row>
    <row r="2" spans="1:10" ht="15.75">
      <c r="A2" s="249"/>
      <c r="B2" s="249"/>
      <c r="C2" s="229" t="s">
        <v>0</v>
      </c>
      <c r="D2" s="231"/>
      <c r="E2" s="231"/>
      <c r="F2" s="231"/>
      <c r="G2" s="231"/>
      <c r="H2" s="231"/>
      <c r="I2" s="231"/>
      <c r="J2" s="231"/>
    </row>
    <row r="3" spans="1:10" ht="15.75">
      <c r="A3" s="249"/>
      <c r="B3" s="249"/>
      <c r="C3" s="230" t="s">
        <v>5</v>
      </c>
      <c r="D3" s="248"/>
      <c r="E3" s="248"/>
      <c r="F3" s="248"/>
      <c r="G3" s="248"/>
      <c r="H3" s="248"/>
      <c r="I3" s="248"/>
      <c r="J3" s="248"/>
    </row>
    <row r="4" spans="1:10" ht="15.75" customHeight="1">
      <c r="A4" s="249"/>
      <c r="B4" s="249"/>
      <c r="C4" s="229" t="s">
        <v>2</v>
      </c>
      <c r="D4" s="231"/>
      <c r="E4" s="231"/>
      <c r="F4" s="231"/>
      <c r="G4" s="231"/>
      <c r="H4" s="231"/>
      <c r="I4" s="231"/>
      <c r="J4" s="231"/>
    </row>
    <row r="5" spans="1:10" ht="15.75">
      <c r="A5" s="249"/>
      <c r="B5" s="249"/>
      <c r="C5" s="250" t="s">
        <v>477</v>
      </c>
      <c r="D5" s="231"/>
      <c r="E5" s="231"/>
      <c r="F5" s="231"/>
      <c r="G5" s="231"/>
      <c r="H5" s="231"/>
      <c r="I5" s="231"/>
      <c r="J5" s="231"/>
    </row>
    <row r="6" spans="1:10" ht="15.75">
      <c r="A6" s="229"/>
      <c r="B6" s="234"/>
      <c r="C6" s="229" t="s">
        <v>458</v>
      </c>
    </row>
    <row r="7" spans="1:10" ht="15.75">
      <c r="A7" s="230"/>
      <c r="B7" s="235"/>
      <c r="C7" s="230" t="s">
        <v>34</v>
      </c>
    </row>
    <row r="8" spans="1:10" ht="15.75">
      <c r="A8" s="230"/>
      <c r="B8" s="230"/>
      <c r="C8" s="230" t="s">
        <v>1</v>
      </c>
    </row>
    <row r="9" spans="1:10" ht="16.5" customHeight="1">
      <c r="A9" s="230"/>
      <c r="B9" s="230"/>
      <c r="C9" s="230" t="s">
        <v>2</v>
      </c>
    </row>
    <row r="10" spans="1:10" ht="16.5" customHeight="1">
      <c r="A10" s="229"/>
      <c r="B10" s="234"/>
      <c r="C10" s="229" t="s">
        <v>459</v>
      </c>
    </row>
    <row r="11" spans="1:10" ht="16.5">
      <c r="A11" s="319"/>
      <c r="B11" s="270"/>
      <c r="C11" s="270"/>
    </row>
    <row r="12" spans="1:10" ht="15.75">
      <c r="A12" s="3"/>
    </row>
    <row r="13" spans="1:10" ht="15.75">
      <c r="A13" s="3"/>
    </row>
    <row r="14" spans="1:10">
      <c r="A14" s="269" t="s">
        <v>460</v>
      </c>
      <c r="B14" s="270"/>
      <c r="C14" s="270"/>
    </row>
    <row r="15" spans="1:10">
      <c r="A15" s="269" t="s">
        <v>461</v>
      </c>
      <c r="B15" s="270"/>
      <c r="C15" s="270"/>
    </row>
    <row r="16" spans="1:10">
      <c r="A16" s="269" t="s">
        <v>462</v>
      </c>
      <c r="B16" s="270"/>
      <c r="C16" s="270"/>
    </row>
    <row r="17" spans="1:3" ht="15.75">
      <c r="A17" s="269"/>
      <c r="B17" s="270"/>
      <c r="C17" s="270"/>
    </row>
    <row r="18" spans="1:3">
      <c r="A18" s="236"/>
    </row>
    <row r="19" spans="1:3" ht="15.75">
      <c r="A19" s="237"/>
    </row>
    <row r="20" spans="1:3" ht="15.75">
      <c r="A20" s="238"/>
      <c r="C20" s="239" t="s">
        <v>6</v>
      </c>
    </row>
    <row r="21" spans="1:3" ht="15.75" customHeight="1" thickBot="1">
      <c r="A21" s="240" t="s">
        <v>463</v>
      </c>
      <c r="B21" s="241"/>
      <c r="C21" s="241"/>
    </row>
    <row r="22" spans="1:3">
      <c r="A22" s="311" t="s">
        <v>464</v>
      </c>
      <c r="B22" s="313" t="s">
        <v>465</v>
      </c>
      <c r="C22" s="314"/>
    </row>
    <row r="23" spans="1:3" ht="15.75" thickBot="1">
      <c r="A23" s="312"/>
      <c r="B23" s="315"/>
      <c r="C23" s="316"/>
    </row>
    <row r="24" spans="1:3" ht="99" customHeight="1" thickBot="1">
      <c r="A24" s="311"/>
      <c r="B24" s="313" t="s">
        <v>466</v>
      </c>
      <c r="C24" s="324"/>
    </row>
    <row r="25" spans="1:3" ht="15.75" hidden="1" thickBot="1">
      <c r="A25" s="322"/>
      <c r="B25" s="317"/>
      <c r="C25" s="325"/>
    </row>
    <row r="26" spans="1:3" ht="15.75" hidden="1" thickBot="1">
      <c r="A26" s="322"/>
      <c r="B26" s="317"/>
      <c r="C26" s="325"/>
    </row>
    <row r="27" spans="1:3" ht="15.75" hidden="1" thickBot="1">
      <c r="A27" s="323"/>
      <c r="B27" s="315"/>
      <c r="C27" s="326"/>
    </row>
    <row r="28" spans="1:3" ht="15.75" thickBot="1">
      <c r="A28" s="242"/>
      <c r="B28" s="327" t="s">
        <v>467</v>
      </c>
      <c r="C28" s="328"/>
    </row>
    <row r="29" spans="1:3">
      <c r="A29" s="243" t="s">
        <v>468</v>
      </c>
      <c r="B29" s="313">
        <v>263.8</v>
      </c>
      <c r="C29" s="314"/>
    </row>
    <row r="30" spans="1:3">
      <c r="A30" s="244" t="s">
        <v>469</v>
      </c>
      <c r="B30" s="317">
        <v>53.2</v>
      </c>
      <c r="C30" s="318"/>
    </row>
    <row r="31" spans="1:3">
      <c r="A31" s="244" t="s">
        <v>470</v>
      </c>
      <c r="B31" s="317">
        <v>174.6</v>
      </c>
      <c r="C31" s="318"/>
    </row>
    <row r="32" spans="1:3">
      <c r="A32" s="244" t="s">
        <v>471</v>
      </c>
      <c r="B32" s="317">
        <v>0</v>
      </c>
      <c r="C32" s="318"/>
    </row>
    <row r="33" spans="1:3">
      <c r="A33" s="244" t="s">
        <v>472</v>
      </c>
      <c r="B33" s="317">
        <v>166.8</v>
      </c>
      <c r="C33" s="318"/>
    </row>
    <row r="34" spans="1:3" ht="15.75" thickBot="1">
      <c r="A34" s="245" t="s">
        <v>473</v>
      </c>
      <c r="B34" s="315">
        <v>114.4</v>
      </c>
      <c r="C34" s="316"/>
    </row>
    <row r="35" spans="1:3" ht="15.75" thickBot="1">
      <c r="A35" s="246" t="s">
        <v>474</v>
      </c>
      <c r="B35" s="320">
        <f>SUM(B29:C34)</f>
        <v>772.80000000000007</v>
      </c>
      <c r="C35" s="321"/>
    </row>
    <row r="36" spans="1:3" ht="15.75">
      <c r="A36" s="6" t="s">
        <v>475</v>
      </c>
    </row>
    <row r="37" spans="1:3" ht="18.75">
      <c r="A37" s="247"/>
    </row>
    <row r="47" spans="1:3" ht="15.75">
      <c r="A47" s="1"/>
    </row>
  </sheetData>
  <mergeCells count="18">
    <mergeCell ref="B34:C34"/>
    <mergeCell ref="B35:C35"/>
    <mergeCell ref="A24:A27"/>
    <mergeCell ref="B24:C27"/>
    <mergeCell ref="B28:C28"/>
    <mergeCell ref="B29:C29"/>
    <mergeCell ref="B30:C30"/>
    <mergeCell ref="B31:C31"/>
    <mergeCell ref="A22:A23"/>
    <mergeCell ref="B22:C23"/>
    <mergeCell ref="A1:C1"/>
    <mergeCell ref="B32:C32"/>
    <mergeCell ref="B33:C33"/>
    <mergeCell ref="A11:C11"/>
    <mergeCell ref="A14:C14"/>
    <mergeCell ref="A15:C15"/>
    <mergeCell ref="A16:C16"/>
    <mergeCell ref="A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Приложение 1 </vt:lpstr>
      <vt:lpstr>Приложение 2</vt:lpstr>
      <vt:lpstr>Приложение 3</vt:lpstr>
      <vt:lpstr>Приложение 4</vt:lpstr>
      <vt:lpstr>Приложение 5</vt:lpstr>
      <vt:lpstr>'Приложение 4'!Область_печати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2016-03-21T08:49:32Z</cp:lastPrinted>
  <dcterms:created xsi:type="dcterms:W3CDTF">2014-09-25T13:17:34Z</dcterms:created>
  <dcterms:modified xsi:type="dcterms:W3CDTF">2016-04-22T07:45:58Z</dcterms:modified>
</cp:coreProperties>
</file>