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activeTab="5"/>
  </bookViews>
  <sheets>
    <sheet name="Приложение 1 " sheetId="19" r:id="rId1"/>
    <sheet name="Приложение 2" sheetId="21" r:id="rId2"/>
    <sheet name="Приложение 3" sheetId="9" r:id="rId3"/>
    <sheet name="Приложение 4" sheetId="11" r:id="rId4"/>
    <sheet name="Приложение 5" sheetId="13" r:id="rId5"/>
    <sheet name="Приложение 6" sheetId="20" r:id="rId6"/>
  </sheets>
  <definedNames>
    <definedName name="_xlnm.Print_Area" localSheetId="0">'Приложение 1 '!$A$1:$E$107</definedName>
    <definedName name="_xlnm.Print_Area" localSheetId="4">'Приложение 5'!$A$1:$H$158</definedName>
  </definedNames>
  <calcPr calcId="124519"/>
</workbook>
</file>

<file path=xl/calcChain.xml><?xml version="1.0" encoding="utf-8"?>
<calcChain xmlns="http://schemas.openxmlformats.org/spreadsheetml/2006/main">
  <c r="H72" i="13"/>
  <c r="H55"/>
  <c r="E131" i="9"/>
  <c r="F131"/>
  <c r="D131"/>
  <c r="F133"/>
  <c r="E136"/>
  <c r="F136"/>
  <c r="D136"/>
  <c r="F137"/>
  <c r="F67"/>
  <c r="E67"/>
  <c r="E106"/>
  <c r="F106"/>
  <c r="F107"/>
  <c r="E71"/>
  <c r="F73"/>
  <c r="F74"/>
  <c r="F72"/>
  <c r="D94" i="19"/>
  <c r="E86"/>
  <c r="D86"/>
  <c r="D87"/>
  <c r="C87"/>
  <c r="E88"/>
  <c r="E87" s="1"/>
  <c r="G149" i="13" l="1"/>
  <c r="H70"/>
  <c r="H71"/>
  <c r="F115" i="9"/>
  <c r="F114"/>
  <c r="E112"/>
  <c r="E111" s="1"/>
  <c r="F113"/>
  <c r="D79" i="19"/>
  <c r="D78" s="1"/>
  <c r="E80"/>
  <c r="H103" i="13"/>
  <c r="G19"/>
  <c r="F19"/>
  <c r="H56"/>
  <c r="H47"/>
  <c r="H46"/>
  <c r="H38"/>
  <c r="C47" i="11"/>
  <c r="D47"/>
  <c r="E49"/>
  <c r="E199" i="9" l="1"/>
  <c r="D199"/>
  <c r="F211"/>
  <c r="F212"/>
  <c r="E135"/>
  <c r="E134" s="1"/>
  <c r="F138"/>
  <c r="F135" s="1"/>
  <c r="F134" s="1"/>
  <c r="D135"/>
  <c r="D134" s="1"/>
  <c r="F102"/>
  <c r="F103"/>
  <c r="F104"/>
  <c r="E101"/>
  <c r="E100" s="1"/>
  <c r="E99" s="1"/>
  <c r="F105"/>
  <c r="D21"/>
  <c r="E21"/>
  <c r="F30"/>
  <c r="F199" l="1"/>
  <c r="F101"/>
  <c r="C89" i="19"/>
  <c r="D89"/>
  <c r="E90"/>
  <c r="E89" s="1"/>
  <c r="D67" l="1"/>
  <c r="D66" s="1"/>
  <c r="E69"/>
  <c r="E68"/>
  <c r="E67" s="1"/>
  <c r="E66" s="1"/>
  <c r="C38" i="21"/>
  <c r="C37" s="1"/>
  <c r="C35"/>
  <c r="C34" s="1"/>
  <c r="C33" s="1"/>
  <c r="C32" s="1"/>
  <c r="C29"/>
  <c r="C28" s="1"/>
  <c r="C27" s="1"/>
  <c r="C24"/>
  <c r="C23" s="1"/>
  <c r="C22" s="1"/>
  <c r="C20" l="1"/>
  <c r="C18" s="1"/>
  <c r="E106" i="19" l="1"/>
  <c r="E105" s="1"/>
  <c r="D105"/>
  <c r="C105"/>
  <c r="E104"/>
  <c r="E103" s="1"/>
  <c r="E102" s="1"/>
  <c r="D103"/>
  <c r="C103"/>
  <c r="C102" s="1"/>
  <c r="D102"/>
  <c r="E101"/>
  <c r="E100" s="1"/>
  <c r="D100"/>
  <c r="C100"/>
  <c r="E99"/>
  <c r="E98" s="1"/>
  <c r="D98"/>
  <c r="D93" s="1"/>
  <c r="C98"/>
  <c r="C93" s="1"/>
  <c r="E97"/>
  <c r="E96" s="1"/>
  <c r="C96"/>
  <c r="E95"/>
  <c r="E94" s="1"/>
  <c r="C94"/>
  <c r="E92"/>
  <c r="E91" s="1"/>
  <c r="D91"/>
  <c r="C91"/>
  <c r="C86" s="1"/>
  <c r="E85"/>
  <c r="E84" s="1"/>
  <c r="E83" s="1"/>
  <c r="D84"/>
  <c r="D83" s="1"/>
  <c r="D82" s="1"/>
  <c r="D81" s="1"/>
  <c r="C84"/>
  <c r="C83" s="1"/>
  <c r="E79"/>
  <c r="C79"/>
  <c r="E78"/>
  <c r="C78"/>
  <c r="E75"/>
  <c r="C75"/>
  <c r="E73"/>
  <c r="C73"/>
  <c r="E71"/>
  <c r="C71"/>
  <c r="E70"/>
  <c r="C70"/>
  <c r="C67"/>
  <c r="C66" s="1"/>
  <c r="C62" s="1"/>
  <c r="E65"/>
  <c r="E64" s="1"/>
  <c r="E63" s="1"/>
  <c r="E62" s="1"/>
  <c r="D64"/>
  <c r="C64"/>
  <c r="D63"/>
  <c r="C63"/>
  <c r="D62"/>
  <c r="E59"/>
  <c r="C59"/>
  <c r="E58"/>
  <c r="C58"/>
  <c r="E57"/>
  <c r="C57"/>
  <c r="E52"/>
  <c r="C52"/>
  <c r="E51"/>
  <c r="C51"/>
  <c r="E50"/>
  <c r="E49" s="1"/>
  <c r="E48" s="1"/>
  <c r="D49"/>
  <c r="C49"/>
  <c r="D48"/>
  <c r="C48"/>
  <c r="E46"/>
  <c r="C46"/>
  <c r="E44"/>
  <c r="E43" s="1"/>
  <c r="E42" s="1"/>
  <c r="D43"/>
  <c r="C43"/>
  <c r="D42"/>
  <c r="C42"/>
  <c r="C41" s="1"/>
  <c r="D41"/>
  <c r="E39"/>
  <c r="C39"/>
  <c r="E38"/>
  <c r="C38"/>
  <c r="E36"/>
  <c r="C36"/>
  <c r="E34"/>
  <c r="C34"/>
  <c r="E33"/>
  <c r="C33"/>
  <c r="E24"/>
  <c r="C24"/>
  <c r="E19"/>
  <c r="C19"/>
  <c r="E18"/>
  <c r="C18"/>
  <c r="D17"/>
  <c r="E93" l="1"/>
  <c r="E82" s="1"/>
  <c r="E81" s="1"/>
  <c r="D107"/>
  <c r="C17"/>
  <c r="E41"/>
  <c r="E17" s="1"/>
  <c r="C82"/>
  <c r="C81" s="1"/>
  <c r="C107" s="1"/>
  <c r="E107" l="1"/>
  <c r="F84" i="13"/>
  <c r="G84"/>
  <c r="H85"/>
  <c r="B35" i="20"/>
  <c r="E76" i="9"/>
  <c r="E75" s="1"/>
  <c r="F79"/>
  <c r="D35"/>
  <c r="D34" s="1"/>
  <c r="D81"/>
  <c r="F78" l="1"/>
  <c r="D76" l="1"/>
  <c r="F77"/>
  <c r="F76" s="1"/>
  <c r="H40" i="13"/>
  <c r="H35"/>
  <c r="F204" i="9"/>
  <c r="H54" i="13"/>
  <c r="E126" i="9" l="1"/>
  <c r="D126"/>
  <c r="F128"/>
  <c r="F129"/>
  <c r="E125" l="1"/>
  <c r="F127"/>
  <c r="F126" s="1"/>
  <c r="E56"/>
  <c r="H151" i="13"/>
  <c r="H152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2"/>
  <c r="H101"/>
  <c r="H100"/>
  <c r="H99"/>
  <c r="H98"/>
  <c r="H97"/>
  <c r="H96"/>
  <c r="H95"/>
  <c r="H94"/>
  <c r="H93"/>
  <c r="H92"/>
  <c r="H91"/>
  <c r="H90"/>
  <c r="H89"/>
  <c r="H88"/>
  <c r="H87"/>
  <c r="H86"/>
  <c r="G60"/>
  <c r="H83"/>
  <c r="H82"/>
  <c r="H81"/>
  <c r="H80"/>
  <c r="H79"/>
  <c r="H78"/>
  <c r="H77"/>
  <c r="H76"/>
  <c r="H75"/>
  <c r="H74"/>
  <c r="H73"/>
  <c r="H69"/>
  <c r="H68"/>
  <c r="H67"/>
  <c r="H66"/>
  <c r="H65"/>
  <c r="H64"/>
  <c r="H63"/>
  <c r="H62"/>
  <c r="H61"/>
  <c r="G57"/>
  <c r="H58"/>
  <c r="H59"/>
  <c r="H53"/>
  <c r="H52"/>
  <c r="H51"/>
  <c r="H50"/>
  <c r="H49"/>
  <c r="H48"/>
  <c r="H45"/>
  <c r="H44"/>
  <c r="H43"/>
  <c r="H42"/>
  <c r="H41"/>
  <c r="H39"/>
  <c r="H37"/>
  <c r="H36"/>
  <c r="H34"/>
  <c r="H33"/>
  <c r="H32"/>
  <c r="H31"/>
  <c r="H30"/>
  <c r="H29"/>
  <c r="H28"/>
  <c r="H27"/>
  <c r="H26"/>
  <c r="H25"/>
  <c r="H24"/>
  <c r="H23"/>
  <c r="H22"/>
  <c r="H21"/>
  <c r="H20"/>
  <c r="D219" i="9"/>
  <c r="E219"/>
  <c r="E218" s="1"/>
  <c r="F221"/>
  <c r="F219" s="1"/>
  <c r="F218" s="1"/>
  <c r="F213"/>
  <c r="F210"/>
  <c r="F209"/>
  <c r="F208"/>
  <c r="F207"/>
  <c r="F206"/>
  <c r="F205"/>
  <c r="F203"/>
  <c r="F202"/>
  <c r="F201"/>
  <c r="F200"/>
  <c r="F198"/>
  <c r="F197"/>
  <c r="F196"/>
  <c r="F195"/>
  <c r="F194"/>
  <c r="F193"/>
  <c r="F192"/>
  <c r="F191"/>
  <c r="F190"/>
  <c r="E189"/>
  <c r="E186"/>
  <c r="F187"/>
  <c r="F188"/>
  <c r="E156"/>
  <c r="E155" s="1"/>
  <c r="E150" s="1"/>
  <c r="F158"/>
  <c r="F157"/>
  <c r="F159"/>
  <c r="E130"/>
  <c r="E124" s="1"/>
  <c r="F132"/>
  <c r="E81"/>
  <c r="E80" s="1"/>
  <c r="F88"/>
  <c r="F87"/>
  <c r="F86"/>
  <c r="F85"/>
  <c r="F84"/>
  <c r="F83"/>
  <c r="F82"/>
  <c r="F89"/>
  <c r="E49"/>
  <c r="F66"/>
  <c r="F65"/>
  <c r="F64"/>
  <c r="F63"/>
  <c r="F62"/>
  <c r="F61"/>
  <c r="F60"/>
  <c r="F59"/>
  <c r="F58"/>
  <c r="F57"/>
  <c r="F55"/>
  <c r="F54"/>
  <c r="F53"/>
  <c r="F52"/>
  <c r="F51"/>
  <c r="F48"/>
  <c r="F47"/>
  <c r="E45"/>
  <c r="E35"/>
  <c r="E34" s="1"/>
  <c r="F44"/>
  <c r="F43"/>
  <c r="F41"/>
  <c r="F40"/>
  <c r="F39"/>
  <c r="F38"/>
  <c r="F37"/>
  <c r="F36"/>
  <c r="E20"/>
  <c r="F33"/>
  <c r="F32"/>
  <c r="F29"/>
  <c r="F28"/>
  <c r="F27"/>
  <c r="F26"/>
  <c r="F25"/>
  <c r="F24"/>
  <c r="F23"/>
  <c r="F22"/>
  <c r="D51" i="11"/>
  <c r="D45"/>
  <c r="D42"/>
  <c r="D36"/>
  <c r="D34"/>
  <c r="D30"/>
  <c r="D26"/>
  <c r="D16"/>
  <c r="E50"/>
  <c r="E47" s="1"/>
  <c r="E48"/>
  <c r="E46"/>
  <c r="E44"/>
  <c r="E43"/>
  <c r="E41"/>
  <c r="E40"/>
  <c r="E39"/>
  <c r="E38"/>
  <c r="E37"/>
  <c r="E35"/>
  <c r="E33"/>
  <c r="E32"/>
  <c r="E31"/>
  <c r="E28"/>
  <c r="E25"/>
  <c r="E24"/>
  <c r="E23"/>
  <c r="E22"/>
  <c r="E21"/>
  <c r="E20"/>
  <c r="E19"/>
  <c r="E18"/>
  <c r="E17"/>
  <c r="G158" i="13" l="1"/>
  <c r="H19"/>
  <c r="F21" i="9"/>
  <c r="H84" i="13"/>
  <c r="F81" i="9"/>
  <c r="F35"/>
  <c r="D53" i="11"/>
  <c r="E19" i="9"/>
  <c r="F149" i="13"/>
  <c r="F60"/>
  <c r="F57"/>
  <c r="C51" i="11"/>
  <c r="C45"/>
  <c r="C42"/>
  <c r="C36"/>
  <c r="C34"/>
  <c r="C30"/>
  <c r="C26"/>
  <c r="C16"/>
  <c r="D218" i="9"/>
  <c r="D215"/>
  <c r="D214" s="1"/>
  <c r="D189"/>
  <c r="D186"/>
  <c r="D183"/>
  <c r="D182" s="1"/>
  <c r="D181" s="1"/>
  <c r="D176"/>
  <c r="D175" s="1"/>
  <c r="D174" s="1"/>
  <c r="D169"/>
  <c r="D168"/>
  <c r="D167" s="1"/>
  <c r="D165"/>
  <c r="D164" s="1"/>
  <c r="D162"/>
  <c r="D161" s="1"/>
  <c r="D156"/>
  <c r="D155" s="1"/>
  <c r="D152"/>
  <c r="D151" s="1"/>
  <c r="D148"/>
  <c r="D147"/>
  <c r="D146" s="1"/>
  <c r="D144"/>
  <c r="D143" s="1"/>
  <c r="D142" s="1"/>
  <c r="D140"/>
  <c r="D139" s="1"/>
  <c r="D130"/>
  <c r="D125"/>
  <c r="D122"/>
  <c r="D121" s="1"/>
  <c r="D120" s="1"/>
  <c r="D118"/>
  <c r="D117"/>
  <c r="D116" s="1"/>
  <c r="D112"/>
  <c r="D111" s="1"/>
  <c r="D108"/>
  <c r="D106"/>
  <c r="D101"/>
  <c r="D100" s="1"/>
  <c r="D95"/>
  <c r="D94"/>
  <c r="D91"/>
  <c r="D90"/>
  <c r="D80"/>
  <c r="D75"/>
  <c r="D71"/>
  <c r="D68"/>
  <c r="D67" s="1"/>
  <c r="D56"/>
  <c r="F56" s="1"/>
  <c r="D50"/>
  <c r="D46"/>
  <c r="D45"/>
  <c r="D31"/>
  <c r="F31" s="1"/>
  <c r="D20"/>
  <c r="E42" i="11"/>
  <c r="F176" i="9"/>
  <c r="F169"/>
  <c r="H149" i="13"/>
  <c r="F183" i="9"/>
  <c r="F182" s="1"/>
  <c r="F181" s="1"/>
  <c r="F189"/>
  <c r="F50"/>
  <c r="F91"/>
  <c r="F46"/>
  <c r="F45" s="1"/>
  <c r="F158" i="13" l="1"/>
  <c r="E222" i="9"/>
  <c r="C53" i="11"/>
  <c r="D150" i="9"/>
  <c r="D49"/>
  <c r="D19" s="1"/>
  <c r="D124"/>
  <c r="D99"/>
  <c r="D160"/>
  <c r="E30" i="11"/>
  <c r="E51"/>
  <c r="E45"/>
  <c r="E36"/>
  <c r="E34"/>
  <c r="E26"/>
  <c r="E16"/>
  <c r="H60" i="13"/>
  <c r="H57"/>
  <c r="F215" i="9"/>
  <c r="F214" s="1"/>
  <c r="F186"/>
  <c r="F175"/>
  <c r="F174" s="1"/>
  <c r="F168"/>
  <c r="F167" s="1"/>
  <c r="F165"/>
  <c r="F164" s="1"/>
  <c r="F162"/>
  <c r="F161" s="1"/>
  <c r="F156"/>
  <c r="F155" s="1"/>
  <c r="F152"/>
  <c r="F151" s="1"/>
  <c r="F148"/>
  <c r="F147" s="1"/>
  <c r="F146" s="1"/>
  <c r="F144"/>
  <c r="F143" s="1"/>
  <c r="F142" s="1"/>
  <c r="F140"/>
  <c r="F139" s="1"/>
  <c r="F130"/>
  <c r="F124" s="1"/>
  <c r="F125"/>
  <c r="F122"/>
  <c r="F121" s="1"/>
  <c r="F120" s="1"/>
  <c r="F118"/>
  <c r="F117" s="1"/>
  <c r="F116" s="1"/>
  <c r="F112"/>
  <c r="F111" s="1"/>
  <c r="F108"/>
  <c r="F100"/>
  <c r="F95"/>
  <c r="F94" s="1"/>
  <c r="F90"/>
  <c r="F80"/>
  <c r="F75"/>
  <c r="F71"/>
  <c r="F68"/>
  <c r="F34"/>
  <c r="F99" l="1"/>
  <c r="D222"/>
  <c r="H158" i="13"/>
  <c r="F49" i="9"/>
  <c r="F20"/>
  <c r="E53" i="11"/>
  <c r="F160" i="9"/>
  <c r="F150"/>
  <c r="F19" l="1"/>
  <c r="F222" s="1"/>
</calcChain>
</file>

<file path=xl/sharedStrings.xml><?xml version="1.0" encoding="utf-8"?>
<sst xmlns="http://schemas.openxmlformats.org/spreadsheetml/2006/main" count="1249" uniqueCount="667">
  <si>
    <t>к решению Совета</t>
  </si>
  <si>
    <t>Тейковского</t>
  </si>
  <si>
    <t>муниципального района</t>
  </si>
  <si>
    <t>Наименование показателя</t>
  </si>
  <si>
    <t>Приложение 2</t>
  </si>
  <si>
    <t xml:space="preserve">Тейковского 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</si>
  <si>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</si>
  <si>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</si>
  <si>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</si>
  <si>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</si>
  <si>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</si>
  <si>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Приложение 6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</si>
  <si>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</si>
  <si>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</si>
  <si>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</si>
  <si>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</si>
  <si>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</si>
  <si>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</si>
  <si>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</si>
  <si>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</si>
  <si>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</si>
  <si>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</si>
  <si>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</si>
  <si>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</si>
  <si>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</si>
  <si>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</si>
  <si>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</si>
  <si>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</si>
  <si>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</si>
  <si>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</si>
  <si>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</si>
  <si>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</si>
  <si>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</si>
  <si>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</si>
  <si>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</si>
  <si>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>Приложение 8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</si>
  <si>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</si>
  <si>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</si>
  <si>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</si>
  <si>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</si>
  <si>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</si>
  <si>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</si>
  <si>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</si>
  <si>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«Развитие сети муниципальных автомобильных дорог общего пользования местного значения  Тейковского муниципального района»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</si>
  <si>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</si>
  <si>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«Создание условий для оказания медицинской помощи населению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</si>
  <si>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</si>
  <si>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</si>
  <si>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</si>
  <si>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</si>
  <si>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</si>
  <si>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</si>
  <si>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</si>
  <si>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</si>
  <si>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</si>
  <si>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</si>
  <si>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</si>
  <si>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</si>
  <si>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</si>
  <si>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 xml:space="preserve">Функционирование Правительства РФ, высших исполнительных органов государственной власти субъектов РФ, местных администраций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</si>
  <si>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</si>
  <si>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</si>
  <si>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</si>
  <si>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</si>
  <si>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</si>
  <si>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</si>
  <si>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</si>
  <si>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</si>
  <si>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</si>
  <si>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</si>
  <si>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Коммунальное хозяйство 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</si>
  <si>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</si>
  <si>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</si>
  <si>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</si>
  <si>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</si>
  <si>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</si>
  <si>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Здравоохранение</t>
  </si>
  <si>
    <t>Амбулаторная помощь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</si>
  <si>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</si>
  <si>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</si>
  <si>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</si>
  <si>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</si>
  <si>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</si>
  <si>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</si>
  <si>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</si>
  <si>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</si>
  <si>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</si>
  <si>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</si>
  <si>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</si>
  <si>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</si>
  <si>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</si>
  <si>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</si>
  <si>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</si>
  <si>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</si>
  <si>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</si>
  <si>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</si>
  <si>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0500</t>
  </si>
  <si>
    <t>0502</t>
  </si>
  <si>
    <t>0700</t>
  </si>
  <si>
    <t>0701</t>
  </si>
  <si>
    <t>0702</t>
  </si>
  <si>
    <t>0707</t>
  </si>
  <si>
    <t>0709</t>
  </si>
  <si>
    <t>0800</t>
  </si>
  <si>
    <t>0801</t>
  </si>
  <si>
    <t>0900</t>
  </si>
  <si>
    <t>0902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</si>
  <si>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</si>
  <si>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</si>
  <si>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</si>
  <si>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</si>
  <si>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</si>
  <si>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</si>
  <si>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</si>
  <si>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</si>
  <si>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</si>
  <si>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</si>
  <si>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</si>
  <si>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</si>
  <si>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</si>
  <si>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</si>
  <si>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</si>
  <si>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</si>
  <si>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</si>
  <si>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</si>
  <si>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</si>
  <si>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0705</t>
  </si>
  <si>
    <t>Профессиональная подготовка, повышение квалификации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</si>
  <si>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</si>
  <si>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</si>
  <si>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</si>
  <si>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</si>
  <si>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</si>
  <si>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Утверждено по бюджету на 2016г.</t>
  </si>
  <si>
    <t>бюджета Тейковского муниципального района на 2016 год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</si>
  <si>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2016 год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</si>
  <si>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</si>
  <si>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</si>
  <si>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</si>
  <si>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</si>
  <si>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</si>
  <si>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</si>
  <si>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</si>
  <si>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</si>
  <si>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</si>
  <si>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</si>
  <si>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</si>
  <si>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</si>
  <si>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</si>
  <si>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</si>
  <si>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</si>
  <si>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</si>
  <si>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</si>
  <si>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</si>
  <si>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</si>
  <si>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</si>
  <si>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</si>
  <si>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</si>
  <si>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</si>
  <si>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</si>
  <si>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01201S0310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</si>
  <si>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</si>
  <si>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</si>
  <si>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</si>
  <si>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</si>
  <si>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r>
      <t xml:space="preserve"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</si>
  <si>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</si>
  <si>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</si>
  <si>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</si>
  <si>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</si>
  <si>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</si>
  <si>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</si>
  <si>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</si>
  <si>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</si>
  <si>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</si>
  <si>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</si>
  <si>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</si>
  <si>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</si>
  <si>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</si>
  <si>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</si>
  <si>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</si>
  <si>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</si>
  <si>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</si>
  <si>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</si>
  <si>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</si>
  <si>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</si>
  <si>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</si>
  <si>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</si>
  <si>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</si>
  <si>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</si>
  <si>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</si>
  <si>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</si>
  <si>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</si>
  <si>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</si>
  <si>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</si>
  <si>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</si>
  <si>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</si>
  <si>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</si>
  <si>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</si>
  <si>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0170180200</t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</si>
  <si>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</si>
  <si>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0170100130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</si>
  <si>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</si>
  <si>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</si>
  <si>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</si>
  <si>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</si>
  <si>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</si>
  <si>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</si>
  <si>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</si>
  <si>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</si>
  <si>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</si>
  <si>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</si>
  <si>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</si>
  <si>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</si>
  <si>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</si>
  <si>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</si>
  <si>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</si>
  <si>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</si>
  <si>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</si>
  <si>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</si>
  <si>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</si>
  <si>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</si>
  <si>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</si>
  <si>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</si>
  <si>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</si>
  <si>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</si>
  <si>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</si>
  <si>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</si>
  <si>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</si>
  <si>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</si>
  <si>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</si>
  <si>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</si>
  <si>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</si>
  <si>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</si>
  <si>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</si>
  <si>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</si>
  <si>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</si>
  <si>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</si>
  <si>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</si>
  <si>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</si>
  <si>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</si>
  <si>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</si>
  <si>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</si>
  <si>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</si>
  <si>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</si>
  <si>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</si>
  <si>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</si>
  <si>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</si>
  <si>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</si>
  <si>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</si>
  <si>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</si>
  <si>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0410100260</t>
  </si>
  <si>
    <t>0500000000</t>
  </si>
  <si>
    <t xml:space="preserve">Подпрограмма «Содержание сети муниципальных автомобильных дорог общего пользования местного значения  Тейковского муниципального района» </t>
  </si>
  <si>
    <t>0510000000</t>
  </si>
  <si>
    <t>Основное мероприятие «Ремонт и содержание автомобильных дорог общего пользования местного значения»</t>
  </si>
  <si>
    <t>0510100000</t>
  </si>
  <si>
    <t>0510120010</t>
  </si>
  <si>
    <t xml:space="preserve">Подпрограмма «Текущий и капитальный ремонт сети муниципальных автомобильных дорог общего пользования местного значения  Тейковского муниципального района» </t>
  </si>
  <si>
    <t>0520000000</t>
  </si>
  <si>
    <t>Основное мероприятие «Текущий и капитальный ремонт сети муниципальных автомобильных дорог общего пользования местного значения»</t>
  </si>
  <si>
    <t>0520120020</t>
  </si>
  <si>
    <t>0520100000</t>
  </si>
  <si>
    <t>0600000000</t>
  </si>
  <si>
    <t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</t>
  </si>
  <si>
    <t>0630000000</t>
  </si>
  <si>
    <t>Основное мероприятие «Обеспечение инженерной инфраструктурой земельных участков, предназначенных для бесплатного предоставления семьям с тремя и более детьми»</t>
  </si>
  <si>
    <t>0630100000</t>
  </si>
  <si>
    <t>0630120030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</si>
  <si>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</si>
  <si>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</si>
  <si>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</si>
  <si>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</si>
  <si>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</si>
  <si>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</si>
  <si>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</si>
  <si>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</si>
  <si>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</si>
  <si>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</si>
  <si>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</si>
  <si>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</si>
  <si>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</si>
  <si>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</si>
  <si>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>0900000000</t>
  </si>
  <si>
    <t xml:space="preserve">Подпрограмма «Создание условий для оказания медицинской помощи населению Тейковского муниципального района» </t>
  </si>
  <si>
    <t>0910000000</t>
  </si>
  <si>
    <t>Основное мероприятие «Создание условий для оказания медицинской помощи населению»</t>
  </si>
  <si>
    <t>0910100000</t>
  </si>
  <si>
    <t>0910120070</t>
  </si>
  <si>
    <t>0910120310</t>
  </si>
  <si>
    <t xml:space="preserve">Подпрограмма "Привлечение и закрепление медицинских кадров в Тейковском муниципальном районе" </t>
  </si>
  <si>
    <t>0920000000</t>
  </si>
  <si>
    <t>Основное мероприятие «Привлечение и развитие кадрового потенциала в учреждениях здравоохранения района»</t>
  </si>
  <si>
    <t>0920100000</t>
  </si>
  <si>
    <t>Компенсация затрат на проезд врачам, фельдшерам до лечебного учреждения, находящегося в сельской местности на период отсутствия основного работника  (Социальное обеспечение и иные выплаты населению)</t>
  </si>
  <si>
    <t>0920100450</t>
  </si>
  <si>
    <t>Компенсация затрат найма жилья молодым и приглашенным медицинским специалистам на период работы в ОБУЗ "Тейковская ЦРБ" в медицинских учреждениях, находящихся в сельской местности (Социальное обеспечение и иные выплаты населению)</t>
  </si>
  <si>
    <t>0920100460</t>
  </si>
  <si>
    <t>Единовременая выплата молодому специалисту (врачу, фельдшеру), или мед. специалисту со стажем до 5-ти лет (включительно) после одного года работы в медицинском учреждении (Социальное обеспечение и иные выплаты населению)</t>
  </si>
  <si>
    <t>0920100470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</si>
  <si>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</si>
  <si>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</si>
  <si>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</si>
  <si>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</si>
  <si>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</si>
  <si>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</si>
  <si>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</si>
  <si>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</si>
  <si>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</si>
  <si>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</si>
  <si>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</si>
  <si>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</si>
  <si>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</si>
  <si>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</si>
  <si>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</si>
  <si>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</si>
  <si>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</si>
  <si>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</si>
  <si>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</si>
  <si>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</si>
  <si>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</si>
  <si>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района на 2016 год </t>
  </si>
  <si>
    <t>Утверждено по бюджету на 2016 год</t>
  </si>
  <si>
    <t xml:space="preserve">Утверждено по бюджету на 2016г </t>
  </si>
  <si>
    <t>бюджета Тейковского муниципального района на 2016 год по разделам и подразделам функциональной классификации расходов Российской Федерации</t>
  </si>
  <si>
    <t>0140100110</t>
  </si>
  <si>
    <t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</t>
  </si>
  <si>
    <t>0110181950</t>
  </si>
  <si>
    <t>Сумма</t>
  </si>
  <si>
    <t>Приложение 7</t>
  </si>
  <si>
    <t>Приложение 1</t>
  </si>
  <si>
    <t>Приложение 4</t>
  </si>
  <si>
    <r>
      <t>Мероприятия по текущему содержанию сети муниципальных автомобильных дорог общего пользования местного значения  (</t>
    </r>
    <r>
      <rPr>
        <sz val="10"/>
        <color rgb="FF000000"/>
        <rFont val="Times New Roman"/>
        <family val="1"/>
        <charset val="204"/>
      </rPr>
      <t>Межбюджетные трансферты)</t>
    </r>
  </si>
  <si>
    <t>0510180010</t>
  </si>
  <si>
    <t>4190000260</t>
  </si>
  <si>
    <t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</t>
  </si>
  <si>
    <t>0110100010</t>
  </si>
  <si>
    <t>Софинансирование расходов на укрепление материально-технической базы муниципальных образовательных организаций (Предоставление субсидий бюджетным, автономным учреждениям и иным некоммерческим организациям)</t>
  </si>
  <si>
    <t>01101S1950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</si>
  <si>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</si>
  <si>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</si>
  <si>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</si>
  <si>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</si>
  <si>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</si>
  <si>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</si>
  <si>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</si>
  <si>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</si>
  <si>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</si>
  <si>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</si>
  <si>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</si>
  <si>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</si>
  <si>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</si>
  <si>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</si>
  <si>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</si>
  <si>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</si>
  <si>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</si>
  <si>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</si>
  <si>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</si>
  <si>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</si>
  <si>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1510100500</t>
  </si>
  <si>
    <t>600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</si>
  <si>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</si>
  <si>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</si>
  <si>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</si>
  <si>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</si>
  <si>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</si>
  <si>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</si>
  <si>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>от 16.12.2015 г. № 45-р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</si>
  <si>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</si>
  <si>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</si>
  <si>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</si>
  <si>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</si>
  <si>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</si>
  <si>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</si>
  <si>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</si>
  <si>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</si>
  <si>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</si>
  <si>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</si>
  <si>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</si>
  <si>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</si>
  <si>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</si>
  <si>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</si>
  <si>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</si>
  <si>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</si>
  <si>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</si>
  <si>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</si>
  <si>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</si>
  <si>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</si>
  <si>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</si>
  <si>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</si>
  <si>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</si>
  <si>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</si>
  <si>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</si>
  <si>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</si>
  <si>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</si>
  <si>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обеспечению инженерной инфраструктурой земельных участков, предназначенных для бесплатного предоставления семьям с тремя и более детьми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</si>
  <si>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Создание условий для оперативного прибытия работников фельдшерско-акушерских пунктов  к пациенту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</si>
  <si>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Содействие в благоустройстве территории учреждений здравоохранения (Закупка товаров, работ и услуг для обеспечения государственных (муниципальных) нужд) </t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</si>
  <si>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</si>
  <si>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</si>
  <si>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</si>
  <si>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</si>
  <si>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</si>
  <si>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</si>
  <si>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</si>
  <si>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</si>
  <si>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</si>
  <si>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</si>
  <si>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</si>
  <si>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</si>
  <si>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</si>
  <si>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</si>
  <si>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</si>
  <si>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</si>
  <si>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</si>
  <si>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</si>
  <si>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</si>
  <si>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</si>
  <si>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    Составление (изменение) списков кандидатов в присяжные заседатели федеральных судов общей юрисдикции в Российской Федерации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</si>
  <si>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</si>
  <si>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</si>
  <si>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</si>
  <si>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</si>
  <si>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</si>
  <si>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</si>
  <si>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</si>
  <si>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</si>
  <si>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 </t>
  </si>
  <si>
    <t>Внесенные изменения</t>
  </si>
  <si>
    <t>Уточненный бюджет на 2016г.</t>
  </si>
  <si>
    <t xml:space="preserve">Уточненный  бюджет на 2016г </t>
  </si>
  <si>
    <t>0120100310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</si>
  <si>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</si>
  <si>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</si>
  <si>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</si>
  <si>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t xml:space="preserve">Мероприятия по текущему содержанию сети муниципальных автомобильных дорог общего пользования местного значения (Закупка товаров, работ и услуг для обеспечения государственных (муниципальных) нужд)   </t>
  </si>
  <si>
    <t xml:space="preserve">Мероприятия по текущему содержанию сети муниципальных автомобильных дорог общего пользования местного значения  (Закупка товаров, работ и услуг для обеспечения государственных (муниципальных) нужд) </t>
  </si>
  <si>
    <t>Уточненный бюджет на 2016 год</t>
  </si>
  <si>
    <t>Приложение 5</t>
  </si>
  <si>
    <t>0510108010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</si>
  <si>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</si>
  <si>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Проведение Всероссийской сельскохозяйственной переписи в 2016 году (Закупка товаров, работ и услуг для обеспечения государственных (муниципальных) нужд)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</si>
  <si>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</si>
  <si>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</si>
  <si>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</si>
  <si>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</si>
  <si>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</si>
  <si>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</si>
  <si>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</si>
  <si>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</si>
  <si>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</si>
  <si>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</si>
  <si>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</si>
  <si>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</si>
  <si>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</si>
  <si>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</si>
  <si>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11</t>
  </si>
  <si>
    <t xml:space="preserve">от 16.12.2015 г. № 45-р   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</si>
  <si>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</si>
  <si>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</si>
  <si>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2016 год</t>
  </si>
  <si>
    <t xml:space="preserve">                                                                                                                                        </t>
  </si>
  <si>
    <t>Наименование поселений</t>
  </si>
  <si>
    <t>сумма</t>
  </si>
  <si>
    <t>2016 год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</si>
  <si>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</si>
  <si>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</si>
  <si>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</si>
  <si>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Новогоряновское сельское поселение</t>
  </si>
  <si>
    <t xml:space="preserve">5. Новолеушинское сельское поселение </t>
  </si>
  <si>
    <t xml:space="preserve">6. Нерльское городское поселение </t>
  </si>
  <si>
    <t xml:space="preserve">Всего </t>
  </si>
  <si>
    <t xml:space="preserve">               </t>
  </si>
  <si>
    <t>Приложение 3</t>
  </si>
  <si>
    <t>ДОХОДЫ</t>
  </si>
  <si>
    <t xml:space="preserve">   бюджета Тейковского муниципального района по кодам классификации доходов бюджетов на 2016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</si>
  <si>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</si>
  <si>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</si>
  <si>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</si>
  <si>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</si>
  <si>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</si>
  <si>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</si>
  <si>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</si>
  <si>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</si>
  <si>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</si>
  <si>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</si>
  <si>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</si>
  <si>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</si>
  <si>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</si>
  <si>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</si>
  <si>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</si>
  <si>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</si>
  <si>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</si>
  <si>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</si>
  <si>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</si>
  <si>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</si>
  <si>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</si>
  <si>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</si>
  <si>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</si>
  <si>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</si>
  <si>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</si>
  <si>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</si>
  <si>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</si>
  <si>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</si>
  <si>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</si>
  <si>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</si>
  <si>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 xml:space="preserve"> 000 1050300001 0000 110</t>
  </si>
  <si>
    <t xml:space="preserve">  Единый сельскохозяйственный налог</t>
  </si>
  <si>
    <t>182 1050301001 0000 110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</si>
  <si>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</si>
  <si>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</si>
  <si>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</si>
  <si>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</si>
  <si>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</si>
  <si>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</si>
  <si>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</si>
  <si>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</si>
  <si>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</si>
  <si>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</si>
  <si>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</si>
  <si>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</si>
  <si>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</si>
  <si>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</si>
  <si>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</si>
  <si>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</si>
  <si>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</si>
  <si>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</si>
  <si>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</si>
  <si>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</si>
  <si>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</si>
  <si>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</si>
  <si>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</si>
  <si>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</si>
  <si>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</si>
  <si>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</si>
  <si>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</si>
  <si>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</si>
  <si>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</si>
  <si>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</si>
  <si>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</si>
  <si>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</si>
  <si>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</si>
  <si>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</si>
  <si>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</si>
  <si>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</si>
  <si>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</si>
  <si>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</si>
  <si>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</si>
  <si>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</si>
  <si>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</si>
  <si>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</si>
  <si>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</si>
  <si>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</si>
  <si>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</si>
  <si>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</si>
  <si>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</si>
  <si>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</si>
  <si>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</si>
  <si>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</si>
  <si>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</si>
  <si>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</si>
  <si>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</si>
  <si>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</si>
  <si>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</si>
  <si>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</si>
  <si>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</si>
  <si>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</si>
  <si>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</si>
  <si>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</si>
  <si>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</si>
  <si>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</si>
  <si>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</si>
  <si>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</si>
  <si>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</si>
  <si>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</si>
  <si>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</si>
  <si>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</si>
  <si>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</si>
  <si>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</si>
  <si>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</si>
  <si>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</si>
  <si>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</si>
  <si>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</si>
  <si>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</si>
  <si>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</si>
  <si>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</si>
  <si>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</si>
  <si>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</si>
  <si>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</si>
  <si>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</si>
  <si>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</si>
  <si>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</si>
  <si>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</si>
  <si>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</si>
  <si>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</si>
  <si>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</si>
  <si>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</si>
  <si>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000 2020100000 0000 151</t>
  </si>
  <si>
    <t xml:space="preserve">  Дотации бюджетам субъектов Российской Федерации и муниципальных образований</t>
  </si>
  <si>
    <t xml:space="preserve"> 000 2020100100 0000 151</t>
  </si>
  <si>
    <t xml:space="preserve">  Дотации на выравнивание бюджетной обеспеченности</t>
  </si>
  <si>
    <t>040 2020100105 0000 151</t>
  </si>
  <si>
    <t xml:space="preserve">  Дотации бюджетам муниципальных районов на выравнивание  бюджетной обеспеченности</t>
  </si>
  <si>
    <t xml:space="preserve"> 000 2020200000 0000 151</t>
  </si>
  <si>
    <t xml:space="preserve">  Субсидии бюджетам бюджетной системы Российской Федерации (межбюджетные субсидии)</t>
  </si>
  <si>
    <t xml:space="preserve"> 000 2020299900 0000 151</t>
  </si>
  <si>
    <t xml:space="preserve">  Прочие субсидии</t>
  </si>
  <si>
    <t>040 2020299905 0000 151</t>
  </si>
  <si>
    <t xml:space="preserve">  Прочие субсидии бюджетам муниципальных районов</t>
  </si>
  <si>
    <t xml:space="preserve"> 000 2020300000 0000 151</t>
  </si>
  <si>
    <t xml:space="preserve">  Субвенции бюджетам субъектов Российской Федерации и муниципальных образований</t>
  </si>
  <si>
    <t xml:space="preserve"> 000 2020302400 0000 151</t>
  </si>
  <si>
    <t xml:space="preserve">  Субвенции местным бюджетам на выполнение передаваемых полномочий субъектов Российской Федерации</t>
  </si>
  <si>
    <t>040 2020302405 0000 151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</si>
  <si>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</si>
  <si>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000 2020300700 0000 151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</si>
  <si>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</si>
  <si>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040 2020300705 0000 151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</si>
  <si>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</si>
  <si>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000 2020312100 0000 151</t>
  </si>
  <si>
    <t>Субвенции бюджетам на проведение Всероссийской сельскохозяйственной переписи в 2016 году</t>
  </si>
  <si>
    <t>040 2020312105 0000 151</t>
  </si>
  <si>
    <t>Субвенции бюджетам муниципальных районов на проведение Всероссийской сельскохозяйственной переписи в 2016 году</t>
  </si>
  <si>
    <t>000 2020399900 0000 151</t>
  </si>
  <si>
    <t xml:space="preserve">  Прочие субвенции</t>
  </si>
  <si>
    <t>040 2020399905 0000 151</t>
  </si>
  <si>
    <t xml:space="preserve">  Прочие субвенции бюджетам муниципальных районов</t>
  </si>
  <si>
    <t xml:space="preserve"> 000 2020400000 0000 151</t>
  </si>
  <si>
    <t xml:space="preserve">  Иные межбюджетные трансферты</t>
  </si>
  <si>
    <t xml:space="preserve"> 000 2020401400 0000 151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</si>
  <si>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</si>
  <si>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040 2020401405 0000 151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</si>
  <si>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</si>
  <si>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000 2190000000 0000 000</t>
  </si>
  <si>
    <t>Возврат остатков субсидий, субвенций и иных межбюджетных трансфертов, имеющих целевое назначение прошлых лет</t>
  </si>
  <si>
    <t>040 2190500005 0000 151</t>
  </si>
  <si>
    <t>Возврат остатков субсидий, субвенций и иных межбюджетных трансфертов, имеющих целевое назначение прошлых лет из бюджетов муниципальных районов</t>
  </si>
  <si>
    <t xml:space="preserve">  Итого доходов</t>
  </si>
  <si>
    <t>000 2020200800 0000 151</t>
  </si>
  <si>
    <t>Субсидии бюджетам на обеспечение жильем молодых семей</t>
  </si>
  <si>
    <t>040 2020200805 0000 151</t>
  </si>
  <si>
    <t>Субсидии бюджетам муниципальных районов на обеспечение жильем молодых семей</t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</si>
  <si>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</si>
  <si>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</si>
  <si>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</si>
  <si>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</si>
  <si>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r>
      <t xml:space="preserve">Софинансирование на организацию дополнительного профессионального образования лиц, замещающих выборные муниципальные должности и муниципальных служащих в рамках непрограммных расходов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</si>
  <si>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r>
      <t xml:space="preserve">Организация дополнительного профессионального образования лиц, замещающих выборные муниципальные должности и муниципальных служащих в рамках непрограммных расходов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</si>
  <si>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</si>
  <si>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</si>
  <si>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</si>
  <si>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</si>
  <si>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01101L0970</t>
  </si>
  <si>
    <t>040 2020205105 0000 151</t>
  </si>
  <si>
    <t>Субсидии бюджетам муниципальных районов на реализацию федеральных целевых программ</t>
  </si>
  <si>
    <t>000 2020221500 0000 151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</si>
  <si>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</si>
  <si>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Реализация мероприятий подпрограммы "Обеспечение жильем молодых семей" ФЦП "Жилище" на 2015 - 2020 годы (Социальное обеспечение и иные выплаты населению)</t>
  </si>
  <si>
    <t>0610150200</t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</si>
  <si>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</si>
  <si>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0520108020</t>
  </si>
  <si>
    <t>Дорожная деятельность (в части содержания и ремонта) в отношении автомобильных дорог местного значения вне границ населенных пунктов в границах Тейковского муниципального района</t>
  </si>
  <si>
    <t>06101R0200</t>
  </si>
  <si>
    <t>от 01.06.2016 г. № 79-р</t>
  </si>
  <si>
    <t>-23,7</t>
  </si>
  <si>
    <t>23,7</t>
  </si>
  <si>
    <t xml:space="preserve">                                                                                     от 01.06.2016 г. № 79-р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</si>
</sst>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41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0" fontId="13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center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 wrapText="1"/>
    </xf>
    <xf numFmtId="164" fontId="9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wrapText="1" shrinkToFi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justify" vertical="top" wrapText="1"/>
    </xf>
    <xf numFmtId="0" fontId="1" fillId="0" borderId="0" xfId="0" applyFont="1"/>
    <xf numFmtId="0" fontId="2" fillId="0" borderId="0" xfId="0" applyFont="1" applyAlignment="1">
      <alignment wrapText="1" shrinkToFit="1"/>
    </xf>
    <xf numFmtId="0" fontId="0" fillId="0" borderId="0" xfId="0" applyAlignment="1">
      <alignment horizontal="right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5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44" fontId="4" fillId="0" borderId="1" xfId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center" wrapText="1"/>
    </xf>
    <xf numFmtId="49" fontId="2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 indent="2"/>
    </xf>
    <xf numFmtId="49" fontId="4" fillId="0" borderId="1" xfId="0" applyNumberFormat="1" applyFont="1" applyBorder="1" applyAlignment="1">
      <alignment horizontal="center" wrapText="1"/>
    </xf>
    <xf numFmtId="0" fontId="4" fillId="0" borderId="2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 wrapText="1" shrinkToFit="1"/>
    </xf>
    <xf numFmtId="49" fontId="4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164" fontId="7" fillId="0" borderId="19" xfId="0" applyNumberFormat="1" applyFont="1" applyBorder="1" applyAlignment="1">
      <alignment horizontal="center" vertical="top" wrapText="1"/>
    </xf>
    <xf numFmtId="164" fontId="0" fillId="0" borderId="20" xfId="0" applyNumberForma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0" fillId="0" borderId="18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7" fillId="0" borderId="0" xfId="0" applyFont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9"/>
  <sheetViews>
    <sheetView topLeftCell="A13" zoomScaleSheetLayoutView="100" workbookViewId="0">
      <selection activeCell="B27" sqref="B27:B28"/>
    </sheetView>
  </sheetViews>
  <sheetFormatPr defaultRowHeight="15"/>
  <cols>
    <col min="1" max="1" width="22.42578125" customWidth="1"/>
    <col min="2" max="2" width="55.42578125" customWidth="1"/>
    <col min="3" max="3" width="10.5703125" customWidth="1"/>
    <col min="4" max="4" width="8.85546875" customWidth="1"/>
    <col min="5" max="5" width="10.5703125" customWidth="1"/>
    <col min="6" max="6" width="0.140625" customWidth="1"/>
    <col min="7" max="7" width="6.7109375" hidden="1" customWidth="1"/>
  </cols>
  <sheetData>
    <row r="1" spans="1:7" ht="15.75">
      <c r="A1" s="1"/>
      <c r="B1" s="347" t="s">
        <v>330</v>
      </c>
      <c r="C1" s="347"/>
      <c r="D1" s="347"/>
      <c r="E1" s="347"/>
      <c r="F1" s="347"/>
      <c r="G1" s="347"/>
    </row>
    <row r="2" spans="1:7" ht="15.75">
      <c r="A2" s="1"/>
      <c r="B2" s="347" t="s">
        <v>0</v>
      </c>
      <c r="C2" s="347"/>
      <c r="D2" s="347"/>
      <c r="E2" s="347"/>
      <c r="F2" s="347"/>
      <c r="G2" s="347"/>
    </row>
    <row r="3" spans="1:7" ht="15.75">
      <c r="A3" s="1"/>
      <c r="B3" s="348" t="s">
        <v>5</v>
      </c>
      <c r="C3" s="348"/>
      <c r="D3" s="348"/>
      <c r="E3" s="348"/>
      <c r="F3" s="348"/>
      <c r="G3" s="348"/>
    </row>
    <row r="4" spans="1:7" ht="15.75">
      <c r="A4" s="1"/>
      <c r="B4" s="347" t="s">
        <v>2</v>
      </c>
      <c r="C4" s="347"/>
      <c r="D4" s="347"/>
      <c r="E4" s="347"/>
      <c r="F4" s="347"/>
      <c r="G4" s="347"/>
    </row>
    <row r="5" spans="1:7" ht="15.75">
      <c r="A5" s="1"/>
      <c r="B5" s="347" t="s">
        <v>663</v>
      </c>
      <c r="C5" s="347"/>
      <c r="D5" s="347"/>
      <c r="E5" s="347"/>
      <c r="F5" s="347"/>
      <c r="G5" s="347"/>
    </row>
    <row r="6" spans="1:7" ht="15.75" customHeight="1">
      <c r="A6" s="1"/>
      <c r="B6" s="347" t="s">
        <v>4</v>
      </c>
      <c r="C6" s="347"/>
      <c r="D6" s="347"/>
      <c r="E6" s="347"/>
      <c r="F6" s="245"/>
    </row>
    <row r="7" spans="1:7" ht="15.75" customHeight="1">
      <c r="A7" s="1"/>
      <c r="B7" s="347" t="s">
        <v>0</v>
      </c>
      <c r="C7" s="347"/>
      <c r="D7" s="347"/>
      <c r="E7" s="347"/>
      <c r="F7" s="245"/>
    </row>
    <row r="8" spans="1:7" ht="15.75" customHeight="1">
      <c r="A8" s="1"/>
      <c r="B8" s="348" t="s">
        <v>5</v>
      </c>
      <c r="C8" s="348"/>
      <c r="D8" s="348"/>
      <c r="E8" s="348"/>
      <c r="F8" s="245"/>
    </row>
    <row r="9" spans="1:7" ht="15.75" customHeight="1">
      <c r="A9" s="1"/>
      <c r="B9" s="347" t="s">
        <v>2</v>
      </c>
      <c r="C9" s="347"/>
      <c r="D9" s="347"/>
      <c r="E9" s="347"/>
      <c r="F9" s="245"/>
    </row>
    <row r="10" spans="1:7" ht="15.75" customHeight="1">
      <c r="A10" s="1"/>
      <c r="B10" s="347" t="s">
        <v>367</v>
      </c>
      <c r="C10" s="347"/>
      <c r="D10" s="347"/>
      <c r="E10" s="347"/>
      <c r="F10" s="245"/>
    </row>
    <row r="11" spans="1:7" ht="15.75">
      <c r="A11" s="339"/>
      <c r="B11" s="340"/>
      <c r="C11" s="340"/>
      <c r="D11" s="340"/>
      <c r="E11" s="340"/>
      <c r="F11" s="269"/>
    </row>
    <row r="12" spans="1:7">
      <c r="A12" s="341" t="s">
        <v>474</v>
      </c>
      <c r="B12" s="341"/>
      <c r="C12" s="341"/>
      <c r="D12" s="341"/>
      <c r="E12" s="341"/>
      <c r="F12" s="270"/>
    </row>
    <row r="13" spans="1:7" ht="35.25" customHeight="1">
      <c r="A13" s="342" t="s">
        <v>475</v>
      </c>
      <c r="B13" s="342"/>
      <c r="C13" s="342"/>
      <c r="D13" s="342"/>
      <c r="E13" s="342"/>
      <c r="F13" s="271"/>
    </row>
    <row r="14" spans="1:7" ht="15.75">
      <c r="A14" s="1"/>
      <c r="B14" s="1"/>
      <c r="C14" s="1"/>
      <c r="D14" s="1"/>
      <c r="E14" s="1"/>
      <c r="F14" s="1"/>
    </row>
    <row r="15" spans="1:7" ht="20.25" customHeight="1">
      <c r="A15" s="1"/>
      <c r="B15" s="343" t="s">
        <v>6</v>
      </c>
      <c r="C15" s="343"/>
      <c r="D15" s="343"/>
      <c r="E15" s="343"/>
      <c r="F15" s="247"/>
    </row>
    <row r="16" spans="1:7" ht="51.75">
      <c r="A16" s="272" t="s">
        <v>476</v>
      </c>
      <c r="B16" s="273" t="s">
        <v>3</v>
      </c>
      <c r="C16" s="272" t="s">
        <v>133</v>
      </c>
      <c r="D16" s="273" t="s">
        <v>428</v>
      </c>
      <c r="E16" s="272" t="s">
        <v>429</v>
      </c>
      <c r="F16" s="274"/>
      <c r="G16" s="23"/>
    </row>
    <row r="17" spans="1:7">
      <c r="A17" s="275" t="s">
        <v>477</v>
      </c>
      <c r="B17" s="172" t="s">
        <v>478</v>
      </c>
      <c r="C17" s="276">
        <f t="shared" ref="C17:D17" si="0">C18+C24+C33+C38+C41+C51+C57+C62+C70+C78</f>
        <v>25450.7</v>
      </c>
      <c r="D17" s="276">
        <f t="shared" si="0"/>
        <v>150</v>
      </c>
      <c r="E17" s="276">
        <f>E18+E24+E33+E38+E41+E51+E57+E62+E70+E78</f>
        <v>25600.7</v>
      </c>
      <c r="F17" s="277"/>
      <c r="G17" s="23"/>
    </row>
    <row r="18" spans="1:7">
      <c r="A18" s="275" t="s">
        <v>479</v>
      </c>
      <c r="B18" s="172" t="s">
        <v>480</v>
      </c>
      <c r="C18" s="276">
        <f>C19</f>
        <v>12791.3</v>
      </c>
      <c r="D18" s="278"/>
      <c r="E18" s="276">
        <f>E19</f>
        <v>12791.3</v>
      </c>
      <c r="F18" s="277"/>
      <c r="G18" s="23"/>
    </row>
    <row r="19" spans="1:7" ht="14.25" customHeight="1">
      <c r="A19" s="275" t="s">
        <v>481</v>
      </c>
      <c r="B19" s="172" t="s">
        <v>482</v>
      </c>
      <c r="C19" s="276">
        <f>C20+C21+C22+C23</f>
        <v>12791.3</v>
      </c>
      <c r="D19" s="278"/>
      <c r="E19" s="276">
        <f>E20+E21+E22+E23</f>
        <v>12791.3</v>
      </c>
      <c r="F19" s="277"/>
      <c r="G19" s="23"/>
    </row>
    <row r="20" spans="1:7" ht="63" customHeight="1">
      <c r="A20" s="255" t="s">
        <v>483</v>
      </c>
      <c r="B20" s="172" t="s">
        <v>484</v>
      </c>
      <c r="C20" s="276">
        <v>12625</v>
      </c>
      <c r="D20" s="278"/>
      <c r="E20" s="276">
        <v>12625</v>
      </c>
      <c r="F20" s="277"/>
      <c r="G20" s="23"/>
    </row>
    <row r="21" spans="1:7" ht="90" customHeight="1">
      <c r="A21" s="255" t="s">
        <v>485</v>
      </c>
      <c r="B21" s="172" t="s">
        <v>486</v>
      </c>
      <c r="C21" s="276">
        <v>13.8</v>
      </c>
      <c r="D21" s="278"/>
      <c r="E21" s="276">
        <v>13.8</v>
      </c>
      <c r="F21" s="277"/>
      <c r="G21" s="23"/>
    </row>
    <row r="22" spans="1:7" ht="41.25" customHeight="1">
      <c r="A22" s="255" t="s">
        <v>487</v>
      </c>
      <c r="B22" s="172" t="s">
        <v>488</v>
      </c>
      <c r="C22" s="276">
        <v>27.5</v>
      </c>
      <c r="D22" s="278"/>
      <c r="E22" s="276">
        <v>27.5</v>
      </c>
      <c r="F22" s="277"/>
      <c r="G22" s="23"/>
    </row>
    <row r="23" spans="1:7" ht="78" customHeight="1">
      <c r="A23" s="255" t="s">
        <v>489</v>
      </c>
      <c r="B23" s="172" t="s">
        <v>490</v>
      </c>
      <c r="C23" s="276">
        <v>125</v>
      </c>
      <c r="D23" s="278"/>
      <c r="E23" s="276">
        <v>125</v>
      </c>
      <c r="F23" s="277"/>
      <c r="G23" s="23"/>
    </row>
    <row r="24" spans="1:7" ht="27.75" customHeight="1">
      <c r="A24" s="275" t="s">
        <v>491</v>
      </c>
      <c r="B24" s="172" t="s">
        <v>492</v>
      </c>
      <c r="C24" s="276">
        <f>C25+C27+C29+C31</f>
        <v>3065.5</v>
      </c>
      <c r="D24" s="278"/>
      <c r="E24" s="276">
        <f>E25+E27+E29+E31</f>
        <v>3065.5</v>
      </c>
      <c r="F24" s="277"/>
      <c r="G24" s="23"/>
    </row>
    <row r="25" spans="1:7" ht="18.75" customHeight="1">
      <c r="A25" s="344" t="s">
        <v>493</v>
      </c>
      <c r="B25" s="345" t="s">
        <v>494</v>
      </c>
      <c r="C25" s="334">
        <v>1087.7</v>
      </c>
      <c r="D25" s="337"/>
      <c r="E25" s="334">
        <v>1087.7</v>
      </c>
      <c r="F25" s="277"/>
      <c r="G25" s="23"/>
    </row>
    <row r="26" spans="1:7" ht="31.5" customHeight="1">
      <c r="A26" s="344"/>
      <c r="B26" s="346"/>
      <c r="C26" s="334"/>
      <c r="D26" s="338"/>
      <c r="E26" s="334"/>
      <c r="F26" s="277"/>
      <c r="G26" s="23"/>
    </row>
    <row r="27" spans="1:7" ht="53.25" customHeight="1">
      <c r="A27" s="335" t="s">
        <v>495</v>
      </c>
      <c r="B27" s="336" t="s">
        <v>496</v>
      </c>
      <c r="C27" s="334">
        <v>16.5</v>
      </c>
      <c r="D27" s="337"/>
      <c r="E27" s="334">
        <v>16.5</v>
      </c>
      <c r="F27" s="277"/>
      <c r="G27" s="23"/>
    </row>
    <row r="28" spans="1:7" ht="9" customHeight="1">
      <c r="A28" s="335"/>
      <c r="B28" s="336"/>
      <c r="C28" s="334"/>
      <c r="D28" s="338"/>
      <c r="E28" s="334"/>
      <c r="F28" s="277"/>
      <c r="G28" s="23"/>
    </row>
    <row r="29" spans="1:7" ht="51.75" customHeight="1">
      <c r="A29" s="331" t="s">
        <v>497</v>
      </c>
      <c r="B29" s="332" t="s">
        <v>498</v>
      </c>
      <c r="C29" s="334">
        <v>2374.1</v>
      </c>
      <c r="D29" s="278"/>
      <c r="E29" s="334">
        <v>2374.1</v>
      </c>
      <c r="F29" s="277"/>
      <c r="G29" s="23"/>
    </row>
    <row r="30" spans="1:7" ht="9.75" hidden="1" customHeight="1">
      <c r="A30" s="331"/>
      <c r="B30" s="333"/>
      <c r="C30" s="334"/>
      <c r="D30" s="281"/>
      <c r="E30" s="334"/>
      <c r="F30" s="277"/>
      <c r="G30" s="23"/>
    </row>
    <row r="31" spans="1:7" ht="51" customHeight="1">
      <c r="A31" s="331" t="s">
        <v>499</v>
      </c>
      <c r="B31" s="332" t="s">
        <v>500</v>
      </c>
      <c r="C31" s="334">
        <v>-412.8</v>
      </c>
      <c r="D31" s="278"/>
      <c r="E31" s="334">
        <v>-412.8</v>
      </c>
      <c r="F31" s="277"/>
      <c r="G31" s="23"/>
    </row>
    <row r="32" spans="1:7" ht="6" hidden="1" customHeight="1">
      <c r="A32" s="331"/>
      <c r="B32" s="333"/>
      <c r="C32" s="334"/>
      <c r="D32" s="281"/>
      <c r="E32" s="334"/>
      <c r="F32" s="277"/>
      <c r="G32" s="23"/>
    </row>
    <row r="33" spans="1:7" ht="14.25" customHeight="1">
      <c r="A33" s="275" t="s">
        <v>501</v>
      </c>
      <c r="B33" s="34" t="s">
        <v>502</v>
      </c>
      <c r="C33" s="276">
        <f>C34+C36</f>
        <v>1780</v>
      </c>
      <c r="D33" s="278"/>
      <c r="E33" s="276">
        <f>E34+E36</f>
        <v>1780</v>
      </c>
      <c r="F33" s="277"/>
      <c r="G33" s="23"/>
    </row>
    <row r="34" spans="1:7" ht="24" customHeight="1">
      <c r="A34" s="275" t="s">
        <v>503</v>
      </c>
      <c r="B34" s="172" t="s">
        <v>504</v>
      </c>
      <c r="C34" s="276">
        <f>C35</f>
        <v>1500</v>
      </c>
      <c r="D34" s="278"/>
      <c r="E34" s="276">
        <f>E35</f>
        <v>1500</v>
      </c>
      <c r="F34" s="277"/>
      <c r="G34" s="23"/>
    </row>
    <row r="35" spans="1:7" ht="27.75" customHeight="1">
      <c r="A35" s="255" t="s">
        <v>505</v>
      </c>
      <c r="B35" s="172" t="s">
        <v>504</v>
      </c>
      <c r="C35" s="276">
        <v>1500</v>
      </c>
      <c r="D35" s="278"/>
      <c r="E35" s="276">
        <v>1500</v>
      </c>
      <c r="F35" s="277"/>
      <c r="G35" s="23"/>
    </row>
    <row r="36" spans="1:7" ht="15.75" customHeight="1">
      <c r="A36" s="275" t="s">
        <v>506</v>
      </c>
      <c r="B36" s="172" t="s">
        <v>507</v>
      </c>
      <c r="C36" s="276">
        <f>C37</f>
        <v>280</v>
      </c>
      <c r="D36" s="278"/>
      <c r="E36" s="276">
        <f>E37</f>
        <v>280</v>
      </c>
      <c r="F36" s="277"/>
      <c r="G36" s="23"/>
    </row>
    <row r="37" spans="1:7">
      <c r="A37" s="255" t="s">
        <v>508</v>
      </c>
      <c r="B37" s="172" t="s">
        <v>507</v>
      </c>
      <c r="C37" s="276">
        <v>280</v>
      </c>
      <c r="D37" s="278"/>
      <c r="E37" s="276">
        <v>280</v>
      </c>
      <c r="F37" s="277"/>
      <c r="G37" s="23"/>
    </row>
    <row r="38" spans="1:7" ht="27" customHeight="1">
      <c r="A38" s="275" t="s">
        <v>509</v>
      </c>
      <c r="B38" s="172" t="s">
        <v>510</v>
      </c>
      <c r="C38" s="276">
        <f>C39</f>
        <v>30</v>
      </c>
      <c r="D38" s="278"/>
      <c r="E38" s="276">
        <f>E39</f>
        <v>30</v>
      </c>
      <c r="F38" s="277"/>
      <c r="G38" s="23"/>
    </row>
    <row r="39" spans="1:7" ht="18" customHeight="1">
      <c r="A39" s="275" t="s">
        <v>511</v>
      </c>
      <c r="B39" s="34" t="s">
        <v>512</v>
      </c>
      <c r="C39" s="246">
        <f>C40</f>
        <v>30</v>
      </c>
      <c r="D39" s="278"/>
      <c r="E39" s="246">
        <f>E40</f>
        <v>30</v>
      </c>
      <c r="F39" s="282"/>
      <c r="G39" s="23"/>
    </row>
    <row r="40" spans="1:7" ht="17.25" customHeight="1">
      <c r="A40" s="255" t="s">
        <v>513</v>
      </c>
      <c r="B40" s="34" t="s">
        <v>514</v>
      </c>
      <c r="C40" s="246">
        <v>30</v>
      </c>
      <c r="D40" s="278"/>
      <c r="E40" s="246">
        <v>30</v>
      </c>
      <c r="F40" s="282"/>
      <c r="G40" s="23"/>
    </row>
    <row r="41" spans="1:7" ht="37.5" customHeight="1">
      <c r="A41" s="275" t="s">
        <v>515</v>
      </c>
      <c r="B41" s="172" t="s">
        <v>516</v>
      </c>
      <c r="C41" s="276">
        <f t="shared" ref="C41:D41" si="1">C42+C48</f>
        <v>3998.6</v>
      </c>
      <c r="D41" s="276">
        <f t="shared" si="1"/>
        <v>0</v>
      </c>
      <c r="E41" s="276">
        <f>E42+E48</f>
        <v>3998.6</v>
      </c>
      <c r="F41" s="277"/>
      <c r="G41" s="23"/>
    </row>
    <row r="42" spans="1:7" ht="77.25" customHeight="1">
      <c r="A42" s="275" t="s">
        <v>517</v>
      </c>
      <c r="B42" s="172" t="s">
        <v>518</v>
      </c>
      <c r="C42" s="276">
        <f>C43+C46</f>
        <v>3973.6</v>
      </c>
      <c r="D42" s="276">
        <f>D43+D46</f>
        <v>0</v>
      </c>
      <c r="E42" s="276">
        <f>E43+E46</f>
        <v>3973.6</v>
      </c>
      <c r="F42" s="277"/>
      <c r="G42" s="23"/>
    </row>
    <row r="43" spans="1:7" ht="52.5" customHeight="1">
      <c r="A43" s="275" t="s">
        <v>519</v>
      </c>
      <c r="B43" s="172" t="s">
        <v>520</v>
      </c>
      <c r="C43" s="276">
        <f>C44+C45</f>
        <v>3863.6</v>
      </c>
      <c r="D43" s="276">
        <f>D44+D45</f>
        <v>0</v>
      </c>
      <c r="E43" s="276">
        <f>E44+E45</f>
        <v>3863.6</v>
      </c>
      <c r="F43" s="277"/>
      <c r="G43" s="23"/>
    </row>
    <row r="44" spans="1:7" ht="67.5" customHeight="1">
      <c r="A44" s="255" t="s">
        <v>521</v>
      </c>
      <c r="B44" s="283" t="s">
        <v>522</v>
      </c>
      <c r="C44" s="276">
        <v>3480.5</v>
      </c>
      <c r="D44" s="284"/>
      <c r="E44" s="276">
        <f>C44+D44</f>
        <v>3480.5</v>
      </c>
      <c r="F44" s="277"/>
      <c r="G44" s="23"/>
    </row>
    <row r="45" spans="1:7" ht="65.25" customHeight="1">
      <c r="A45" s="255" t="s">
        <v>523</v>
      </c>
      <c r="B45" s="285" t="s">
        <v>524</v>
      </c>
      <c r="C45" s="276">
        <v>383.1</v>
      </c>
      <c r="D45" s="284"/>
      <c r="E45" s="276">
        <v>383.1</v>
      </c>
      <c r="F45" s="277"/>
      <c r="G45" s="23"/>
    </row>
    <row r="46" spans="1:7" ht="64.5" customHeight="1">
      <c r="A46" s="275" t="s">
        <v>525</v>
      </c>
      <c r="B46" s="34" t="s">
        <v>526</v>
      </c>
      <c r="C46" s="276">
        <f>C47</f>
        <v>110</v>
      </c>
      <c r="D46" s="278"/>
      <c r="E46" s="276">
        <f>E47</f>
        <v>110</v>
      </c>
      <c r="F46" s="277"/>
      <c r="G46" s="23"/>
    </row>
    <row r="47" spans="1:7" ht="52.5" customHeight="1">
      <c r="A47" s="255" t="s">
        <v>527</v>
      </c>
      <c r="B47" s="172" t="s">
        <v>528</v>
      </c>
      <c r="C47" s="276">
        <v>110</v>
      </c>
      <c r="D47" s="278"/>
      <c r="E47" s="276">
        <v>110</v>
      </c>
      <c r="F47" s="277"/>
      <c r="G47" s="23"/>
    </row>
    <row r="48" spans="1:7" ht="27" customHeight="1">
      <c r="A48" s="255" t="s">
        <v>529</v>
      </c>
      <c r="B48" s="254" t="s">
        <v>530</v>
      </c>
      <c r="C48" s="276">
        <f t="shared" ref="C48:D49" si="2">C49</f>
        <v>25</v>
      </c>
      <c r="D48" s="276">
        <f t="shared" si="2"/>
        <v>0</v>
      </c>
      <c r="E48" s="276">
        <f>E49</f>
        <v>25</v>
      </c>
      <c r="F48" s="277"/>
      <c r="G48" s="23"/>
    </row>
    <row r="49" spans="1:7" ht="42.75" customHeight="1">
      <c r="A49" s="255" t="s">
        <v>531</v>
      </c>
      <c r="B49" s="172" t="s">
        <v>532</v>
      </c>
      <c r="C49" s="276">
        <f t="shared" si="2"/>
        <v>25</v>
      </c>
      <c r="D49" s="276">
        <f t="shared" si="2"/>
        <v>0</v>
      </c>
      <c r="E49" s="276">
        <f>E50</f>
        <v>25</v>
      </c>
      <c r="F49" s="277"/>
      <c r="G49" s="23"/>
    </row>
    <row r="50" spans="1:7" ht="39.75" customHeight="1">
      <c r="A50" s="255" t="s">
        <v>533</v>
      </c>
      <c r="B50" s="172" t="s">
        <v>534</v>
      </c>
      <c r="C50" s="276">
        <v>25</v>
      </c>
      <c r="D50" s="278"/>
      <c r="E50" s="276">
        <f>C50+D50</f>
        <v>25</v>
      </c>
      <c r="F50" s="277"/>
      <c r="G50" s="23"/>
    </row>
    <row r="51" spans="1:7" ht="18" customHeight="1">
      <c r="A51" s="275" t="s">
        <v>535</v>
      </c>
      <c r="B51" s="34" t="s">
        <v>536</v>
      </c>
      <c r="C51" s="276">
        <f>C52</f>
        <v>293.2</v>
      </c>
      <c r="D51" s="278"/>
      <c r="E51" s="276">
        <f>E52</f>
        <v>293.2</v>
      </c>
      <c r="F51" s="277"/>
      <c r="G51" s="23"/>
    </row>
    <row r="52" spans="1:7" ht="18.75" customHeight="1">
      <c r="A52" s="275" t="s">
        <v>537</v>
      </c>
      <c r="B52" s="34" t="s">
        <v>538</v>
      </c>
      <c r="C52" s="276">
        <f>C53+C54+C55+C56</f>
        <v>293.2</v>
      </c>
      <c r="D52" s="278"/>
      <c r="E52" s="276">
        <f>E53+E54+E55+E56</f>
        <v>293.2</v>
      </c>
      <c r="F52" s="277"/>
      <c r="G52" s="23"/>
    </row>
    <row r="53" spans="1:7" ht="25.5" customHeight="1">
      <c r="A53" s="255" t="s">
        <v>539</v>
      </c>
      <c r="B53" s="172" t="s">
        <v>540</v>
      </c>
      <c r="C53" s="276">
        <v>63.6</v>
      </c>
      <c r="D53" s="278"/>
      <c r="E53" s="276">
        <v>63.6</v>
      </c>
      <c r="F53" s="277"/>
      <c r="G53" s="23"/>
    </row>
    <row r="54" spans="1:7" ht="27.75" customHeight="1">
      <c r="A54" s="255" t="s">
        <v>541</v>
      </c>
      <c r="B54" s="172" t="s">
        <v>542</v>
      </c>
      <c r="C54" s="276">
        <v>0</v>
      </c>
      <c r="D54" s="278"/>
      <c r="E54" s="276">
        <v>0</v>
      </c>
      <c r="F54" s="277"/>
      <c r="G54" s="23"/>
    </row>
    <row r="55" spans="1:7" ht="18.75" customHeight="1">
      <c r="A55" s="255" t="s">
        <v>543</v>
      </c>
      <c r="B55" s="172" t="s">
        <v>544</v>
      </c>
      <c r="C55" s="276">
        <v>50.6</v>
      </c>
      <c r="D55" s="278"/>
      <c r="E55" s="276">
        <v>50.6</v>
      </c>
      <c r="F55" s="277"/>
      <c r="G55" s="23"/>
    </row>
    <row r="56" spans="1:7" ht="20.25" customHeight="1">
      <c r="A56" s="255" t="s">
        <v>545</v>
      </c>
      <c r="B56" s="172" t="s">
        <v>546</v>
      </c>
      <c r="C56" s="276">
        <v>179</v>
      </c>
      <c r="D56" s="278"/>
      <c r="E56" s="276">
        <v>179</v>
      </c>
      <c r="F56" s="277"/>
      <c r="G56" s="23"/>
    </row>
    <row r="57" spans="1:7" ht="27" customHeight="1">
      <c r="A57" s="275" t="s">
        <v>547</v>
      </c>
      <c r="B57" s="172" t="s">
        <v>548</v>
      </c>
      <c r="C57" s="276">
        <f>C58</f>
        <v>2417.1999999999998</v>
      </c>
      <c r="D57" s="278"/>
      <c r="E57" s="276">
        <f>E58</f>
        <v>2417.1999999999998</v>
      </c>
      <c r="F57" s="277"/>
      <c r="G57" s="23"/>
    </row>
    <row r="58" spans="1:7" ht="18.75" customHeight="1">
      <c r="A58" s="275" t="s">
        <v>549</v>
      </c>
      <c r="B58" s="34" t="s">
        <v>550</v>
      </c>
      <c r="C58" s="276">
        <f>C59</f>
        <v>2417.1999999999998</v>
      </c>
      <c r="D58" s="278"/>
      <c r="E58" s="276">
        <f>E59</f>
        <v>2417.1999999999998</v>
      </c>
      <c r="F58" s="277"/>
      <c r="G58" s="23"/>
    </row>
    <row r="59" spans="1:7" ht="21.75" customHeight="1">
      <c r="A59" s="275" t="s">
        <v>551</v>
      </c>
      <c r="B59" s="34" t="s">
        <v>552</v>
      </c>
      <c r="C59" s="276">
        <f>C60+C61</f>
        <v>2417.1999999999998</v>
      </c>
      <c r="D59" s="278"/>
      <c r="E59" s="276">
        <f>E60+E61</f>
        <v>2417.1999999999998</v>
      </c>
      <c r="F59" s="277"/>
      <c r="G59" s="23"/>
    </row>
    <row r="60" spans="1:7" ht="28.5" customHeight="1">
      <c r="A60" s="255" t="s">
        <v>553</v>
      </c>
      <c r="B60" s="172" t="s">
        <v>554</v>
      </c>
      <c r="C60" s="276">
        <v>45</v>
      </c>
      <c r="D60" s="278"/>
      <c r="E60" s="276">
        <v>45</v>
      </c>
      <c r="F60" s="277"/>
      <c r="G60" s="23"/>
    </row>
    <row r="61" spans="1:7" ht="30" customHeight="1">
      <c r="A61" s="255" t="s">
        <v>555</v>
      </c>
      <c r="B61" s="172" t="s">
        <v>554</v>
      </c>
      <c r="C61" s="276">
        <v>2372.1999999999998</v>
      </c>
      <c r="D61" s="278"/>
      <c r="E61" s="276">
        <v>2372.1999999999998</v>
      </c>
      <c r="F61" s="277"/>
      <c r="G61" s="23"/>
    </row>
    <row r="62" spans="1:7" ht="27.75" customHeight="1">
      <c r="A62" s="275" t="s">
        <v>556</v>
      </c>
      <c r="B62" s="172" t="s">
        <v>557</v>
      </c>
      <c r="C62" s="276">
        <f t="shared" ref="C62:D62" si="3">C63+C66</f>
        <v>696.7</v>
      </c>
      <c r="D62" s="276">
        <f t="shared" si="3"/>
        <v>150</v>
      </c>
      <c r="E62" s="276">
        <f>E63+E66</f>
        <v>846.7</v>
      </c>
      <c r="F62" s="277"/>
      <c r="G62" s="23"/>
    </row>
    <row r="63" spans="1:7" ht="66.75" customHeight="1">
      <c r="A63" s="248" t="s">
        <v>558</v>
      </c>
      <c r="B63" s="254" t="s">
        <v>559</v>
      </c>
      <c r="C63" s="286">
        <f t="shared" ref="C63:D64" si="4">C64</f>
        <v>26.5</v>
      </c>
      <c r="D63" s="276">
        <f t="shared" si="4"/>
        <v>150</v>
      </c>
      <c r="E63" s="276">
        <f>E64</f>
        <v>176.5</v>
      </c>
      <c r="F63" s="277"/>
      <c r="G63" s="23"/>
    </row>
    <row r="64" spans="1:7" ht="78" customHeight="1">
      <c r="A64" s="248" t="s">
        <v>560</v>
      </c>
      <c r="B64" s="254" t="s">
        <v>561</v>
      </c>
      <c r="C64" s="286">
        <f t="shared" si="4"/>
        <v>26.5</v>
      </c>
      <c r="D64" s="276">
        <f t="shared" si="4"/>
        <v>150</v>
      </c>
      <c r="E64" s="276">
        <f>E65</f>
        <v>176.5</v>
      </c>
      <c r="F64" s="277"/>
      <c r="G64" s="23"/>
    </row>
    <row r="65" spans="1:7" ht="78" customHeight="1">
      <c r="A65" s="255" t="s">
        <v>562</v>
      </c>
      <c r="B65" s="285" t="s">
        <v>563</v>
      </c>
      <c r="C65" s="286">
        <v>26.5</v>
      </c>
      <c r="D65" s="278">
        <v>150</v>
      </c>
      <c r="E65" s="276">
        <f>C65+D65</f>
        <v>176.5</v>
      </c>
      <c r="F65" s="277"/>
      <c r="G65" s="23"/>
    </row>
    <row r="66" spans="1:7" ht="28.5" customHeight="1">
      <c r="A66" s="287" t="s">
        <v>564</v>
      </c>
      <c r="B66" s="288" t="s">
        <v>565</v>
      </c>
      <c r="C66" s="289">
        <f>C67</f>
        <v>670.2</v>
      </c>
      <c r="D66" s="289">
        <f t="shared" ref="D66:E66" si="5">D67</f>
        <v>0</v>
      </c>
      <c r="E66" s="289">
        <f t="shared" si="5"/>
        <v>670.2</v>
      </c>
      <c r="F66" s="277"/>
      <c r="G66" s="23"/>
    </row>
    <row r="67" spans="1:7" ht="30" customHeight="1">
      <c r="A67" s="275" t="s">
        <v>566</v>
      </c>
      <c r="B67" s="172" t="s">
        <v>567</v>
      </c>
      <c r="C67" s="276">
        <f>C68+C69</f>
        <v>670.2</v>
      </c>
      <c r="D67" s="279">
        <f>D68+D69</f>
        <v>0</v>
      </c>
      <c r="E67" s="279">
        <f>E68+E69</f>
        <v>670.2</v>
      </c>
      <c r="F67" s="277"/>
      <c r="G67" s="23"/>
    </row>
    <row r="68" spans="1:7" ht="38.25" customHeight="1">
      <c r="A68" s="255" t="s">
        <v>568</v>
      </c>
      <c r="B68" s="172" t="s">
        <v>569</v>
      </c>
      <c r="C68" s="276">
        <v>542.70000000000005</v>
      </c>
      <c r="D68" s="278"/>
      <c r="E68" s="276">
        <f>C68+D68</f>
        <v>542.70000000000005</v>
      </c>
      <c r="F68" s="277"/>
      <c r="G68" s="23"/>
    </row>
    <row r="69" spans="1:7" ht="39.75" customHeight="1">
      <c r="A69" s="255" t="s">
        <v>570</v>
      </c>
      <c r="B69" s="172" t="s">
        <v>571</v>
      </c>
      <c r="C69" s="276">
        <v>127.5</v>
      </c>
      <c r="D69" s="278"/>
      <c r="E69" s="279">
        <f>C69+D69</f>
        <v>127.5</v>
      </c>
      <c r="F69" s="277"/>
      <c r="G69" s="23"/>
    </row>
    <row r="70" spans="1:7" ht="18.75" customHeight="1">
      <c r="A70" s="275" t="s">
        <v>572</v>
      </c>
      <c r="B70" s="34" t="s">
        <v>573</v>
      </c>
      <c r="C70" s="276">
        <f>C71+C73+C75</f>
        <v>207.5</v>
      </c>
      <c r="D70" s="278"/>
      <c r="E70" s="276">
        <f>E71+E73+E75</f>
        <v>207.5</v>
      </c>
      <c r="F70" s="277"/>
      <c r="G70" s="23"/>
    </row>
    <row r="71" spans="1:7" ht="26.25" customHeight="1">
      <c r="A71" s="275" t="s">
        <v>574</v>
      </c>
      <c r="B71" s="172" t="s">
        <v>575</v>
      </c>
      <c r="C71" s="276">
        <f>C72</f>
        <v>30</v>
      </c>
      <c r="D71" s="278"/>
      <c r="E71" s="276">
        <f>E72</f>
        <v>30</v>
      </c>
      <c r="F71" s="277"/>
      <c r="G71" s="23"/>
    </row>
    <row r="72" spans="1:7" ht="66" customHeight="1">
      <c r="A72" s="255" t="s">
        <v>576</v>
      </c>
      <c r="B72" s="290" t="s">
        <v>577</v>
      </c>
      <c r="C72" s="276">
        <v>30</v>
      </c>
      <c r="D72" s="278"/>
      <c r="E72" s="276">
        <v>30</v>
      </c>
      <c r="F72" s="277"/>
      <c r="G72" s="23"/>
    </row>
    <row r="73" spans="1:7" ht="77.25" customHeight="1">
      <c r="A73" s="255" t="s">
        <v>578</v>
      </c>
      <c r="B73" s="290" t="s">
        <v>579</v>
      </c>
      <c r="C73" s="276">
        <f>C74</f>
        <v>65</v>
      </c>
      <c r="D73" s="278"/>
      <c r="E73" s="276">
        <f>E74</f>
        <v>65</v>
      </c>
      <c r="F73" s="277"/>
      <c r="G73" s="23"/>
    </row>
    <row r="74" spans="1:7" ht="26.25" customHeight="1">
      <c r="A74" s="255" t="s">
        <v>580</v>
      </c>
      <c r="B74" s="172" t="s">
        <v>581</v>
      </c>
      <c r="C74" s="276">
        <v>65</v>
      </c>
      <c r="D74" s="278"/>
      <c r="E74" s="276">
        <v>65</v>
      </c>
      <c r="F74" s="277"/>
      <c r="G74" s="23"/>
    </row>
    <row r="75" spans="1:7" ht="27.75" customHeight="1">
      <c r="A75" s="275" t="s">
        <v>582</v>
      </c>
      <c r="B75" s="172" t="s">
        <v>583</v>
      </c>
      <c r="C75" s="276">
        <f>C76+C77</f>
        <v>112.5</v>
      </c>
      <c r="D75" s="278"/>
      <c r="E75" s="276">
        <f>E76+E77</f>
        <v>112.5</v>
      </c>
      <c r="F75" s="277"/>
      <c r="G75" s="23"/>
    </row>
    <row r="76" spans="1:7" ht="39" customHeight="1">
      <c r="A76" s="255" t="s">
        <v>584</v>
      </c>
      <c r="B76" s="172" t="s">
        <v>585</v>
      </c>
      <c r="C76" s="276">
        <v>3.3</v>
      </c>
      <c r="D76" s="278"/>
      <c r="E76" s="276">
        <v>3.3</v>
      </c>
      <c r="F76" s="277"/>
      <c r="G76" s="23"/>
    </row>
    <row r="77" spans="1:7" ht="39" customHeight="1">
      <c r="A77" s="255" t="s">
        <v>586</v>
      </c>
      <c r="B77" s="172" t="s">
        <v>585</v>
      </c>
      <c r="C77" s="276">
        <v>109.2</v>
      </c>
      <c r="D77" s="278"/>
      <c r="E77" s="276">
        <v>109.2</v>
      </c>
      <c r="F77" s="277"/>
      <c r="G77" s="23"/>
    </row>
    <row r="78" spans="1:7" ht="17.25" customHeight="1">
      <c r="A78" s="275" t="s">
        <v>587</v>
      </c>
      <c r="B78" s="34" t="s">
        <v>588</v>
      </c>
      <c r="C78" s="276">
        <f t="shared" ref="C78:E79" si="6">C79</f>
        <v>170.7</v>
      </c>
      <c r="D78" s="306">
        <f t="shared" si="6"/>
        <v>0</v>
      </c>
      <c r="E78" s="276">
        <f t="shared" si="6"/>
        <v>170.7</v>
      </c>
      <c r="F78" s="277"/>
      <c r="G78" s="23"/>
    </row>
    <row r="79" spans="1:7" ht="20.25" customHeight="1">
      <c r="A79" s="275" t="s">
        <v>589</v>
      </c>
      <c r="B79" s="34" t="s">
        <v>590</v>
      </c>
      <c r="C79" s="276">
        <f t="shared" si="6"/>
        <v>170.7</v>
      </c>
      <c r="D79" s="306">
        <f t="shared" si="6"/>
        <v>0</v>
      </c>
      <c r="E79" s="276">
        <f t="shared" si="6"/>
        <v>170.7</v>
      </c>
      <c r="F79" s="277"/>
      <c r="G79" s="23"/>
    </row>
    <row r="80" spans="1:7" ht="21" customHeight="1">
      <c r="A80" s="255" t="s">
        <v>591</v>
      </c>
      <c r="B80" s="34" t="s">
        <v>592</v>
      </c>
      <c r="C80" s="276">
        <v>170.7</v>
      </c>
      <c r="D80" s="306"/>
      <c r="E80" s="276">
        <f>C80+D80</f>
        <v>170.7</v>
      </c>
      <c r="F80" s="277"/>
      <c r="G80" s="23"/>
    </row>
    <row r="81" spans="1:7" ht="17.25" customHeight="1">
      <c r="A81" s="291" t="s">
        <v>593</v>
      </c>
      <c r="B81" s="28" t="s">
        <v>594</v>
      </c>
      <c r="C81" s="292">
        <f>C82+C105</f>
        <v>125170.40000000001</v>
      </c>
      <c r="D81" s="292">
        <f>D82+D105</f>
        <v>-184.8</v>
      </c>
      <c r="E81" s="292">
        <f>E82+E105</f>
        <v>124985.60000000001</v>
      </c>
      <c r="F81" s="293"/>
      <c r="G81" s="23"/>
    </row>
    <row r="82" spans="1:7" ht="28.5" customHeight="1">
      <c r="A82" s="275" t="s">
        <v>595</v>
      </c>
      <c r="B82" s="172" t="s">
        <v>596</v>
      </c>
      <c r="C82" s="276">
        <f>C83+C86+C93+C102</f>
        <v>125814.00000000001</v>
      </c>
      <c r="D82" s="276">
        <f>D83+D86+D93+D102</f>
        <v>-184.8</v>
      </c>
      <c r="E82" s="276">
        <f>E83+E86+E93+E102</f>
        <v>125629.20000000001</v>
      </c>
      <c r="F82" s="277"/>
      <c r="G82" s="23"/>
    </row>
    <row r="83" spans="1:7" ht="26.25" customHeight="1">
      <c r="A83" s="275" t="s">
        <v>597</v>
      </c>
      <c r="B83" s="172" t="s">
        <v>598</v>
      </c>
      <c r="C83" s="276">
        <f t="shared" ref="C83:E84" si="7">C84</f>
        <v>64527.8</v>
      </c>
      <c r="D83" s="276">
        <f t="shared" si="7"/>
        <v>0</v>
      </c>
      <c r="E83" s="276">
        <f t="shared" si="7"/>
        <v>64527.8</v>
      </c>
      <c r="F83" s="277"/>
      <c r="G83" s="23"/>
    </row>
    <row r="84" spans="1:7" ht="16.5" customHeight="1">
      <c r="A84" s="275" t="s">
        <v>599</v>
      </c>
      <c r="B84" s="172" t="s">
        <v>600</v>
      </c>
      <c r="C84" s="276">
        <f t="shared" si="7"/>
        <v>64527.8</v>
      </c>
      <c r="D84" s="276">
        <f t="shared" si="7"/>
        <v>0</v>
      </c>
      <c r="E84" s="276">
        <f t="shared" si="7"/>
        <v>64527.8</v>
      </c>
      <c r="F84" s="277"/>
      <c r="G84" s="23"/>
    </row>
    <row r="85" spans="1:7" ht="26.25" customHeight="1">
      <c r="A85" s="255" t="s">
        <v>601</v>
      </c>
      <c r="B85" s="172" t="s">
        <v>602</v>
      </c>
      <c r="C85" s="276">
        <v>64527.8</v>
      </c>
      <c r="D85" s="278"/>
      <c r="E85" s="276">
        <f>C85+D85</f>
        <v>64527.8</v>
      </c>
      <c r="F85" s="277"/>
      <c r="G85" s="23"/>
    </row>
    <row r="86" spans="1:7" ht="26.25" customHeight="1">
      <c r="A86" s="287" t="s">
        <v>603</v>
      </c>
      <c r="B86" s="294" t="s">
        <v>604</v>
      </c>
      <c r="C86" s="276">
        <f>C89+C91</f>
        <v>1368.1</v>
      </c>
      <c r="D86" s="279">
        <f>D89+D91+D87</f>
        <v>444.7</v>
      </c>
      <c r="E86" s="309">
        <f>E89+E91+E87</f>
        <v>1812.8</v>
      </c>
      <c r="F86" s="277"/>
      <c r="G86" s="23"/>
    </row>
    <row r="87" spans="1:7" ht="26.25" customHeight="1">
      <c r="A87" s="312" t="s">
        <v>653</v>
      </c>
      <c r="B87" s="311" t="s">
        <v>654</v>
      </c>
      <c r="C87" s="309">
        <f>C88</f>
        <v>0</v>
      </c>
      <c r="D87" s="309">
        <f>D88</f>
        <v>474.7</v>
      </c>
      <c r="E87" s="309">
        <f>E88</f>
        <v>474.7</v>
      </c>
      <c r="F87" s="277"/>
      <c r="G87" s="23"/>
    </row>
    <row r="88" spans="1:7" ht="26.25" customHeight="1">
      <c r="A88" s="310" t="s">
        <v>655</v>
      </c>
      <c r="B88" s="311" t="s">
        <v>656</v>
      </c>
      <c r="C88" s="309"/>
      <c r="D88" s="309">
        <v>474.7</v>
      </c>
      <c r="E88" s="309">
        <f>C88+D88</f>
        <v>474.7</v>
      </c>
      <c r="F88" s="277"/>
      <c r="G88" s="23"/>
    </row>
    <row r="89" spans="1:7" ht="16.5" customHeight="1">
      <c r="A89" s="278" t="s">
        <v>638</v>
      </c>
      <c r="B89" s="302" t="s">
        <v>639</v>
      </c>
      <c r="C89" s="279">
        <f>C90</f>
        <v>472</v>
      </c>
      <c r="D89" s="279">
        <f>D90</f>
        <v>0</v>
      </c>
      <c r="E89" s="279">
        <f>E90</f>
        <v>472</v>
      </c>
      <c r="F89" s="277"/>
      <c r="G89" s="23"/>
    </row>
    <row r="90" spans="1:7" ht="26.25" customHeight="1">
      <c r="A90" s="303" t="s">
        <v>640</v>
      </c>
      <c r="B90" s="302" t="s">
        <v>641</v>
      </c>
      <c r="C90" s="279">
        <v>472</v>
      </c>
      <c r="D90" s="279"/>
      <c r="E90" s="279">
        <f>C90+D90</f>
        <v>472</v>
      </c>
      <c r="F90" s="277"/>
      <c r="G90" s="23"/>
    </row>
    <row r="91" spans="1:7" ht="14.25" customHeight="1">
      <c r="A91" s="275" t="s">
        <v>605</v>
      </c>
      <c r="B91" s="172" t="s">
        <v>606</v>
      </c>
      <c r="C91" s="276">
        <f t="shared" ref="C91:E91" si="8">C92</f>
        <v>896.1</v>
      </c>
      <c r="D91" s="276">
        <f t="shared" si="8"/>
        <v>-30</v>
      </c>
      <c r="E91" s="276">
        <f t="shared" si="8"/>
        <v>866.1</v>
      </c>
      <c r="F91" s="277"/>
      <c r="G91" s="23"/>
    </row>
    <row r="92" spans="1:7" ht="15" customHeight="1">
      <c r="A92" s="255" t="s">
        <v>607</v>
      </c>
      <c r="B92" s="172" t="s">
        <v>608</v>
      </c>
      <c r="C92" s="276">
        <v>896.1</v>
      </c>
      <c r="D92" s="279">
        <v>-30</v>
      </c>
      <c r="E92" s="276">
        <f>C92+D92</f>
        <v>866.1</v>
      </c>
      <c r="F92" s="277"/>
      <c r="G92" s="23"/>
    </row>
    <row r="93" spans="1:7" ht="28.5" customHeight="1">
      <c r="A93" s="275" t="s">
        <v>609</v>
      </c>
      <c r="B93" s="172" t="s">
        <v>610</v>
      </c>
      <c r="C93" s="276">
        <f>C94+C96+C100+C98</f>
        <v>59510</v>
      </c>
      <c r="D93" s="279">
        <f>D94+D96+D100+D98</f>
        <v>-629.5</v>
      </c>
      <c r="E93" s="279">
        <f>E94+E96+E100+E98</f>
        <v>58880.5</v>
      </c>
      <c r="F93" s="277"/>
      <c r="G93" s="23"/>
    </row>
    <row r="94" spans="1:7" ht="29.25" customHeight="1">
      <c r="A94" s="275" t="s">
        <v>611</v>
      </c>
      <c r="B94" s="172" t="s">
        <v>612</v>
      </c>
      <c r="C94" s="276">
        <f>C95</f>
        <v>1905</v>
      </c>
      <c r="D94" s="309">
        <f>D95</f>
        <v>-385.9</v>
      </c>
      <c r="E94" s="276">
        <f>E95</f>
        <v>1519.1</v>
      </c>
      <c r="F94" s="277"/>
      <c r="G94" s="23"/>
    </row>
    <row r="95" spans="1:7" ht="27" customHeight="1">
      <c r="A95" s="255" t="s">
        <v>613</v>
      </c>
      <c r="B95" s="295" t="s">
        <v>614</v>
      </c>
      <c r="C95" s="276">
        <v>1905</v>
      </c>
      <c r="D95" s="297">
        <v>-385.9</v>
      </c>
      <c r="E95" s="276">
        <f>C95+D95</f>
        <v>1519.1</v>
      </c>
      <c r="F95" s="277"/>
      <c r="G95" s="23"/>
    </row>
    <row r="96" spans="1:7" ht="29.25" customHeight="1">
      <c r="A96" s="255" t="s">
        <v>615</v>
      </c>
      <c r="B96" s="295" t="s">
        <v>616</v>
      </c>
      <c r="C96" s="276">
        <f>C97</f>
        <v>4.9000000000000004</v>
      </c>
      <c r="D96" s="296"/>
      <c r="E96" s="276">
        <f>E97</f>
        <v>4.9000000000000004</v>
      </c>
      <c r="F96" s="277"/>
      <c r="G96" s="23"/>
    </row>
    <row r="97" spans="1:7" ht="40.5" customHeight="1">
      <c r="A97" s="255" t="s">
        <v>617</v>
      </c>
      <c r="B97" s="295" t="s">
        <v>618</v>
      </c>
      <c r="C97" s="276">
        <v>4.9000000000000004</v>
      </c>
      <c r="D97" s="296"/>
      <c r="E97" s="276">
        <f>C97+D97</f>
        <v>4.9000000000000004</v>
      </c>
      <c r="F97" s="277"/>
      <c r="G97" s="23"/>
    </row>
    <row r="98" spans="1:7" ht="28.5" customHeight="1">
      <c r="A98" s="255" t="s">
        <v>619</v>
      </c>
      <c r="B98" s="295" t="s">
        <v>620</v>
      </c>
      <c r="C98" s="276">
        <f>C99</f>
        <v>997.1</v>
      </c>
      <c r="D98" s="297">
        <f>D99</f>
        <v>0</v>
      </c>
      <c r="E98" s="276">
        <f>E99</f>
        <v>997.1</v>
      </c>
      <c r="F98" s="277"/>
      <c r="G98" s="23"/>
    </row>
    <row r="99" spans="1:7" ht="26.25" customHeight="1">
      <c r="A99" s="255" t="s">
        <v>621</v>
      </c>
      <c r="B99" s="295" t="s">
        <v>622</v>
      </c>
      <c r="C99" s="276">
        <v>997.1</v>
      </c>
      <c r="D99" s="297"/>
      <c r="E99" s="276">
        <f>C99+D99</f>
        <v>997.1</v>
      </c>
      <c r="F99" s="277"/>
      <c r="G99" s="23"/>
    </row>
    <row r="100" spans="1:7" ht="16.5" customHeight="1">
      <c r="A100" s="255" t="s">
        <v>623</v>
      </c>
      <c r="B100" s="172" t="s">
        <v>624</v>
      </c>
      <c r="C100" s="276">
        <f>C101</f>
        <v>56603</v>
      </c>
      <c r="D100" s="276">
        <f>D101</f>
        <v>-243.6</v>
      </c>
      <c r="E100" s="276">
        <f>E101</f>
        <v>56359.4</v>
      </c>
      <c r="F100" s="277"/>
      <c r="G100" s="23"/>
    </row>
    <row r="101" spans="1:7" ht="19.5" customHeight="1">
      <c r="A101" s="255" t="s">
        <v>625</v>
      </c>
      <c r="B101" s="172" t="s">
        <v>626</v>
      </c>
      <c r="C101" s="276">
        <v>56603</v>
      </c>
      <c r="D101" s="276">
        <v>-243.6</v>
      </c>
      <c r="E101" s="276">
        <f>C101+D101</f>
        <v>56359.4</v>
      </c>
      <c r="F101" s="277"/>
      <c r="G101" s="23"/>
    </row>
    <row r="102" spans="1:7" ht="19.5" customHeight="1">
      <c r="A102" s="278" t="s">
        <v>627</v>
      </c>
      <c r="B102" s="172" t="s">
        <v>628</v>
      </c>
      <c r="C102" s="276">
        <f t="shared" ref="C102:E103" si="9">C103</f>
        <v>408.1</v>
      </c>
      <c r="D102" s="276">
        <f t="shared" si="9"/>
        <v>0</v>
      </c>
      <c r="E102" s="276">
        <f t="shared" si="9"/>
        <v>408.1</v>
      </c>
      <c r="F102" s="277"/>
      <c r="G102" s="23"/>
    </row>
    <row r="103" spans="1:7" ht="54.75" customHeight="1">
      <c r="A103" s="278" t="s">
        <v>629</v>
      </c>
      <c r="B103" s="172" t="s">
        <v>630</v>
      </c>
      <c r="C103" s="276">
        <f t="shared" si="9"/>
        <v>408.1</v>
      </c>
      <c r="D103" s="276">
        <f t="shared" si="9"/>
        <v>0</v>
      </c>
      <c r="E103" s="276">
        <f t="shared" si="9"/>
        <v>408.1</v>
      </c>
      <c r="F103" s="277"/>
      <c r="G103" s="23"/>
    </row>
    <row r="104" spans="1:7" ht="52.5" customHeight="1">
      <c r="A104" s="298" t="s">
        <v>631</v>
      </c>
      <c r="B104" s="172" t="s">
        <v>632</v>
      </c>
      <c r="C104" s="276">
        <v>408.1</v>
      </c>
      <c r="D104" s="276"/>
      <c r="E104" s="276">
        <f>C104+D104</f>
        <v>408.1</v>
      </c>
      <c r="F104" s="277"/>
      <c r="G104" s="23"/>
    </row>
    <row r="105" spans="1:7" ht="27.75" customHeight="1">
      <c r="A105" s="299" t="s">
        <v>633</v>
      </c>
      <c r="B105" s="172" t="s">
        <v>634</v>
      </c>
      <c r="C105" s="276">
        <f>C106</f>
        <v>-643.6</v>
      </c>
      <c r="D105" s="276">
        <f>D106</f>
        <v>0</v>
      </c>
      <c r="E105" s="276">
        <f>E106</f>
        <v>-643.6</v>
      </c>
      <c r="F105" s="277"/>
      <c r="G105" s="23"/>
    </row>
    <row r="106" spans="1:7" ht="39.75" customHeight="1">
      <c r="A106" s="298" t="s">
        <v>635</v>
      </c>
      <c r="B106" s="172" t="s">
        <v>636</v>
      </c>
      <c r="C106" s="276">
        <v>-643.6</v>
      </c>
      <c r="D106" s="276"/>
      <c r="E106" s="276">
        <f>C106+D106</f>
        <v>-643.6</v>
      </c>
      <c r="F106" s="277"/>
      <c r="G106" s="23"/>
    </row>
    <row r="107" spans="1:7" ht="17.25" customHeight="1">
      <c r="A107" s="278"/>
      <c r="B107" s="28" t="s">
        <v>637</v>
      </c>
      <c r="C107" s="292">
        <f>C17+C81</f>
        <v>150621.1</v>
      </c>
      <c r="D107" s="292">
        <f>D17+D81</f>
        <v>-34.800000000000011</v>
      </c>
      <c r="E107" s="292">
        <f>E17+E81</f>
        <v>150586.30000000002</v>
      </c>
      <c r="F107" s="293"/>
      <c r="G107" s="23"/>
    </row>
    <row r="108" spans="1:7">
      <c r="A108" s="23"/>
      <c r="B108" s="23"/>
      <c r="C108" s="23"/>
      <c r="D108" s="23"/>
      <c r="E108" s="23"/>
      <c r="F108" s="23"/>
      <c r="G108" s="23"/>
    </row>
    <row r="109" spans="1:7">
      <c r="A109" s="23"/>
      <c r="B109" s="23"/>
      <c r="C109" s="23"/>
      <c r="D109" s="23"/>
      <c r="E109" s="23"/>
      <c r="F109" s="23"/>
      <c r="G109" s="23"/>
    </row>
  </sheetData>
  <mergeCells count="32">
    <mergeCell ref="B1:G1"/>
    <mergeCell ref="B2:G2"/>
    <mergeCell ref="B3:G3"/>
    <mergeCell ref="B4:G4"/>
    <mergeCell ref="B5:G5"/>
    <mergeCell ref="B6:E6"/>
    <mergeCell ref="B7:E7"/>
    <mergeCell ref="B8:E8"/>
    <mergeCell ref="B9:E9"/>
    <mergeCell ref="B10:E10"/>
    <mergeCell ref="A11:E11"/>
    <mergeCell ref="A12:E12"/>
    <mergeCell ref="A13:E13"/>
    <mergeCell ref="B15:E15"/>
    <mergeCell ref="D25:D26"/>
    <mergeCell ref="E25:E26"/>
    <mergeCell ref="C25:C26"/>
    <mergeCell ref="A25:A26"/>
    <mergeCell ref="B25:B26"/>
    <mergeCell ref="A27:A28"/>
    <mergeCell ref="B27:B28"/>
    <mergeCell ref="C27:C28"/>
    <mergeCell ref="D27:D28"/>
    <mergeCell ref="E27:E28"/>
    <mergeCell ref="A29:A30"/>
    <mergeCell ref="B29:B30"/>
    <mergeCell ref="C29:C30"/>
    <mergeCell ref="E29:E30"/>
    <mergeCell ref="A31:A32"/>
    <mergeCell ref="B31:B32"/>
    <mergeCell ref="C31:C32"/>
    <mergeCell ref="E31:E32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5"/>
  <sheetViews>
    <sheetView workbookViewId="0">
      <selection activeCell="I11" sqref="I11"/>
    </sheetView>
  </sheetViews>
  <sheetFormatPr defaultRowHeight="15"/>
  <cols>
    <col min="1" max="1" width="26.140625" customWidth="1"/>
    <col min="2" max="2" width="47.5703125" customWidth="1"/>
    <col min="3" max="3" width="12.7109375" customWidth="1"/>
    <col min="4" max="6" width="9.140625" hidden="1" customWidth="1"/>
  </cols>
  <sheetData>
    <row r="1" spans="1:6" ht="15.75" customHeight="1">
      <c r="A1" s="347" t="s">
        <v>4</v>
      </c>
      <c r="B1" s="347"/>
      <c r="C1" s="347"/>
      <c r="D1" s="347"/>
    </row>
    <row r="2" spans="1:6" ht="15.75" customHeight="1">
      <c r="A2" s="347" t="s">
        <v>0</v>
      </c>
      <c r="B2" s="347"/>
      <c r="C2" s="347"/>
      <c r="D2" s="347"/>
    </row>
    <row r="3" spans="1:6" ht="15.75">
      <c r="A3" s="348" t="s">
        <v>5</v>
      </c>
      <c r="B3" s="348"/>
      <c r="C3" s="348"/>
      <c r="D3" s="348"/>
    </row>
    <row r="4" spans="1:6" ht="15.75" customHeight="1">
      <c r="A4" s="347" t="s">
        <v>2</v>
      </c>
      <c r="B4" s="347"/>
      <c r="C4" s="347"/>
      <c r="D4" s="347"/>
    </row>
    <row r="5" spans="1:6" ht="15.75" customHeight="1">
      <c r="A5" s="366" t="s">
        <v>666</v>
      </c>
      <c r="B5" s="366"/>
      <c r="C5" s="366"/>
      <c r="D5" s="366"/>
      <c r="E5" s="366"/>
      <c r="F5" s="366"/>
    </row>
    <row r="6" spans="1:6" ht="15.75">
      <c r="A6" s="347" t="s">
        <v>331</v>
      </c>
      <c r="B6" s="366"/>
      <c r="C6" s="366"/>
    </row>
    <row r="7" spans="1:6" ht="15.75">
      <c r="A7" s="347" t="s">
        <v>34</v>
      </c>
      <c r="B7" s="366"/>
      <c r="C7" s="366"/>
    </row>
    <row r="8" spans="1:6" ht="15.75">
      <c r="A8" s="4"/>
      <c r="B8" s="347" t="s">
        <v>1</v>
      </c>
      <c r="C8" s="347"/>
    </row>
    <row r="9" spans="1:6" ht="15.75">
      <c r="A9" s="5"/>
      <c r="B9" s="347" t="s">
        <v>2</v>
      </c>
      <c r="C9" s="347"/>
    </row>
    <row r="10" spans="1:6" ht="15.75" customHeight="1">
      <c r="A10" s="3"/>
      <c r="B10" s="347" t="s">
        <v>367</v>
      </c>
      <c r="C10" s="347"/>
    </row>
    <row r="11" spans="1:6" ht="15.75" customHeight="1">
      <c r="A11" s="3"/>
      <c r="B11" s="245"/>
      <c r="C11" s="245"/>
    </row>
    <row r="12" spans="1:6">
      <c r="A12" s="339" t="s">
        <v>12</v>
      </c>
      <c r="B12" s="365"/>
      <c r="C12" s="365"/>
    </row>
    <row r="13" spans="1:6" ht="15.75" customHeight="1">
      <c r="A13" s="339" t="s">
        <v>134</v>
      </c>
      <c r="B13" s="365"/>
      <c r="C13" s="365"/>
    </row>
    <row r="14" spans="1:6" ht="15.75">
      <c r="A14" s="6"/>
    </row>
    <row r="15" spans="1:6">
      <c r="A15" s="343" t="s">
        <v>13</v>
      </c>
      <c r="B15" s="362"/>
      <c r="C15" s="362"/>
    </row>
    <row r="16" spans="1:6" ht="44.25" customHeight="1">
      <c r="A16" s="359" t="s">
        <v>14</v>
      </c>
      <c r="B16" s="359" t="s">
        <v>15</v>
      </c>
      <c r="C16" s="363" t="s">
        <v>328</v>
      </c>
    </row>
    <row r="17" spans="1:3">
      <c r="A17" s="359"/>
      <c r="B17" s="359"/>
      <c r="C17" s="364"/>
    </row>
    <row r="18" spans="1:3">
      <c r="A18" s="355" t="s">
        <v>16</v>
      </c>
      <c r="B18" s="356" t="s">
        <v>17</v>
      </c>
      <c r="C18" s="357">
        <f>C20+C32</f>
        <v>-2618.6000000000058</v>
      </c>
    </row>
    <row r="19" spans="1:3">
      <c r="A19" s="355"/>
      <c r="B19" s="356"/>
      <c r="C19" s="358"/>
    </row>
    <row r="20" spans="1:3">
      <c r="A20" s="355" t="s">
        <v>18</v>
      </c>
      <c r="B20" s="356" t="s">
        <v>19</v>
      </c>
      <c r="C20" s="357">
        <f>C22+C27</f>
        <v>-2618.6000000000058</v>
      </c>
    </row>
    <row r="21" spans="1:3">
      <c r="A21" s="355"/>
      <c r="B21" s="356"/>
      <c r="C21" s="358"/>
    </row>
    <row r="22" spans="1:3">
      <c r="A22" s="256" t="s">
        <v>20</v>
      </c>
      <c r="B22" s="15" t="s">
        <v>21</v>
      </c>
      <c r="C22" s="64">
        <f>C23</f>
        <v>152036.29999999999</v>
      </c>
    </row>
    <row r="23" spans="1:3">
      <c r="A23" s="256" t="s">
        <v>22</v>
      </c>
      <c r="B23" s="15" t="s">
        <v>23</v>
      </c>
      <c r="C23" s="246">
        <f>C24</f>
        <v>152036.29999999999</v>
      </c>
    </row>
    <row r="24" spans="1:3" ht="25.5">
      <c r="A24" s="256" t="s">
        <v>24</v>
      </c>
      <c r="B24" s="15" t="s">
        <v>25</v>
      </c>
      <c r="C24" s="246">
        <f>C25</f>
        <v>152036.29999999999</v>
      </c>
    </row>
    <row r="25" spans="1:3">
      <c r="A25" s="359" t="s">
        <v>26</v>
      </c>
      <c r="B25" s="360" t="s">
        <v>119</v>
      </c>
      <c r="C25" s="361">
        <v>152036.29999999999</v>
      </c>
    </row>
    <row r="26" spans="1:3">
      <c r="A26" s="359"/>
      <c r="B26" s="360"/>
      <c r="C26" s="361"/>
    </row>
    <row r="27" spans="1:3">
      <c r="A27" s="256" t="s">
        <v>27</v>
      </c>
      <c r="B27" s="15" t="s">
        <v>28</v>
      </c>
      <c r="C27" s="246">
        <f>C28</f>
        <v>-154654.9</v>
      </c>
    </row>
    <row r="28" spans="1:3">
      <c r="A28" s="256" t="s">
        <v>29</v>
      </c>
      <c r="B28" s="15" t="s">
        <v>30</v>
      </c>
      <c r="C28" s="246">
        <f>C29</f>
        <v>-154654.9</v>
      </c>
    </row>
    <row r="29" spans="1:3" ht="25.5">
      <c r="A29" s="256" t="s">
        <v>31</v>
      </c>
      <c r="B29" s="15" t="s">
        <v>32</v>
      </c>
      <c r="C29" s="246">
        <f>C30</f>
        <v>-154654.9</v>
      </c>
    </row>
    <row r="30" spans="1:3">
      <c r="A30" s="349" t="s">
        <v>33</v>
      </c>
      <c r="B30" s="351" t="s">
        <v>120</v>
      </c>
      <c r="C30" s="353">
        <v>-154654.9</v>
      </c>
    </row>
    <row r="31" spans="1:3">
      <c r="A31" s="350"/>
      <c r="B31" s="352"/>
      <c r="C31" s="354"/>
    </row>
    <row r="32" spans="1:3" ht="25.5">
      <c r="A32" s="249" t="s">
        <v>442</v>
      </c>
      <c r="B32" s="250" t="s">
        <v>443</v>
      </c>
      <c r="C32" s="246">
        <f>C33+C37</f>
        <v>0</v>
      </c>
    </row>
    <row r="33" spans="1:3" ht="25.5">
      <c r="A33" s="248" t="s">
        <v>442</v>
      </c>
      <c r="B33" s="254" t="s">
        <v>444</v>
      </c>
      <c r="C33" s="246">
        <f>C34</f>
        <v>-1450</v>
      </c>
    </row>
    <row r="34" spans="1:3" ht="38.25">
      <c r="A34" s="248" t="s">
        <v>445</v>
      </c>
      <c r="B34" s="254" t="s">
        <v>446</v>
      </c>
      <c r="C34" s="246">
        <f>C35</f>
        <v>-1450</v>
      </c>
    </row>
    <row r="35" spans="1:3" ht="51">
      <c r="A35" s="248" t="s">
        <v>447</v>
      </c>
      <c r="B35" s="254" t="s">
        <v>448</v>
      </c>
      <c r="C35" s="246">
        <f>C36</f>
        <v>-1450</v>
      </c>
    </row>
    <row r="36" spans="1:3" ht="51">
      <c r="A36" s="248" t="s">
        <v>449</v>
      </c>
      <c r="B36" s="254" t="s">
        <v>448</v>
      </c>
      <c r="C36" s="246">
        <v>-1450</v>
      </c>
    </row>
    <row r="37" spans="1:3" ht="25.5">
      <c r="A37" s="248" t="s">
        <v>450</v>
      </c>
      <c r="B37" s="254" t="s">
        <v>451</v>
      </c>
      <c r="C37" s="246">
        <f>C38</f>
        <v>1450</v>
      </c>
    </row>
    <row r="38" spans="1:3" ht="38.25">
      <c r="A38" s="248" t="s">
        <v>452</v>
      </c>
      <c r="B38" s="254" t="s">
        <v>453</v>
      </c>
      <c r="C38" s="246">
        <f>C39</f>
        <v>1450</v>
      </c>
    </row>
    <row r="39" spans="1:3" ht="51">
      <c r="A39" s="248" t="s">
        <v>454</v>
      </c>
      <c r="B39" s="254" t="s">
        <v>455</v>
      </c>
      <c r="C39" s="246">
        <v>1450</v>
      </c>
    </row>
    <row r="40" spans="1:3">
      <c r="A40" s="251"/>
      <c r="B40" s="252"/>
      <c r="C40" s="253"/>
    </row>
    <row r="41" spans="1:3">
      <c r="A41" s="92"/>
      <c r="B41" s="52"/>
      <c r="C41" s="92"/>
    </row>
    <row r="42" spans="1:3">
      <c r="A42" s="92"/>
      <c r="B42" s="52"/>
      <c r="C42" s="92"/>
    </row>
    <row r="43" spans="1:3" ht="15.75">
      <c r="A43" s="1"/>
    </row>
    <row r="44" spans="1:3" ht="15.75">
      <c r="A44" s="1"/>
    </row>
    <row r="45" spans="1:3" ht="15.75">
      <c r="A45" s="1"/>
    </row>
  </sheetData>
  <mergeCells count="28">
    <mergeCell ref="A13:C13"/>
    <mergeCell ref="A1:D1"/>
    <mergeCell ref="A2:D2"/>
    <mergeCell ref="A3:D3"/>
    <mergeCell ref="A4:D4"/>
    <mergeCell ref="A6:C6"/>
    <mergeCell ref="A7:C7"/>
    <mergeCell ref="B8:C8"/>
    <mergeCell ref="B9:C9"/>
    <mergeCell ref="B10:C10"/>
    <mergeCell ref="A12:C12"/>
    <mergeCell ref="A5:F5"/>
    <mergeCell ref="A15:C15"/>
    <mergeCell ref="A16:A17"/>
    <mergeCell ref="B16:B17"/>
    <mergeCell ref="C16:C17"/>
    <mergeCell ref="A18:A19"/>
    <mergeCell ref="B18:B19"/>
    <mergeCell ref="C18:C19"/>
    <mergeCell ref="A30:A31"/>
    <mergeCell ref="B30:B31"/>
    <mergeCell ref="C30:C31"/>
    <mergeCell ref="A20:A21"/>
    <mergeCell ref="B20:B21"/>
    <mergeCell ref="C20:C21"/>
    <mergeCell ref="A25:A26"/>
    <mergeCell ref="B25:B26"/>
    <mergeCell ref="C25:C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22"/>
  <sheetViews>
    <sheetView view="pageBreakPreview" topLeftCell="A219" zoomScale="112" zoomScaleSheetLayoutView="112" workbookViewId="0">
      <selection activeCell="A229" sqref="A229"/>
    </sheetView>
  </sheetViews>
  <sheetFormatPr defaultRowHeight="12.75"/>
  <cols>
    <col min="1" max="1" width="55.42578125" style="128" customWidth="1"/>
    <col min="2" max="2" width="11.28515625" style="128" customWidth="1"/>
    <col min="3" max="3" width="5.28515625" style="128" customWidth="1"/>
    <col min="4" max="4" width="8.7109375" style="128" customWidth="1"/>
    <col min="5" max="6" width="8.42578125" style="128" customWidth="1"/>
    <col min="7" max="16384" width="9.140625" style="128"/>
  </cols>
  <sheetData>
    <row r="1" spans="1:6">
      <c r="A1" s="367" t="s">
        <v>473</v>
      </c>
      <c r="B1" s="367"/>
      <c r="C1" s="367"/>
      <c r="D1" s="367"/>
      <c r="E1" s="367"/>
      <c r="F1" s="367"/>
    </row>
    <row r="2" spans="1:6">
      <c r="A2" s="367" t="s">
        <v>0</v>
      </c>
      <c r="B2" s="367"/>
      <c r="C2" s="367"/>
      <c r="D2" s="367"/>
      <c r="E2" s="367"/>
      <c r="F2" s="367"/>
    </row>
    <row r="3" spans="1:6">
      <c r="A3" s="368" t="s">
        <v>5</v>
      </c>
      <c r="B3" s="368"/>
      <c r="C3" s="368"/>
      <c r="D3" s="368"/>
      <c r="E3" s="368"/>
      <c r="F3" s="368"/>
    </row>
    <row r="4" spans="1:6">
      <c r="A4" s="367" t="s">
        <v>2</v>
      </c>
      <c r="B4" s="367"/>
      <c r="C4" s="367"/>
      <c r="D4" s="367"/>
      <c r="E4" s="367"/>
      <c r="F4" s="367"/>
    </row>
    <row r="5" spans="1:6">
      <c r="A5" s="367" t="s">
        <v>663</v>
      </c>
      <c r="B5" s="367"/>
      <c r="C5" s="367"/>
      <c r="D5" s="367"/>
      <c r="E5" s="367"/>
      <c r="F5" s="367"/>
    </row>
    <row r="6" spans="1:6">
      <c r="A6" s="367" t="s">
        <v>11</v>
      </c>
      <c r="B6" s="367"/>
      <c r="C6" s="367"/>
      <c r="D6" s="367"/>
      <c r="E6" s="367"/>
      <c r="F6" s="367"/>
    </row>
    <row r="7" spans="1:6">
      <c r="A7" s="367" t="s">
        <v>0</v>
      </c>
      <c r="B7" s="367"/>
      <c r="C7" s="367"/>
      <c r="D7" s="367"/>
      <c r="E7" s="367"/>
      <c r="F7" s="367"/>
    </row>
    <row r="8" spans="1:6">
      <c r="A8" s="175"/>
      <c r="B8" s="367" t="s">
        <v>1</v>
      </c>
      <c r="C8" s="367"/>
      <c r="D8" s="367"/>
      <c r="E8" s="367"/>
      <c r="F8" s="367"/>
    </row>
    <row r="9" spans="1:6">
      <c r="A9" s="175"/>
      <c r="B9" s="367" t="s">
        <v>2</v>
      </c>
      <c r="C9" s="367"/>
      <c r="D9" s="367"/>
      <c r="E9" s="367"/>
      <c r="F9" s="367"/>
    </row>
    <row r="10" spans="1:6">
      <c r="A10" s="367" t="s">
        <v>367</v>
      </c>
      <c r="B10" s="367"/>
      <c r="C10" s="367"/>
      <c r="D10" s="367"/>
      <c r="E10" s="367"/>
      <c r="F10" s="367"/>
    </row>
    <row r="11" spans="1:6">
      <c r="A11" s="129"/>
    </row>
    <row r="12" spans="1:6">
      <c r="A12" s="372" t="s">
        <v>36</v>
      </c>
      <c r="B12" s="373"/>
      <c r="C12" s="373"/>
      <c r="D12" s="373"/>
      <c r="E12" s="373"/>
      <c r="F12" s="373"/>
    </row>
    <row r="13" spans="1:6">
      <c r="A13" s="372" t="s">
        <v>54</v>
      </c>
      <c r="B13" s="373"/>
      <c r="C13" s="373"/>
      <c r="D13" s="373"/>
      <c r="E13" s="373"/>
      <c r="F13" s="373"/>
    </row>
    <row r="14" spans="1:6">
      <c r="A14" s="372" t="s">
        <v>55</v>
      </c>
      <c r="B14" s="373"/>
      <c r="C14" s="373"/>
      <c r="D14" s="373"/>
      <c r="E14" s="373"/>
      <c r="F14" s="373"/>
    </row>
    <row r="15" spans="1:6" ht="37.5" customHeight="1">
      <c r="A15" s="372" t="s">
        <v>135</v>
      </c>
      <c r="B15" s="373"/>
      <c r="C15" s="373"/>
      <c r="D15" s="373"/>
      <c r="E15" s="373"/>
      <c r="F15" s="373"/>
    </row>
    <row r="16" spans="1:6">
      <c r="A16" s="372"/>
      <c r="B16" s="373"/>
      <c r="C16" s="373"/>
      <c r="D16" s="373"/>
      <c r="E16" s="373"/>
      <c r="F16" s="373"/>
    </row>
    <row r="17" spans="1:6" ht="15.75" customHeight="1">
      <c r="A17" s="382" t="s">
        <v>37</v>
      </c>
      <c r="B17" s="382" t="s">
        <v>38</v>
      </c>
      <c r="C17" s="382" t="s">
        <v>39</v>
      </c>
      <c r="D17" s="376" t="s">
        <v>133</v>
      </c>
      <c r="E17" s="378" t="s">
        <v>428</v>
      </c>
      <c r="F17" s="376" t="s">
        <v>429</v>
      </c>
    </row>
    <row r="18" spans="1:6" ht="43.5" customHeight="1">
      <c r="A18" s="382"/>
      <c r="B18" s="382"/>
      <c r="C18" s="382"/>
      <c r="D18" s="377"/>
      <c r="E18" s="379"/>
      <c r="F18" s="377"/>
    </row>
    <row r="19" spans="1:6" ht="27.75" customHeight="1">
      <c r="A19" s="115" t="s">
        <v>40</v>
      </c>
      <c r="B19" s="130" t="s">
        <v>136</v>
      </c>
      <c r="C19" s="109"/>
      <c r="D19" s="220">
        <f>D20+D34+D49+D67+D75+D80+D90+D94+D45</f>
        <v>109715.69999999998</v>
      </c>
      <c r="E19" s="170">
        <f>E20+E34+E49+E67+E75+E80+E90+E94+E45</f>
        <v>-74.499999999999972</v>
      </c>
      <c r="F19" s="113">
        <f>F20+F34+F49+F67+F75+F80+F90+F94+F45</f>
        <v>109641.2</v>
      </c>
    </row>
    <row r="20" spans="1:6" s="131" customFormat="1" ht="17.25" customHeight="1">
      <c r="A20" s="115" t="s">
        <v>137</v>
      </c>
      <c r="B20" s="130" t="s">
        <v>138</v>
      </c>
      <c r="C20" s="103"/>
      <c r="D20" s="160">
        <f>D21+D31</f>
        <v>2835.9</v>
      </c>
      <c r="E20" s="170">
        <f>E21+E31</f>
        <v>555</v>
      </c>
      <c r="F20" s="113">
        <f>F21+F31</f>
        <v>3390.9</v>
      </c>
    </row>
    <row r="21" spans="1:6" ht="23.25" customHeight="1">
      <c r="A21" s="106" t="s">
        <v>140</v>
      </c>
      <c r="B21" s="107" t="s">
        <v>150</v>
      </c>
      <c r="C21" s="114"/>
      <c r="D21" s="263">
        <f>SUM(D22:D30)</f>
        <v>2740.8</v>
      </c>
      <c r="E21" s="263">
        <f>SUM(E22:E30)</f>
        <v>555</v>
      </c>
      <c r="F21" s="111">
        <f>SUM(F22:F30)</f>
        <v>3295.8</v>
      </c>
    </row>
    <row r="22" spans="1:6" ht="40.5" customHeight="1">
      <c r="A22" s="14" t="s">
        <v>368</v>
      </c>
      <c r="B22" s="107" t="s">
        <v>336</v>
      </c>
      <c r="C22" s="114">
        <v>200</v>
      </c>
      <c r="D22" s="159">
        <v>25</v>
      </c>
      <c r="E22" s="64"/>
      <c r="F22" s="111">
        <f>D22+E22</f>
        <v>25</v>
      </c>
    </row>
    <row r="23" spans="1:6" ht="47.25" customHeight="1">
      <c r="A23" s="144" t="s">
        <v>335</v>
      </c>
      <c r="B23" s="107" t="s">
        <v>336</v>
      </c>
      <c r="C23" s="114">
        <v>600</v>
      </c>
      <c r="D23" s="159">
        <v>75</v>
      </c>
      <c r="E23" s="64"/>
      <c r="F23" s="168">
        <f t="shared" ref="F23:F33" si="0">D23+E23</f>
        <v>75</v>
      </c>
    </row>
    <row r="24" spans="1:6" ht="39.75" customHeight="1">
      <c r="A24" s="146" t="s">
        <v>369</v>
      </c>
      <c r="B24" s="107" t="s">
        <v>151</v>
      </c>
      <c r="C24" s="104">
        <v>200</v>
      </c>
      <c r="D24" s="159">
        <v>37.9</v>
      </c>
      <c r="E24" s="177">
        <v>355</v>
      </c>
      <c r="F24" s="168">
        <f t="shared" si="0"/>
        <v>392.9</v>
      </c>
    </row>
    <row r="25" spans="1:6" ht="52.5" customHeight="1">
      <c r="A25" s="110" t="s">
        <v>139</v>
      </c>
      <c r="B25" s="107" t="s">
        <v>151</v>
      </c>
      <c r="C25" s="104">
        <v>600</v>
      </c>
      <c r="D25" s="159">
        <v>597.9</v>
      </c>
      <c r="E25" s="177">
        <v>200</v>
      </c>
      <c r="F25" s="168">
        <f t="shared" si="0"/>
        <v>797.9</v>
      </c>
    </row>
    <row r="26" spans="1:6" ht="52.5" customHeight="1">
      <c r="A26" s="151" t="s">
        <v>326</v>
      </c>
      <c r="B26" s="148" t="s">
        <v>327</v>
      </c>
      <c r="C26" s="147">
        <v>200</v>
      </c>
      <c r="D26" s="159">
        <v>0</v>
      </c>
      <c r="E26" s="177"/>
      <c r="F26" s="168">
        <f t="shared" si="0"/>
        <v>0</v>
      </c>
    </row>
    <row r="27" spans="1:6" ht="51" customHeight="1">
      <c r="A27" s="110" t="s">
        <v>326</v>
      </c>
      <c r="B27" s="107" t="s">
        <v>327</v>
      </c>
      <c r="C27" s="104">
        <v>600</v>
      </c>
      <c r="D27" s="159">
        <v>500</v>
      </c>
      <c r="E27" s="177"/>
      <c r="F27" s="168">
        <f t="shared" si="0"/>
        <v>500</v>
      </c>
    </row>
    <row r="28" spans="1:6" ht="51.75" customHeight="1">
      <c r="A28" s="262" t="s">
        <v>337</v>
      </c>
      <c r="B28" s="107" t="s">
        <v>338</v>
      </c>
      <c r="C28" s="104">
        <v>600</v>
      </c>
      <c r="D28" s="159">
        <v>1290</v>
      </c>
      <c r="E28" s="177"/>
      <c r="F28" s="168">
        <f t="shared" si="0"/>
        <v>1290</v>
      </c>
    </row>
    <row r="29" spans="1:6" ht="40.5" customHeight="1">
      <c r="A29" s="146" t="s">
        <v>370</v>
      </c>
      <c r="B29" s="107" t="s">
        <v>152</v>
      </c>
      <c r="C29" s="104">
        <v>200</v>
      </c>
      <c r="D29" s="159">
        <v>115</v>
      </c>
      <c r="E29" s="177"/>
      <c r="F29" s="168">
        <f t="shared" si="0"/>
        <v>115</v>
      </c>
    </row>
    <row r="30" spans="1:6" ht="65.25" customHeight="1">
      <c r="A30" s="304" t="s">
        <v>648</v>
      </c>
      <c r="B30" s="305" t="s">
        <v>652</v>
      </c>
      <c r="C30" s="265">
        <v>600</v>
      </c>
      <c r="D30" s="263">
        <v>100</v>
      </c>
      <c r="E30" s="182"/>
      <c r="F30" s="263">
        <f>D30+E30</f>
        <v>100</v>
      </c>
    </row>
    <row r="31" spans="1:6" ht="27" customHeight="1">
      <c r="A31" s="110" t="s">
        <v>153</v>
      </c>
      <c r="B31" s="107" t="s">
        <v>154</v>
      </c>
      <c r="C31" s="132"/>
      <c r="D31" s="159">
        <f>D32+D33</f>
        <v>95.1</v>
      </c>
      <c r="E31" s="182"/>
      <c r="F31" s="168">
        <f t="shared" si="0"/>
        <v>95.1</v>
      </c>
    </row>
    <row r="32" spans="1:6" ht="27" customHeight="1">
      <c r="A32" s="146" t="s">
        <v>371</v>
      </c>
      <c r="B32" s="321" t="s">
        <v>155</v>
      </c>
      <c r="C32" s="132">
        <v>200</v>
      </c>
      <c r="D32" s="323">
        <v>45.1</v>
      </c>
      <c r="E32" s="182"/>
      <c r="F32" s="323">
        <f t="shared" si="0"/>
        <v>45.1</v>
      </c>
    </row>
    <row r="33" spans="1:6" ht="27" customHeight="1">
      <c r="A33" s="188" t="s">
        <v>348</v>
      </c>
      <c r="B33" s="186" t="s">
        <v>155</v>
      </c>
      <c r="C33" s="132">
        <v>300</v>
      </c>
      <c r="D33" s="189">
        <v>50</v>
      </c>
      <c r="E33" s="182"/>
      <c r="F33" s="189">
        <f t="shared" si="0"/>
        <v>50</v>
      </c>
    </row>
    <row r="34" spans="1:6" ht="27.75" customHeight="1">
      <c r="A34" s="134" t="s">
        <v>157</v>
      </c>
      <c r="B34" s="36" t="s">
        <v>156</v>
      </c>
      <c r="C34" s="132"/>
      <c r="D34" s="220">
        <f>D35</f>
        <v>2217.4</v>
      </c>
      <c r="E34" s="301">
        <f>E35</f>
        <v>-385.9</v>
      </c>
      <c r="F34" s="192">
        <f>F35</f>
        <v>1831.5</v>
      </c>
    </row>
    <row r="35" spans="1:6" ht="27.75" customHeight="1">
      <c r="A35" s="110" t="s">
        <v>158</v>
      </c>
      <c r="B35" s="107" t="s">
        <v>159</v>
      </c>
      <c r="C35" s="132"/>
      <c r="D35" s="219">
        <f>SUM(D36:D44)</f>
        <v>2217.4</v>
      </c>
      <c r="E35" s="300">
        <f>SUM(E36:E44)</f>
        <v>-385.9</v>
      </c>
      <c r="F35" s="168">
        <f>SUM(F36:F44)</f>
        <v>1831.5</v>
      </c>
    </row>
    <row r="36" spans="1:6" ht="47.25" customHeight="1">
      <c r="A36" s="14" t="s">
        <v>372</v>
      </c>
      <c r="B36" s="107" t="s">
        <v>160</v>
      </c>
      <c r="C36" s="132">
        <v>200</v>
      </c>
      <c r="D36" s="159">
        <v>0</v>
      </c>
      <c r="E36" s="182"/>
      <c r="F36" s="111">
        <f>D36+E36</f>
        <v>0</v>
      </c>
    </row>
    <row r="37" spans="1:6" ht="51" customHeight="1">
      <c r="A37" s="73" t="s">
        <v>141</v>
      </c>
      <c r="B37" s="76" t="s">
        <v>160</v>
      </c>
      <c r="C37" s="135">
        <v>600</v>
      </c>
      <c r="D37" s="159">
        <v>0</v>
      </c>
      <c r="E37" s="179"/>
      <c r="F37" s="168">
        <f t="shared" ref="F37:F44" si="1">D37+E37</f>
        <v>0</v>
      </c>
    </row>
    <row r="38" spans="1:6" ht="51" customHeight="1">
      <c r="A38" s="14" t="s">
        <v>372</v>
      </c>
      <c r="B38" s="76" t="s">
        <v>431</v>
      </c>
      <c r="C38" s="135">
        <v>200</v>
      </c>
      <c r="D38" s="168">
        <v>243.4</v>
      </c>
      <c r="E38" s="179"/>
      <c r="F38" s="168">
        <f t="shared" si="1"/>
        <v>243.4</v>
      </c>
    </row>
    <row r="39" spans="1:6" ht="51" customHeight="1">
      <c r="A39" s="73" t="s">
        <v>141</v>
      </c>
      <c r="B39" s="76" t="s">
        <v>431</v>
      </c>
      <c r="C39" s="135">
        <v>600</v>
      </c>
      <c r="D39" s="168">
        <v>475.2</v>
      </c>
      <c r="E39" s="179"/>
      <c r="F39" s="168">
        <f t="shared" si="1"/>
        <v>475.2</v>
      </c>
    </row>
    <row r="40" spans="1:6" ht="91.5" customHeight="1">
      <c r="A40" s="18" t="s">
        <v>373</v>
      </c>
      <c r="B40" s="107" t="s">
        <v>161</v>
      </c>
      <c r="C40" s="104">
        <v>200</v>
      </c>
      <c r="D40" s="159">
        <v>65.5</v>
      </c>
      <c r="E40" s="177"/>
      <c r="F40" s="168">
        <f t="shared" si="1"/>
        <v>65.5</v>
      </c>
    </row>
    <row r="41" spans="1:6" ht="46.5" customHeight="1">
      <c r="A41" s="374" t="s">
        <v>374</v>
      </c>
      <c r="B41" s="369" t="s">
        <v>162</v>
      </c>
      <c r="C41" s="370">
        <v>200</v>
      </c>
      <c r="D41" s="353">
        <v>196.9</v>
      </c>
      <c r="E41" s="380"/>
      <c r="F41" s="353">
        <f t="shared" si="1"/>
        <v>196.9</v>
      </c>
    </row>
    <row r="42" spans="1:6" ht="71.25" customHeight="1">
      <c r="A42" s="375"/>
      <c r="B42" s="331"/>
      <c r="C42" s="371"/>
      <c r="D42" s="354"/>
      <c r="E42" s="381"/>
      <c r="F42" s="354"/>
    </row>
    <row r="43" spans="1:6" ht="77.25" customHeight="1">
      <c r="A43" s="106" t="s">
        <v>163</v>
      </c>
      <c r="B43" s="107" t="s">
        <v>164</v>
      </c>
      <c r="C43" s="104">
        <v>300</v>
      </c>
      <c r="D43" s="159">
        <v>1236.4000000000001</v>
      </c>
      <c r="E43" s="177">
        <v>-385.9</v>
      </c>
      <c r="F43" s="168">
        <f t="shared" si="1"/>
        <v>850.50000000000011</v>
      </c>
    </row>
    <row r="44" spans="1:6" ht="90.75" customHeight="1">
      <c r="A44" s="110" t="s">
        <v>165</v>
      </c>
      <c r="B44" s="107" t="s">
        <v>164</v>
      </c>
      <c r="C44" s="132">
        <v>600</v>
      </c>
      <c r="D44" s="159">
        <v>0</v>
      </c>
      <c r="E44" s="182"/>
      <c r="F44" s="168">
        <f t="shared" si="1"/>
        <v>0</v>
      </c>
    </row>
    <row r="45" spans="1:6" ht="18.75" customHeight="1">
      <c r="A45" s="112" t="s">
        <v>339</v>
      </c>
      <c r="B45" s="36" t="s">
        <v>342</v>
      </c>
      <c r="C45" s="133"/>
      <c r="D45" s="160">
        <f>D46</f>
        <v>476.4</v>
      </c>
      <c r="E45" s="301">
        <f>E46</f>
        <v>0</v>
      </c>
      <c r="F45" s="113">
        <f>F46</f>
        <v>476.4</v>
      </c>
    </row>
    <row r="46" spans="1:6" ht="26.25" customHeight="1">
      <c r="A46" s="110" t="s">
        <v>340</v>
      </c>
      <c r="B46" s="107" t="s">
        <v>343</v>
      </c>
      <c r="C46" s="104"/>
      <c r="D46" s="159">
        <f>D47+D48</f>
        <v>476.4</v>
      </c>
      <c r="E46" s="177"/>
      <c r="F46" s="111">
        <f>F47+F48</f>
        <v>476.4</v>
      </c>
    </row>
    <row r="47" spans="1:6" ht="54.75" customHeight="1">
      <c r="A47" s="146" t="s">
        <v>375</v>
      </c>
      <c r="B47" s="107" t="s">
        <v>344</v>
      </c>
      <c r="C47" s="104">
        <v>200</v>
      </c>
      <c r="D47" s="159">
        <v>426.4</v>
      </c>
      <c r="E47" s="177"/>
      <c r="F47" s="111">
        <f>D47+E47</f>
        <v>426.4</v>
      </c>
    </row>
    <row r="48" spans="1:6" ht="52.5" customHeight="1">
      <c r="A48" s="110" t="s">
        <v>341</v>
      </c>
      <c r="B48" s="107" t="s">
        <v>344</v>
      </c>
      <c r="C48" s="104">
        <v>600</v>
      </c>
      <c r="D48" s="159">
        <v>50</v>
      </c>
      <c r="E48" s="177"/>
      <c r="F48" s="111">
        <f>D48+E48</f>
        <v>50</v>
      </c>
    </row>
    <row r="49" spans="1:6" ht="18" customHeight="1">
      <c r="A49" s="112" t="s">
        <v>166</v>
      </c>
      <c r="B49" s="36" t="s">
        <v>167</v>
      </c>
      <c r="C49" s="104"/>
      <c r="D49" s="160">
        <f>D50+D56</f>
        <v>42814.400000000001</v>
      </c>
      <c r="E49" s="301">
        <f>E50+E56</f>
        <v>0</v>
      </c>
      <c r="F49" s="113">
        <f>F50+F56</f>
        <v>42814.400000000001</v>
      </c>
    </row>
    <row r="50" spans="1:6" ht="18.75" customHeight="1">
      <c r="A50" s="188" t="s">
        <v>168</v>
      </c>
      <c r="B50" s="186" t="s">
        <v>169</v>
      </c>
      <c r="C50" s="191"/>
      <c r="D50" s="189">
        <f>SUM(D51:D55)</f>
        <v>8350.5999999999985</v>
      </c>
      <c r="E50" s="300"/>
      <c r="F50" s="189">
        <f>SUM(F51:F55)</f>
        <v>8350.5999999999985</v>
      </c>
    </row>
    <row r="51" spans="1:6" ht="78.75" customHeight="1">
      <c r="A51" s="188" t="s">
        <v>142</v>
      </c>
      <c r="B51" s="186" t="s">
        <v>170</v>
      </c>
      <c r="C51" s="191">
        <v>100</v>
      </c>
      <c r="D51" s="189">
        <v>2818.2</v>
      </c>
      <c r="E51" s="177"/>
      <c r="F51" s="189">
        <f>D51+E51</f>
        <v>2818.2</v>
      </c>
    </row>
    <row r="52" spans="1:6" ht="51.75" customHeight="1">
      <c r="A52" s="146" t="s">
        <v>376</v>
      </c>
      <c r="B52" s="77" t="s">
        <v>170</v>
      </c>
      <c r="C52" s="104">
        <v>200</v>
      </c>
      <c r="D52" s="159">
        <v>2928.1</v>
      </c>
      <c r="E52" s="177"/>
      <c r="F52" s="168">
        <f t="shared" ref="F52:F66" si="2">D52+E52</f>
        <v>2928.1</v>
      </c>
    </row>
    <row r="53" spans="1:6" ht="41.25" customHeight="1">
      <c r="A53" s="110" t="s">
        <v>143</v>
      </c>
      <c r="B53" s="107" t="s">
        <v>170</v>
      </c>
      <c r="C53" s="104">
        <v>800</v>
      </c>
      <c r="D53" s="159">
        <v>26.5</v>
      </c>
      <c r="E53" s="177"/>
      <c r="F53" s="168">
        <f t="shared" si="2"/>
        <v>26.5</v>
      </c>
    </row>
    <row r="54" spans="1:6" ht="40.5" customHeight="1">
      <c r="A54" s="146" t="s">
        <v>377</v>
      </c>
      <c r="B54" s="107" t="s">
        <v>325</v>
      </c>
      <c r="C54" s="104">
        <v>200</v>
      </c>
      <c r="D54" s="159">
        <v>1323</v>
      </c>
      <c r="E54" s="177"/>
      <c r="F54" s="168">
        <f t="shared" si="2"/>
        <v>1323</v>
      </c>
    </row>
    <row r="55" spans="1:6" ht="28.5" customHeight="1">
      <c r="A55" s="146" t="s">
        <v>378</v>
      </c>
      <c r="B55" s="107" t="s">
        <v>345</v>
      </c>
      <c r="C55" s="104">
        <v>200</v>
      </c>
      <c r="D55" s="159">
        <v>1254.8</v>
      </c>
      <c r="E55" s="177"/>
      <c r="F55" s="168">
        <f t="shared" si="2"/>
        <v>1254.8</v>
      </c>
    </row>
    <row r="56" spans="1:6" ht="15" customHeight="1">
      <c r="A56" s="110" t="s">
        <v>171</v>
      </c>
      <c r="B56" s="107" t="s">
        <v>172</v>
      </c>
      <c r="C56" s="104"/>
      <c r="D56" s="159">
        <f>SUM(D57:D66)</f>
        <v>34463.800000000003</v>
      </c>
      <c r="E56" s="177">
        <f>E57+E58+E59+E60+E61+E62+E63+E64+E65+E66</f>
        <v>0</v>
      </c>
      <c r="F56" s="168">
        <f t="shared" si="2"/>
        <v>34463.800000000003</v>
      </c>
    </row>
    <row r="57" spans="1:6" ht="81" customHeight="1">
      <c r="A57" s="110" t="s">
        <v>144</v>
      </c>
      <c r="B57" s="77" t="s">
        <v>173</v>
      </c>
      <c r="C57" s="136">
        <v>100</v>
      </c>
      <c r="D57" s="159">
        <v>941.5</v>
      </c>
      <c r="E57" s="178"/>
      <c r="F57" s="168">
        <f t="shared" si="2"/>
        <v>941.5</v>
      </c>
    </row>
    <row r="58" spans="1:6" ht="53.25" customHeight="1">
      <c r="A58" s="34" t="s">
        <v>379</v>
      </c>
      <c r="B58" s="77" t="s">
        <v>173</v>
      </c>
      <c r="C58" s="104">
        <v>200</v>
      </c>
      <c r="D58" s="159">
        <v>11227.3</v>
      </c>
      <c r="E58" s="177"/>
      <c r="F58" s="168">
        <f t="shared" si="2"/>
        <v>11227.3</v>
      </c>
    </row>
    <row r="59" spans="1:6" ht="54" customHeight="1">
      <c r="A59" s="34" t="s">
        <v>149</v>
      </c>
      <c r="B59" s="77" t="s">
        <v>173</v>
      </c>
      <c r="C59" s="104">
        <v>300</v>
      </c>
      <c r="D59" s="159"/>
      <c r="E59" s="177"/>
      <c r="F59" s="168">
        <f t="shared" si="2"/>
        <v>0</v>
      </c>
    </row>
    <row r="60" spans="1:6" ht="54" customHeight="1">
      <c r="A60" s="34" t="s">
        <v>145</v>
      </c>
      <c r="B60" s="77" t="s">
        <v>173</v>
      </c>
      <c r="C60" s="104">
        <v>600</v>
      </c>
      <c r="D60" s="159">
        <v>13077.2</v>
      </c>
      <c r="E60" s="177"/>
      <c r="F60" s="168">
        <f t="shared" si="2"/>
        <v>13077.2</v>
      </c>
    </row>
    <row r="61" spans="1:6" ht="40.5" customHeight="1">
      <c r="A61" s="34" t="s">
        <v>146</v>
      </c>
      <c r="B61" s="77" t="s">
        <v>173</v>
      </c>
      <c r="C61" s="104">
        <v>800</v>
      </c>
      <c r="D61" s="159">
        <v>174.2</v>
      </c>
      <c r="E61" s="177"/>
      <c r="F61" s="168">
        <f t="shared" si="2"/>
        <v>174.2</v>
      </c>
    </row>
    <row r="62" spans="1:6" ht="64.5" customHeight="1">
      <c r="A62" s="110" t="s">
        <v>147</v>
      </c>
      <c r="B62" s="107" t="s">
        <v>174</v>
      </c>
      <c r="C62" s="104">
        <v>100</v>
      </c>
      <c r="D62" s="159">
        <v>6081.1</v>
      </c>
      <c r="E62" s="177"/>
      <c r="F62" s="168">
        <f t="shared" si="2"/>
        <v>6081.1</v>
      </c>
    </row>
    <row r="63" spans="1:6" ht="39" customHeight="1">
      <c r="A63" s="34" t="s">
        <v>380</v>
      </c>
      <c r="B63" s="107" t="s">
        <v>174</v>
      </c>
      <c r="C63" s="104">
        <v>200</v>
      </c>
      <c r="D63" s="159">
        <v>996.6</v>
      </c>
      <c r="E63" s="177"/>
      <c r="F63" s="168">
        <f t="shared" si="2"/>
        <v>996.6</v>
      </c>
    </row>
    <row r="64" spans="1:6" ht="26.25" customHeight="1">
      <c r="A64" s="34" t="s">
        <v>148</v>
      </c>
      <c r="B64" s="107" t="s">
        <v>174</v>
      </c>
      <c r="C64" s="104">
        <v>800</v>
      </c>
      <c r="D64" s="159">
        <v>2.7</v>
      </c>
      <c r="E64" s="177"/>
      <c r="F64" s="168">
        <f t="shared" si="2"/>
        <v>2.7</v>
      </c>
    </row>
    <row r="65" spans="1:6" ht="40.5" customHeight="1">
      <c r="A65" s="146" t="s">
        <v>377</v>
      </c>
      <c r="B65" s="107" t="s">
        <v>175</v>
      </c>
      <c r="C65" s="104">
        <v>200</v>
      </c>
      <c r="D65" s="159">
        <v>1049.2</v>
      </c>
      <c r="E65" s="177"/>
      <c r="F65" s="168">
        <f t="shared" si="2"/>
        <v>1049.2</v>
      </c>
    </row>
    <row r="66" spans="1:6" ht="29.25" customHeight="1">
      <c r="A66" s="146" t="s">
        <v>378</v>
      </c>
      <c r="B66" s="107" t="s">
        <v>346</v>
      </c>
      <c r="C66" s="104">
        <v>200</v>
      </c>
      <c r="D66" s="159">
        <v>914</v>
      </c>
      <c r="E66" s="177"/>
      <c r="F66" s="168">
        <f t="shared" si="2"/>
        <v>914</v>
      </c>
    </row>
    <row r="67" spans="1:6" ht="39" customHeight="1">
      <c r="A67" s="137" t="s">
        <v>176</v>
      </c>
      <c r="B67" s="138" t="s">
        <v>178</v>
      </c>
      <c r="C67" s="104"/>
      <c r="D67" s="160">
        <f>D68+D71</f>
        <v>56602.999999999993</v>
      </c>
      <c r="E67" s="318">
        <f>E68+E71</f>
        <v>-243.6</v>
      </c>
      <c r="F67" s="318">
        <f>F68+F71</f>
        <v>56359.4</v>
      </c>
    </row>
    <row r="68" spans="1:6" ht="24" customHeight="1">
      <c r="A68" s="322" t="s">
        <v>168</v>
      </c>
      <c r="B68" s="321" t="s">
        <v>177</v>
      </c>
      <c r="C68" s="324"/>
      <c r="D68" s="323">
        <f>D69+D70</f>
        <v>4659.6000000000004</v>
      </c>
      <c r="E68" s="177"/>
      <c r="F68" s="323">
        <f>F69+F70</f>
        <v>4659.6000000000004</v>
      </c>
    </row>
    <row r="69" spans="1:6" ht="154.5" customHeight="1">
      <c r="A69" s="322" t="s">
        <v>179</v>
      </c>
      <c r="B69" s="321" t="s">
        <v>180</v>
      </c>
      <c r="C69" s="324">
        <v>100</v>
      </c>
      <c r="D69" s="323">
        <v>4635.3</v>
      </c>
      <c r="E69" s="177"/>
      <c r="F69" s="323">
        <v>4635.3</v>
      </c>
    </row>
    <row r="70" spans="1:6" ht="132" customHeight="1">
      <c r="A70" s="146" t="s">
        <v>381</v>
      </c>
      <c r="B70" s="107" t="s">
        <v>180</v>
      </c>
      <c r="C70" s="104">
        <v>200</v>
      </c>
      <c r="D70" s="159">
        <v>24.3</v>
      </c>
      <c r="E70" s="177"/>
      <c r="F70" s="111">
        <v>24.3</v>
      </c>
    </row>
    <row r="71" spans="1:6" ht="18.75" customHeight="1">
      <c r="A71" s="110" t="s">
        <v>181</v>
      </c>
      <c r="B71" s="107" t="s">
        <v>182</v>
      </c>
      <c r="C71" s="136"/>
      <c r="D71" s="159">
        <f>D72+D73+D74</f>
        <v>51943.399999999994</v>
      </c>
      <c r="E71" s="316">
        <f>E72+E73+E74</f>
        <v>-243.6</v>
      </c>
      <c r="F71" s="111">
        <f>F72+F73+F74</f>
        <v>51699.8</v>
      </c>
    </row>
    <row r="72" spans="1:6" ht="168" customHeight="1">
      <c r="A72" s="151" t="s">
        <v>425</v>
      </c>
      <c r="B72" s="107" t="s">
        <v>185</v>
      </c>
      <c r="C72" s="104">
        <v>100</v>
      </c>
      <c r="D72" s="159">
        <v>20434.7</v>
      </c>
      <c r="E72" s="177">
        <v>-89</v>
      </c>
      <c r="F72" s="111">
        <f>D72+E72</f>
        <v>20345.7</v>
      </c>
    </row>
    <row r="73" spans="1:6" ht="130.5" customHeight="1">
      <c r="A73" s="146" t="s">
        <v>382</v>
      </c>
      <c r="B73" s="107" t="s">
        <v>185</v>
      </c>
      <c r="C73" s="104">
        <v>200</v>
      </c>
      <c r="D73" s="159">
        <v>23.6</v>
      </c>
      <c r="E73" s="177"/>
      <c r="F73" s="316">
        <f t="shared" ref="F73:F74" si="3">D73+E73</f>
        <v>23.6</v>
      </c>
    </row>
    <row r="74" spans="1:6" ht="143.25" customHeight="1">
      <c r="A74" s="34" t="s">
        <v>183</v>
      </c>
      <c r="B74" s="107" t="s">
        <v>185</v>
      </c>
      <c r="C74" s="104">
        <v>600</v>
      </c>
      <c r="D74" s="159">
        <v>31485.1</v>
      </c>
      <c r="E74" s="177">
        <v>-154.6</v>
      </c>
      <c r="F74" s="316">
        <f t="shared" si="3"/>
        <v>31330.5</v>
      </c>
    </row>
    <row r="75" spans="1:6" ht="29.25" customHeight="1">
      <c r="A75" s="134" t="s">
        <v>184</v>
      </c>
      <c r="B75" s="36" t="s">
        <v>186</v>
      </c>
      <c r="C75" s="104"/>
      <c r="D75" s="160">
        <f>D76</f>
        <v>3788.9</v>
      </c>
      <c r="E75" s="180">
        <f>E76</f>
        <v>0</v>
      </c>
      <c r="F75" s="113">
        <f>F76</f>
        <v>3788.9</v>
      </c>
    </row>
    <row r="76" spans="1:6" ht="20.25" customHeight="1">
      <c r="A76" s="322" t="s">
        <v>187</v>
      </c>
      <c r="B76" s="321" t="s">
        <v>188</v>
      </c>
      <c r="C76" s="324"/>
      <c r="D76" s="323">
        <f>D77+D78+D79</f>
        <v>3788.9</v>
      </c>
      <c r="E76" s="177">
        <f>E77+E78+E79</f>
        <v>0</v>
      </c>
      <c r="F76" s="177">
        <f>F77+F78+F79</f>
        <v>3788.9</v>
      </c>
    </row>
    <row r="77" spans="1:6" ht="78" customHeight="1">
      <c r="A77" s="110" t="s">
        <v>189</v>
      </c>
      <c r="B77" s="107" t="s">
        <v>190</v>
      </c>
      <c r="C77" s="104">
        <v>100</v>
      </c>
      <c r="D77" s="159">
        <v>2846.4</v>
      </c>
      <c r="E77" s="177"/>
      <c r="F77" s="111">
        <f>D77+E77</f>
        <v>2846.4</v>
      </c>
    </row>
    <row r="78" spans="1:6" ht="42.75" customHeight="1">
      <c r="A78" s="146" t="s">
        <v>383</v>
      </c>
      <c r="B78" s="107" t="s">
        <v>190</v>
      </c>
      <c r="C78" s="104">
        <v>200</v>
      </c>
      <c r="D78" s="159">
        <v>812</v>
      </c>
      <c r="E78" s="177"/>
      <c r="F78" s="219">
        <f t="shared" ref="F78:F79" si="4">D78+E78</f>
        <v>812</v>
      </c>
    </row>
    <row r="79" spans="1:6" ht="38.25" customHeight="1">
      <c r="A79" s="110" t="s">
        <v>191</v>
      </c>
      <c r="B79" s="107" t="s">
        <v>190</v>
      </c>
      <c r="C79" s="104">
        <v>800</v>
      </c>
      <c r="D79" s="159">
        <v>130.5</v>
      </c>
      <c r="E79" s="177"/>
      <c r="F79" s="219">
        <f t="shared" si="4"/>
        <v>130.5</v>
      </c>
    </row>
    <row r="80" spans="1:6" ht="15.75" customHeight="1">
      <c r="A80" s="134" t="s">
        <v>192</v>
      </c>
      <c r="B80" s="36" t="s">
        <v>193</v>
      </c>
      <c r="C80" s="104"/>
      <c r="D80" s="160">
        <f>D81</f>
        <v>665.7</v>
      </c>
      <c r="E80" s="301">
        <f>E81</f>
        <v>0</v>
      </c>
      <c r="F80" s="113">
        <f>F81</f>
        <v>665.7</v>
      </c>
    </row>
    <row r="81" spans="1:6" ht="18.75" customHeight="1">
      <c r="A81" s="110" t="s">
        <v>194</v>
      </c>
      <c r="B81" s="107" t="s">
        <v>195</v>
      </c>
      <c r="C81" s="104"/>
      <c r="D81" s="219">
        <f>D82+D83+D84+D85+D86+D87+D88+D89</f>
        <v>665.7</v>
      </c>
      <c r="E81" s="300">
        <f>E82+E83+E84+E85+E86+E87+E88+E89</f>
        <v>0</v>
      </c>
      <c r="F81" s="111">
        <f>F82+F83+F84+F85+F86+F87+F88+F89</f>
        <v>665.7</v>
      </c>
    </row>
    <row r="82" spans="1:6" ht="50.25" customHeight="1">
      <c r="A82" s="14" t="s">
        <v>384</v>
      </c>
      <c r="B82" s="107" t="s">
        <v>197</v>
      </c>
      <c r="C82" s="104">
        <v>200</v>
      </c>
      <c r="D82" s="159">
        <v>92.4</v>
      </c>
      <c r="E82" s="177">
        <v>-2.2999999999999998</v>
      </c>
      <c r="F82" s="168">
        <f t="shared" ref="F82:F88" si="5">D82+E82</f>
        <v>90.100000000000009</v>
      </c>
    </row>
    <row r="83" spans="1:6" ht="63" customHeight="1">
      <c r="A83" s="14" t="s">
        <v>196</v>
      </c>
      <c r="B83" s="107" t="s">
        <v>197</v>
      </c>
      <c r="C83" s="104">
        <v>600</v>
      </c>
      <c r="D83" s="159">
        <v>161.69999999999999</v>
      </c>
      <c r="E83" s="177">
        <v>2.2999999999999998</v>
      </c>
      <c r="F83" s="168">
        <f t="shared" si="5"/>
        <v>164</v>
      </c>
    </row>
    <row r="84" spans="1:6" ht="66" customHeight="1">
      <c r="A84" s="146" t="s">
        <v>385</v>
      </c>
      <c r="B84" s="107" t="s">
        <v>199</v>
      </c>
      <c r="C84" s="104">
        <v>200</v>
      </c>
      <c r="D84" s="159">
        <v>0</v>
      </c>
      <c r="E84" s="177"/>
      <c r="F84" s="168">
        <f t="shared" si="5"/>
        <v>0</v>
      </c>
    </row>
    <row r="85" spans="1:6" ht="66" customHeight="1">
      <c r="A85" s="110" t="s">
        <v>198</v>
      </c>
      <c r="B85" s="107" t="s">
        <v>199</v>
      </c>
      <c r="C85" s="104">
        <v>600</v>
      </c>
      <c r="D85" s="159">
        <v>23.1</v>
      </c>
      <c r="E85" s="177"/>
      <c r="F85" s="168">
        <f t="shared" si="5"/>
        <v>23.1</v>
      </c>
    </row>
    <row r="86" spans="1:6" ht="27.75" customHeight="1">
      <c r="A86" s="146" t="s">
        <v>386</v>
      </c>
      <c r="B86" s="107" t="s">
        <v>201</v>
      </c>
      <c r="C86" s="104">
        <v>200</v>
      </c>
      <c r="D86" s="159">
        <v>0</v>
      </c>
      <c r="E86" s="177"/>
      <c r="F86" s="168">
        <f t="shared" si="5"/>
        <v>0</v>
      </c>
    </row>
    <row r="87" spans="1:6" ht="27" customHeight="1">
      <c r="A87" s="110" t="s">
        <v>200</v>
      </c>
      <c r="B87" s="107" t="s">
        <v>201</v>
      </c>
      <c r="C87" s="104">
        <v>600</v>
      </c>
      <c r="D87" s="159">
        <v>0</v>
      </c>
      <c r="E87" s="177"/>
      <c r="F87" s="168">
        <f t="shared" si="5"/>
        <v>0</v>
      </c>
    </row>
    <row r="88" spans="1:6" ht="48" customHeight="1">
      <c r="A88" s="14" t="s">
        <v>432</v>
      </c>
      <c r="B88" s="164" t="s">
        <v>434</v>
      </c>
      <c r="C88" s="162">
        <v>200</v>
      </c>
      <c r="D88" s="168">
        <v>176</v>
      </c>
      <c r="E88" s="177"/>
      <c r="F88" s="168">
        <f t="shared" si="5"/>
        <v>176</v>
      </c>
    </row>
    <row r="89" spans="1:6" ht="50.25" customHeight="1">
      <c r="A89" s="14" t="s">
        <v>433</v>
      </c>
      <c r="B89" s="164" t="s">
        <v>434</v>
      </c>
      <c r="C89" s="162">
        <v>600</v>
      </c>
      <c r="D89" s="168">
        <v>212.5</v>
      </c>
      <c r="E89" s="177"/>
      <c r="F89" s="168">
        <f>D89+E89</f>
        <v>212.5</v>
      </c>
    </row>
    <row r="90" spans="1:6" ht="29.25" customHeight="1">
      <c r="A90" s="134" t="s">
        <v>202</v>
      </c>
      <c r="B90" s="36" t="s">
        <v>203</v>
      </c>
      <c r="C90" s="104"/>
      <c r="D90" s="160">
        <f>D91</f>
        <v>80</v>
      </c>
      <c r="E90" s="177"/>
      <c r="F90" s="113">
        <f>F91</f>
        <v>80</v>
      </c>
    </row>
    <row r="91" spans="1:6" ht="18" customHeight="1">
      <c r="A91" s="110" t="s">
        <v>204</v>
      </c>
      <c r="B91" s="107" t="s">
        <v>205</v>
      </c>
      <c r="C91" s="104"/>
      <c r="D91" s="159">
        <f>D92+D93</f>
        <v>80</v>
      </c>
      <c r="E91" s="177"/>
      <c r="F91" s="111">
        <f>F92+F93</f>
        <v>80</v>
      </c>
    </row>
    <row r="92" spans="1:6" ht="50.25" customHeight="1">
      <c r="A92" s="146" t="s">
        <v>387</v>
      </c>
      <c r="B92" s="107" t="s">
        <v>206</v>
      </c>
      <c r="C92" s="104">
        <v>200</v>
      </c>
      <c r="D92" s="159">
        <v>60</v>
      </c>
      <c r="E92" s="177"/>
      <c r="F92" s="111">
        <v>60</v>
      </c>
    </row>
    <row r="93" spans="1:6" ht="51.75" customHeight="1">
      <c r="A93" s="110" t="s">
        <v>347</v>
      </c>
      <c r="B93" s="107" t="s">
        <v>206</v>
      </c>
      <c r="C93" s="104">
        <v>600</v>
      </c>
      <c r="D93" s="159">
        <v>20</v>
      </c>
      <c r="E93" s="177"/>
      <c r="F93" s="111">
        <v>20</v>
      </c>
    </row>
    <row r="94" spans="1:6" ht="40.5" customHeight="1">
      <c r="A94" s="112" t="s">
        <v>207</v>
      </c>
      <c r="B94" s="139" t="s">
        <v>208</v>
      </c>
      <c r="C94" s="102"/>
      <c r="D94" s="160">
        <f>D95</f>
        <v>234</v>
      </c>
      <c r="E94" s="180"/>
      <c r="F94" s="113">
        <f>F95</f>
        <v>234</v>
      </c>
    </row>
    <row r="95" spans="1:6" ht="34.5" customHeight="1">
      <c r="A95" s="322" t="s">
        <v>153</v>
      </c>
      <c r="B95" s="153" t="s">
        <v>212</v>
      </c>
      <c r="C95" s="325"/>
      <c r="D95" s="323">
        <f>D96+D97+D98</f>
        <v>234</v>
      </c>
      <c r="E95" s="180"/>
      <c r="F95" s="323">
        <f>F96+F97+F98</f>
        <v>234</v>
      </c>
    </row>
    <row r="96" spans="1:6" ht="65.25" customHeight="1">
      <c r="A96" s="322" t="s">
        <v>209</v>
      </c>
      <c r="B96" s="153" t="s">
        <v>213</v>
      </c>
      <c r="C96" s="324">
        <v>300</v>
      </c>
      <c r="D96" s="323">
        <v>28</v>
      </c>
      <c r="E96" s="177"/>
      <c r="F96" s="323">
        <v>28</v>
      </c>
    </row>
    <row r="97" spans="1:6" ht="27.75" customHeight="1">
      <c r="A97" s="110" t="s">
        <v>210</v>
      </c>
      <c r="B97" s="107" t="s">
        <v>214</v>
      </c>
      <c r="C97" s="104">
        <v>300</v>
      </c>
      <c r="D97" s="159">
        <v>126</v>
      </c>
      <c r="E97" s="177"/>
      <c r="F97" s="111">
        <v>126</v>
      </c>
    </row>
    <row r="98" spans="1:6" ht="39" customHeight="1">
      <c r="A98" s="110" t="s">
        <v>211</v>
      </c>
      <c r="B98" s="107" t="s">
        <v>215</v>
      </c>
      <c r="C98" s="104">
        <v>300</v>
      </c>
      <c r="D98" s="159">
        <v>80</v>
      </c>
      <c r="E98" s="177"/>
      <c r="F98" s="111">
        <v>80</v>
      </c>
    </row>
    <row r="99" spans="1:6" ht="27.75" customHeight="1">
      <c r="A99" s="110" t="s">
        <v>349</v>
      </c>
      <c r="B99" s="36" t="s">
        <v>216</v>
      </c>
      <c r="C99" s="104"/>
      <c r="D99" s="160">
        <f>D100+D111</f>
        <v>6174.5999999999995</v>
      </c>
      <c r="E99" s="301">
        <f t="shared" ref="E99:F99" si="6">E100+E111</f>
        <v>330</v>
      </c>
      <c r="F99" s="267">
        <f t="shared" si="6"/>
        <v>6504.5999999999995</v>
      </c>
    </row>
    <row r="100" spans="1:6" ht="26.25" customHeight="1">
      <c r="A100" s="140" t="s">
        <v>217</v>
      </c>
      <c r="B100" s="105" t="s">
        <v>218</v>
      </c>
      <c r="C100" s="104"/>
      <c r="D100" s="159">
        <f>D101+D106+D108</f>
        <v>4845.2999999999993</v>
      </c>
      <c r="E100" s="300">
        <f t="shared" ref="E100:F100" si="7">E101+E106+E108</f>
        <v>330</v>
      </c>
      <c r="F100" s="263">
        <f t="shared" si="7"/>
        <v>5175.2999999999993</v>
      </c>
    </row>
    <row r="101" spans="1:6" ht="18" customHeight="1">
      <c r="A101" s="110" t="s">
        <v>221</v>
      </c>
      <c r="B101" s="105" t="s">
        <v>222</v>
      </c>
      <c r="C101" s="104"/>
      <c r="D101" s="159">
        <f>D102+D103+D104+D105</f>
        <v>4408.3999999999996</v>
      </c>
      <c r="E101" s="300">
        <f t="shared" ref="E101:F101" si="8">E102+E103+E104+E105</f>
        <v>-300</v>
      </c>
      <c r="F101" s="263">
        <f t="shared" si="8"/>
        <v>4108.3999999999996</v>
      </c>
    </row>
    <row r="102" spans="1:6" ht="78.75" customHeight="1">
      <c r="A102" s="110" t="s">
        <v>219</v>
      </c>
      <c r="B102" s="105" t="s">
        <v>223</v>
      </c>
      <c r="C102" s="104">
        <v>100</v>
      </c>
      <c r="D102" s="159">
        <v>2214.1999999999998</v>
      </c>
      <c r="E102" s="177"/>
      <c r="F102" s="263">
        <f>D102+E102</f>
        <v>2214.1999999999998</v>
      </c>
    </row>
    <row r="103" spans="1:6" ht="51.75" customHeight="1">
      <c r="A103" s="146" t="s">
        <v>388</v>
      </c>
      <c r="B103" s="105" t="s">
        <v>223</v>
      </c>
      <c r="C103" s="104">
        <v>200</v>
      </c>
      <c r="D103" s="159">
        <v>1987.2</v>
      </c>
      <c r="E103" s="177">
        <v>-300</v>
      </c>
      <c r="F103" s="263">
        <f>D103+E103</f>
        <v>1687.2</v>
      </c>
    </row>
    <row r="104" spans="1:6" ht="40.5" customHeight="1">
      <c r="A104" s="110" t="s">
        <v>220</v>
      </c>
      <c r="B104" s="105" t="s">
        <v>223</v>
      </c>
      <c r="C104" s="104">
        <v>800</v>
      </c>
      <c r="D104" s="159">
        <v>50.4</v>
      </c>
      <c r="E104" s="177"/>
      <c r="F104" s="263">
        <f>D104+E104</f>
        <v>50.4</v>
      </c>
    </row>
    <row r="105" spans="1:6" ht="39.75" customHeight="1">
      <c r="A105" s="86" t="s">
        <v>389</v>
      </c>
      <c r="B105" s="107" t="s">
        <v>224</v>
      </c>
      <c r="C105" s="104">
        <v>200</v>
      </c>
      <c r="D105" s="159">
        <v>156.6</v>
      </c>
      <c r="E105" s="177"/>
      <c r="F105" s="111">
        <f>D105+E105</f>
        <v>156.6</v>
      </c>
    </row>
    <row r="106" spans="1:6" ht="26.25" customHeight="1">
      <c r="A106" s="110" t="s">
        <v>225</v>
      </c>
      <c r="B106" s="105" t="s">
        <v>226</v>
      </c>
      <c r="C106" s="104"/>
      <c r="D106" s="159">
        <f>D107</f>
        <v>72</v>
      </c>
      <c r="E106" s="316">
        <f t="shared" ref="E106:F106" si="9">E107</f>
        <v>630</v>
      </c>
      <c r="F106" s="316">
        <f t="shared" si="9"/>
        <v>702</v>
      </c>
    </row>
    <row r="107" spans="1:6" ht="39" customHeight="1">
      <c r="A107" s="146" t="s">
        <v>390</v>
      </c>
      <c r="B107" s="105" t="s">
        <v>227</v>
      </c>
      <c r="C107" s="104">
        <v>200</v>
      </c>
      <c r="D107" s="159">
        <v>72</v>
      </c>
      <c r="E107" s="177">
        <v>630</v>
      </c>
      <c r="F107" s="111">
        <f>D107+E107</f>
        <v>702</v>
      </c>
    </row>
    <row r="108" spans="1:6" ht="27.75" customHeight="1">
      <c r="A108" s="110" t="s">
        <v>228</v>
      </c>
      <c r="B108" s="105" t="s">
        <v>229</v>
      </c>
      <c r="C108" s="104"/>
      <c r="D108" s="159">
        <f>D109+D110</f>
        <v>364.9</v>
      </c>
      <c r="E108" s="177"/>
      <c r="F108" s="111">
        <f>F109+F110</f>
        <v>364.9</v>
      </c>
    </row>
    <row r="109" spans="1:6" ht="87" customHeight="1">
      <c r="A109" s="106" t="s">
        <v>230</v>
      </c>
      <c r="B109" s="105" t="s">
        <v>232</v>
      </c>
      <c r="C109" s="104">
        <v>100</v>
      </c>
      <c r="D109" s="159">
        <v>112</v>
      </c>
      <c r="E109" s="177"/>
      <c r="F109" s="111">
        <v>112</v>
      </c>
    </row>
    <row r="110" spans="1:6" ht="63.75" customHeight="1">
      <c r="A110" s="110" t="s">
        <v>231</v>
      </c>
      <c r="B110" s="107" t="s">
        <v>233</v>
      </c>
      <c r="C110" s="104">
        <v>100</v>
      </c>
      <c r="D110" s="159">
        <v>252.9</v>
      </c>
      <c r="E110" s="177"/>
      <c r="F110" s="111">
        <v>252.9</v>
      </c>
    </row>
    <row r="111" spans="1:6" ht="27.75" customHeight="1">
      <c r="A111" s="134" t="s">
        <v>234</v>
      </c>
      <c r="B111" s="139" t="s">
        <v>235</v>
      </c>
      <c r="C111" s="104"/>
      <c r="D111" s="160">
        <f>D112</f>
        <v>1329.3</v>
      </c>
      <c r="E111" s="308">
        <f>E112</f>
        <v>0</v>
      </c>
      <c r="F111" s="113">
        <f>F112</f>
        <v>1329.3</v>
      </c>
    </row>
    <row r="112" spans="1:6" ht="19.5" customHeight="1">
      <c r="A112" s="110" t="s">
        <v>187</v>
      </c>
      <c r="B112" s="105" t="s">
        <v>236</v>
      </c>
      <c r="C112" s="104"/>
      <c r="D112" s="159">
        <f>D114+D115+D113</f>
        <v>1329.3</v>
      </c>
      <c r="E112" s="307">
        <f>E114+E115+E113</f>
        <v>0</v>
      </c>
      <c r="F112" s="111">
        <f>F114+F115+F113</f>
        <v>1329.3</v>
      </c>
    </row>
    <row r="113" spans="1:6" ht="86.25" customHeight="1">
      <c r="A113" s="188" t="s">
        <v>237</v>
      </c>
      <c r="B113" s="153" t="s">
        <v>239</v>
      </c>
      <c r="C113" s="191">
        <v>100</v>
      </c>
      <c r="D113" s="189">
        <v>1253.5999999999999</v>
      </c>
      <c r="E113" s="177"/>
      <c r="F113" s="189">
        <f>D113+E113</f>
        <v>1253.5999999999999</v>
      </c>
    </row>
    <row r="114" spans="1:6" ht="51" customHeight="1">
      <c r="A114" s="188" t="s">
        <v>391</v>
      </c>
      <c r="B114" s="153" t="s">
        <v>239</v>
      </c>
      <c r="C114" s="191">
        <v>200</v>
      </c>
      <c r="D114" s="189">
        <v>74.7</v>
      </c>
      <c r="E114" s="177"/>
      <c r="F114" s="307">
        <f>D114+E114</f>
        <v>74.7</v>
      </c>
    </row>
    <row r="115" spans="1:6" ht="39.75" customHeight="1">
      <c r="A115" s="110" t="s">
        <v>238</v>
      </c>
      <c r="B115" s="105" t="s">
        <v>239</v>
      </c>
      <c r="C115" s="104">
        <v>800</v>
      </c>
      <c r="D115" s="159">
        <v>1</v>
      </c>
      <c r="E115" s="177"/>
      <c r="F115" s="307">
        <f>D115+E115</f>
        <v>1</v>
      </c>
    </row>
    <row r="116" spans="1:6" ht="28.5" customHeight="1">
      <c r="A116" s="112" t="s">
        <v>41</v>
      </c>
      <c r="B116" s="36" t="s">
        <v>240</v>
      </c>
      <c r="C116" s="104"/>
      <c r="D116" s="160">
        <f>D117</f>
        <v>177.8</v>
      </c>
      <c r="E116" s="177"/>
      <c r="F116" s="113">
        <f>F117</f>
        <v>177.8</v>
      </c>
    </row>
    <row r="117" spans="1:6" ht="38.25" customHeight="1">
      <c r="A117" s="140" t="s">
        <v>241</v>
      </c>
      <c r="B117" s="105" t="s">
        <v>242</v>
      </c>
      <c r="C117" s="15"/>
      <c r="D117" s="159">
        <f>D118</f>
        <v>177.8</v>
      </c>
      <c r="E117" s="181"/>
      <c r="F117" s="111">
        <f>F118</f>
        <v>177.8</v>
      </c>
    </row>
    <row r="118" spans="1:6" ht="39" customHeight="1">
      <c r="A118" s="110" t="s">
        <v>243</v>
      </c>
      <c r="B118" s="105" t="s">
        <v>244</v>
      </c>
      <c r="C118" s="15"/>
      <c r="D118" s="159">
        <f>D119</f>
        <v>177.8</v>
      </c>
      <c r="E118" s="181"/>
      <c r="F118" s="111">
        <f>F119</f>
        <v>177.8</v>
      </c>
    </row>
    <row r="119" spans="1:6" ht="51.75" customHeight="1">
      <c r="A119" s="146" t="s">
        <v>392</v>
      </c>
      <c r="B119" s="105" t="s">
        <v>245</v>
      </c>
      <c r="C119" s="104">
        <v>200</v>
      </c>
      <c r="D119" s="159">
        <v>177.8</v>
      </c>
      <c r="E119" s="177"/>
      <c r="F119" s="111">
        <v>177.8</v>
      </c>
    </row>
    <row r="120" spans="1:6" ht="26.25" customHeight="1">
      <c r="A120" s="112" t="s">
        <v>42</v>
      </c>
      <c r="B120" s="36" t="s">
        <v>246</v>
      </c>
      <c r="C120" s="104"/>
      <c r="D120" s="160">
        <f>D121</f>
        <v>70</v>
      </c>
      <c r="E120" s="177"/>
      <c r="F120" s="113">
        <f>F121</f>
        <v>70</v>
      </c>
    </row>
    <row r="121" spans="1:6" ht="27" customHeight="1">
      <c r="A121" s="140" t="s">
        <v>247</v>
      </c>
      <c r="B121" s="107" t="s">
        <v>248</v>
      </c>
      <c r="C121" s="132"/>
      <c r="D121" s="159">
        <f>D122</f>
        <v>70</v>
      </c>
      <c r="E121" s="182"/>
      <c r="F121" s="111">
        <f>F122</f>
        <v>70</v>
      </c>
    </row>
    <row r="122" spans="1:6" ht="39.75" customHeight="1">
      <c r="A122" s="110" t="s">
        <v>249</v>
      </c>
      <c r="B122" s="107" t="s">
        <v>250</v>
      </c>
      <c r="C122" s="132"/>
      <c r="D122" s="159">
        <f>D123</f>
        <v>70</v>
      </c>
      <c r="E122" s="182"/>
      <c r="F122" s="111">
        <f>F123</f>
        <v>70</v>
      </c>
    </row>
    <row r="123" spans="1:6" ht="54" customHeight="1">
      <c r="A123" s="146" t="s">
        <v>393</v>
      </c>
      <c r="B123" s="107" t="s">
        <v>251</v>
      </c>
      <c r="C123" s="132">
        <v>200</v>
      </c>
      <c r="D123" s="159">
        <v>70</v>
      </c>
      <c r="E123" s="182"/>
      <c r="F123" s="111">
        <v>70</v>
      </c>
    </row>
    <row r="124" spans="1:6" ht="42" customHeight="1">
      <c r="A124" s="112" t="s">
        <v>43</v>
      </c>
      <c r="B124" s="36" t="s">
        <v>252</v>
      </c>
      <c r="C124" s="104"/>
      <c r="D124" s="160">
        <f>D125+D130</f>
        <v>3411.2000000000003</v>
      </c>
      <c r="E124" s="318">
        <f t="shared" ref="E124:F124" si="10">E125+E130</f>
        <v>0</v>
      </c>
      <c r="F124" s="318">
        <f t="shared" si="10"/>
        <v>3411.2000000000003</v>
      </c>
    </row>
    <row r="125" spans="1:6" ht="40.5" customHeight="1">
      <c r="A125" s="110" t="s">
        <v>253</v>
      </c>
      <c r="B125" s="105" t="s">
        <v>254</v>
      </c>
      <c r="C125" s="104"/>
      <c r="D125" s="159">
        <f>D126</f>
        <v>1167.9000000000001</v>
      </c>
      <c r="E125" s="300">
        <f>E126</f>
        <v>0</v>
      </c>
      <c r="F125" s="111">
        <f>F126</f>
        <v>1167.9000000000001</v>
      </c>
    </row>
    <row r="126" spans="1:6" ht="27.75" customHeight="1">
      <c r="A126" s="110" t="s">
        <v>255</v>
      </c>
      <c r="B126" s="105" t="s">
        <v>256</v>
      </c>
      <c r="C126" s="104"/>
      <c r="D126" s="199">
        <f t="shared" ref="D126:E126" si="11">D127+D128+D129</f>
        <v>1167.9000000000001</v>
      </c>
      <c r="E126" s="300">
        <f t="shared" si="11"/>
        <v>0</v>
      </c>
      <c r="F126" s="111">
        <f>F127+F128+F129</f>
        <v>1167.9000000000001</v>
      </c>
    </row>
    <row r="127" spans="1:6" ht="51" customHeight="1">
      <c r="A127" s="35" t="s">
        <v>436</v>
      </c>
      <c r="B127" s="173" t="s">
        <v>257</v>
      </c>
      <c r="C127" s="171">
        <v>200</v>
      </c>
      <c r="D127" s="174">
        <v>0</v>
      </c>
      <c r="E127" s="177"/>
      <c r="F127" s="174">
        <f>D127+E127</f>
        <v>0</v>
      </c>
    </row>
    <row r="128" spans="1:6" ht="41.25" customHeight="1">
      <c r="A128" s="35" t="s">
        <v>332</v>
      </c>
      <c r="B128" s="198" t="s">
        <v>439</v>
      </c>
      <c r="C128" s="201">
        <v>500</v>
      </c>
      <c r="D128" s="199">
        <v>1167.9000000000001</v>
      </c>
      <c r="E128" s="177"/>
      <c r="F128" s="199">
        <f>D128+E128</f>
        <v>1167.9000000000001</v>
      </c>
    </row>
    <row r="129" spans="1:6" ht="42" customHeight="1">
      <c r="A129" s="35" t="s">
        <v>332</v>
      </c>
      <c r="B129" s="198" t="s">
        <v>333</v>
      </c>
      <c r="C129" s="104">
        <v>500</v>
      </c>
      <c r="D129" s="159">
        <v>0</v>
      </c>
      <c r="E129" s="177"/>
      <c r="F129" s="111">
        <f>D129+E129</f>
        <v>0</v>
      </c>
    </row>
    <row r="130" spans="1:6" ht="38.25" customHeight="1">
      <c r="A130" s="110" t="s">
        <v>258</v>
      </c>
      <c r="B130" s="105" t="s">
        <v>259</v>
      </c>
      <c r="C130" s="104"/>
      <c r="D130" s="159">
        <f t="shared" ref="D130:F130" si="12">D131</f>
        <v>2243.3000000000002</v>
      </c>
      <c r="E130" s="177">
        <f t="shared" si="12"/>
        <v>0</v>
      </c>
      <c r="F130" s="111">
        <f t="shared" si="12"/>
        <v>2243.3000000000002</v>
      </c>
    </row>
    <row r="131" spans="1:6" ht="39" customHeight="1">
      <c r="A131" s="110" t="s">
        <v>260</v>
      </c>
      <c r="B131" s="105" t="s">
        <v>262</v>
      </c>
      <c r="C131" s="104"/>
      <c r="D131" s="177">
        <f>D132+D133</f>
        <v>2243.3000000000002</v>
      </c>
      <c r="E131" s="177">
        <f t="shared" ref="E131:F131" si="13">E132+E133</f>
        <v>0</v>
      </c>
      <c r="F131" s="177">
        <f t="shared" si="13"/>
        <v>2243.3000000000002</v>
      </c>
    </row>
    <row r="132" spans="1:6" ht="51.75" customHeight="1">
      <c r="A132" s="145" t="s">
        <v>394</v>
      </c>
      <c r="B132" s="105" t="s">
        <v>261</v>
      </c>
      <c r="C132" s="104">
        <v>200</v>
      </c>
      <c r="D132" s="159">
        <v>2243.3000000000002</v>
      </c>
      <c r="E132" s="177">
        <v>-2000</v>
      </c>
      <c r="F132" s="111">
        <f>D132+E132</f>
        <v>243.30000000000018</v>
      </c>
    </row>
    <row r="133" spans="1:6" ht="42" customHeight="1">
      <c r="A133" s="313" t="s">
        <v>659</v>
      </c>
      <c r="B133" s="153" t="s">
        <v>660</v>
      </c>
      <c r="C133" s="317">
        <v>500</v>
      </c>
      <c r="D133" s="316"/>
      <c r="E133" s="177">
        <v>2000</v>
      </c>
      <c r="F133" s="316">
        <f>D133+E133</f>
        <v>2000</v>
      </c>
    </row>
    <row r="134" spans="1:6" ht="53.25" customHeight="1">
      <c r="A134" s="86" t="s">
        <v>350</v>
      </c>
      <c r="B134" s="36" t="s">
        <v>263</v>
      </c>
      <c r="C134" s="104"/>
      <c r="D134" s="160">
        <f>D139+D135</f>
        <v>512</v>
      </c>
      <c r="E134" s="301">
        <f t="shared" ref="E134:F134" si="14">E139+E135</f>
        <v>474.7</v>
      </c>
      <c r="F134" s="267">
        <f t="shared" si="14"/>
        <v>986.7</v>
      </c>
    </row>
    <row r="135" spans="1:6" ht="27" customHeight="1">
      <c r="A135" s="262" t="s">
        <v>642</v>
      </c>
      <c r="B135" s="264" t="s">
        <v>643</v>
      </c>
      <c r="C135" s="132"/>
      <c r="D135" s="263">
        <f>D136</f>
        <v>472</v>
      </c>
      <c r="E135" s="300">
        <f t="shared" ref="E135:F135" si="15">E136</f>
        <v>474.7</v>
      </c>
      <c r="F135" s="263">
        <f t="shared" si="15"/>
        <v>946.7</v>
      </c>
    </row>
    <row r="136" spans="1:6" ht="22.5" customHeight="1">
      <c r="A136" s="262" t="s">
        <v>644</v>
      </c>
      <c r="B136" s="264" t="s">
        <v>645</v>
      </c>
      <c r="C136" s="132"/>
      <c r="D136" s="263">
        <f>D138+D137</f>
        <v>472</v>
      </c>
      <c r="E136" s="316">
        <f t="shared" ref="E136:F136" si="16">E138+E137</f>
        <v>474.7</v>
      </c>
      <c r="F136" s="316">
        <f t="shared" si="16"/>
        <v>946.7</v>
      </c>
    </row>
    <row r="137" spans="1:6" ht="45.75" customHeight="1">
      <c r="A137" s="315" t="s">
        <v>657</v>
      </c>
      <c r="B137" s="312" t="s">
        <v>658</v>
      </c>
      <c r="C137" s="132">
        <v>300</v>
      </c>
      <c r="D137" s="316"/>
      <c r="E137" s="316">
        <v>474.7</v>
      </c>
      <c r="F137" s="316">
        <f>D137+E137</f>
        <v>474.7</v>
      </c>
    </row>
    <row r="138" spans="1:6" ht="41.25" customHeight="1">
      <c r="A138" s="315" t="s">
        <v>651</v>
      </c>
      <c r="B138" s="319" t="s">
        <v>662</v>
      </c>
      <c r="C138" s="132">
        <v>300</v>
      </c>
      <c r="D138" s="263">
        <v>472</v>
      </c>
      <c r="E138" s="177"/>
      <c r="F138" s="263">
        <f>D138+E138</f>
        <v>472</v>
      </c>
    </row>
    <row r="139" spans="1:6" ht="51.75" customHeight="1">
      <c r="A139" s="106" t="s">
        <v>264</v>
      </c>
      <c r="B139" s="105" t="s">
        <v>265</v>
      </c>
      <c r="C139" s="104"/>
      <c r="D139" s="159">
        <f>D140</f>
        <v>40</v>
      </c>
      <c r="E139" s="177"/>
      <c r="F139" s="111">
        <f>F140</f>
        <v>40</v>
      </c>
    </row>
    <row r="140" spans="1:6" ht="38.25" customHeight="1">
      <c r="A140" s="110" t="s">
        <v>266</v>
      </c>
      <c r="B140" s="105" t="s">
        <v>267</v>
      </c>
      <c r="C140" s="104"/>
      <c r="D140" s="159">
        <f>D141</f>
        <v>40</v>
      </c>
      <c r="E140" s="177"/>
      <c r="F140" s="111">
        <f>F141</f>
        <v>40</v>
      </c>
    </row>
    <row r="141" spans="1:6" ht="63" customHeight="1">
      <c r="A141" s="172" t="s">
        <v>395</v>
      </c>
      <c r="B141" s="105" t="s">
        <v>268</v>
      </c>
      <c r="C141" s="104">
        <v>200</v>
      </c>
      <c r="D141" s="159">
        <v>40</v>
      </c>
      <c r="E141" s="177"/>
      <c r="F141" s="111">
        <v>40</v>
      </c>
    </row>
    <row r="142" spans="1:6" ht="39.75" customHeight="1">
      <c r="A142" s="112" t="s">
        <v>44</v>
      </c>
      <c r="B142" s="36" t="s">
        <v>269</v>
      </c>
      <c r="C142" s="104"/>
      <c r="D142" s="160">
        <f>D143</f>
        <v>350</v>
      </c>
      <c r="E142" s="177"/>
      <c r="F142" s="113">
        <f>F143</f>
        <v>350</v>
      </c>
    </row>
    <row r="143" spans="1:6" ht="27" customHeight="1">
      <c r="A143" s="110" t="s">
        <v>270</v>
      </c>
      <c r="B143" s="105" t="s">
        <v>271</v>
      </c>
      <c r="C143" s="104"/>
      <c r="D143" s="159">
        <f>D144</f>
        <v>350</v>
      </c>
      <c r="E143" s="177"/>
      <c r="F143" s="111">
        <f>F144</f>
        <v>350</v>
      </c>
    </row>
    <row r="144" spans="1:6" ht="27.75" customHeight="1">
      <c r="A144" s="110" t="s">
        <v>273</v>
      </c>
      <c r="B144" s="105" t="s">
        <v>274</v>
      </c>
      <c r="C144" s="104"/>
      <c r="D144" s="159">
        <f>D145</f>
        <v>350</v>
      </c>
      <c r="E144" s="177"/>
      <c r="F144" s="111">
        <f>F145</f>
        <v>350</v>
      </c>
    </row>
    <row r="145" spans="1:6" ht="45.75" customHeight="1">
      <c r="A145" s="202" t="s">
        <v>272</v>
      </c>
      <c r="B145" s="153" t="s">
        <v>275</v>
      </c>
      <c r="C145" s="204">
        <v>800</v>
      </c>
      <c r="D145" s="203">
        <v>350</v>
      </c>
      <c r="E145" s="177"/>
      <c r="F145" s="203">
        <v>350</v>
      </c>
    </row>
    <row r="146" spans="1:6" ht="27.75" customHeight="1">
      <c r="A146" s="202" t="s">
        <v>351</v>
      </c>
      <c r="B146" s="36" t="s">
        <v>276</v>
      </c>
      <c r="C146" s="204"/>
      <c r="D146" s="205">
        <f>D147</f>
        <v>200</v>
      </c>
      <c r="E146" s="177"/>
      <c r="F146" s="205">
        <f>F147</f>
        <v>200</v>
      </c>
    </row>
    <row r="147" spans="1:6" ht="27" customHeight="1">
      <c r="A147" s="110" t="s">
        <v>277</v>
      </c>
      <c r="B147" s="105" t="s">
        <v>278</v>
      </c>
      <c r="C147" s="104"/>
      <c r="D147" s="159">
        <f>D148</f>
        <v>200</v>
      </c>
      <c r="E147" s="177"/>
      <c r="F147" s="111">
        <f>F148</f>
        <v>200</v>
      </c>
    </row>
    <row r="148" spans="1:6" ht="25.5" customHeight="1">
      <c r="A148" s="110" t="s">
        <v>280</v>
      </c>
      <c r="B148" s="105" t="s">
        <v>281</v>
      </c>
      <c r="C148" s="104"/>
      <c r="D148" s="159">
        <f>D149</f>
        <v>200</v>
      </c>
      <c r="E148" s="177"/>
      <c r="F148" s="111">
        <f>F149</f>
        <v>200</v>
      </c>
    </row>
    <row r="149" spans="1:6" ht="27.75" customHeight="1">
      <c r="A149" s="110" t="s">
        <v>279</v>
      </c>
      <c r="B149" s="105" t="s">
        <v>282</v>
      </c>
      <c r="C149" s="104">
        <v>800</v>
      </c>
      <c r="D149" s="159">
        <v>200</v>
      </c>
      <c r="E149" s="177"/>
      <c r="F149" s="111">
        <v>200</v>
      </c>
    </row>
    <row r="150" spans="1:6" ht="41.25" customHeight="1">
      <c r="A150" s="183" t="s">
        <v>45</v>
      </c>
      <c r="B150" s="36" t="s">
        <v>283</v>
      </c>
      <c r="C150" s="104"/>
      <c r="D150" s="160">
        <f>D151+D155</f>
        <v>135</v>
      </c>
      <c r="E150" s="301">
        <f>E151+E155</f>
        <v>0</v>
      </c>
      <c r="F150" s="113">
        <f>F151+F155</f>
        <v>135</v>
      </c>
    </row>
    <row r="151" spans="1:6" ht="27" customHeight="1">
      <c r="A151" s="110" t="s">
        <v>284</v>
      </c>
      <c r="B151" s="105" t="s">
        <v>285</v>
      </c>
      <c r="C151" s="104"/>
      <c r="D151" s="159">
        <f>D152</f>
        <v>135</v>
      </c>
      <c r="E151" s="177"/>
      <c r="F151" s="111">
        <f>F152</f>
        <v>135</v>
      </c>
    </row>
    <row r="152" spans="1:6" ht="24.75" customHeight="1">
      <c r="A152" s="110" t="s">
        <v>286</v>
      </c>
      <c r="B152" s="105" t="s">
        <v>287</v>
      </c>
      <c r="C152" s="104"/>
      <c r="D152" s="159">
        <f>D153+D154</f>
        <v>135</v>
      </c>
      <c r="E152" s="177"/>
      <c r="F152" s="111">
        <f>F153+F154</f>
        <v>135</v>
      </c>
    </row>
    <row r="153" spans="1:6" ht="51.75" customHeight="1">
      <c r="A153" s="146" t="s">
        <v>396</v>
      </c>
      <c r="B153" s="105" t="s">
        <v>288</v>
      </c>
      <c r="C153" s="104">
        <v>200</v>
      </c>
      <c r="D153" s="159">
        <v>95</v>
      </c>
      <c r="E153" s="177"/>
      <c r="F153" s="111">
        <v>95</v>
      </c>
    </row>
    <row r="154" spans="1:6" ht="41.25" customHeight="1">
      <c r="A154" s="146" t="s">
        <v>397</v>
      </c>
      <c r="B154" s="105" t="s">
        <v>289</v>
      </c>
      <c r="C154" s="104">
        <v>200</v>
      </c>
      <c r="D154" s="159">
        <v>40</v>
      </c>
      <c r="E154" s="177"/>
      <c r="F154" s="111">
        <v>40</v>
      </c>
    </row>
    <row r="155" spans="1:6" ht="27" customHeight="1">
      <c r="A155" s="110" t="s">
        <v>290</v>
      </c>
      <c r="B155" s="105" t="s">
        <v>291</v>
      </c>
      <c r="C155" s="104"/>
      <c r="D155" s="159">
        <f>D156</f>
        <v>0</v>
      </c>
      <c r="E155" s="300">
        <f>E156</f>
        <v>0</v>
      </c>
      <c r="F155" s="111">
        <f>F156</f>
        <v>0</v>
      </c>
    </row>
    <row r="156" spans="1:6" ht="28.5" customHeight="1">
      <c r="A156" s="18" t="s">
        <v>292</v>
      </c>
      <c r="B156" s="105" t="s">
        <v>293</v>
      </c>
      <c r="C156" s="104"/>
      <c r="D156" s="159">
        <f>D157+D158+D159</f>
        <v>0</v>
      </c>
      <c r="E156" s="300">
        <f>E157+E158+E159</f>
        <v>0</v>
      </c>
      <c r="F156" s="111">
        <f>F157+F158+F159</f>
        <v>0</v>
      </c>
    </row>
    <row r="157" spans="1:6" ht="51" customHeight="1">
      <c r="A157" s="110" t="s">
        <v>294</v>
      </c>
      <c r="B157" s="105" t="s">
        <v>295</v>
      </c>
      <c r="C157" s="104">
        <v>300</v>
      </c>
      <c r="D157" s="159">
        <v>0</v>
      </c>
      <c r="E157" s="177"/>
      <c r="F157" s="168">
        <f t="shared" ref="F157:F158" si="17">D157+E157</f>
        <v>0</v>
      </c>
    </row>
    <row r="158" spans="1:6" ht="52.5" customHeight="1">
      <c r="A158" s="110" t="s">
        <v>296</v>
      </c>
      <c r="B158" s="107" t="s">
        <v>297</v>
      </c>
      <c r="C158" s="104">
        <v>300</v>
      </c>
      <c r="D158" s="159">
        <v>0</v>
      </c>
      <c r="E158" s="177"/>
      <c r="F158" s="168">
        <f t="shared" si="17"/>
        <v>0</v>
      </c>
    </row>
    <row r="159" spans="1:6" ht="51" customHeight="1">
      <c r="A159" s="110" t="s">
        <v>298</v>
      </c>
      <c r="B159" s="107" t="s">
        <v>299</v>
      </c>
      <c r="C159" s="104">
        <v>300</v>
      </c>
      <c r="D159" s="159">
        <v>0</v>
      </c>
      <c r="E159" s="177"/>
      <c r="F159" s="111">
        <f>D159+E159</f>
        <v>0</v>
      </c>
    </row>
    <row r="160" spans="1:6" ht="27" customHeight="1">
      <c r="A160" s="112" t="s">
        <v>46</v>
      </c>
      <c r="B160" s="103">
        <v>1000000000</v>
      </c>
      <c r="C160" s="104"/>
      <c r="D160" s="160">
        <f>D161+D164</f>
        <v>1130</v>
      </c>
      <c r="E160" s="177"/>
      <c r="F160" s="113">
        <f>F161+F164</f>
        <v>1130</v>
      </c>
    </row>
    <row r="161" spans="1:6" ht="27.75" customHeight="1">
      <c r="A161" s="110" t="s">
        <v>300</v>
      </c>
      <c r="B161" s="114">
        <v>1010000000</v>
      </c>
      <c r="C161" s="104"/>
      <c r="D161" s="159">
        <f>D162</f>
        <v>830</v>
      </c>
      <c r="E161" s="177"/>
      <c r="F161" s="111">
        <f>F162</f>
        <v>830</v>
      </c>
    </row>
    <row r="162" spans="1:6" ht="36.75" customHeight="1">
      <c r="A162" s="110" t="s">
        <v>301</v>
      </c>
      <c r="B162" s="114">
        <v>1010100000</v>
      </c>
      <c r="C162" s="104"/>
      <c r="D162" s="159">
        <f>D163</f>
        <v>830</v>
      </c>
      <c r="E162" s="177"/>
      <c r="F162" s="111">
        <f>F163</f>
        <v>830</v>
      </c>
    </row>
    <row r="163" spans="1:6" ht="53.25" customHeight="1">
      <c r="A163" s="146" t="s">
        <v>398</v>
      </c>
      <c r="B163" s="114">
        <v>1010120080</v>
      </c>
      <c r="C163" s="104">
        <v>200</v>
      </c>
      <c r="D163" s="159">
        <v>830</v>
      </c>
      <c r="E163" s="177"/>
      <c r="F163" s="111">
        <v>830</v>
      </c>
    </row>
    <row r="164" spans="1:6" ht="39" customHeight="1">
      <c r="A164" s="106" t="s">
        <v>302</v>
      </c>
      <c r="B164" s="114">
        <v>1020000000</v>
      </c>
      <c r="C164" s="104"/>
      <c r="D164" s="159">
        <f>D165</f>
        <v>300</v>
      </c>
      <c r="E164" s="177"/>
      <c r="F164" s="111">
        <f>F165</f>
        <v>300</v>
      </c>
    </row>
    <row r="165" spans="1:6" ht="39" customHeight="1">
      <c r="A165" s="110" t="s">
        <v>303</v>
      </c>
      <c r="B165" s="114">
        <v>1020100000</v>
      </c>
      <c r="C165" s="104"/>
      <c r="D165" s="159">
        <f>D166</f>
        <v>300</v>
      </c>
      <c r="E165" s="177"/>
      <c r="F165" s="111">
        <f>F166</f>
        <v>300</v>
      </c>
    </row>
    <row r="166" spans="1:6" ht="51" customHeight="1">
      <c r="A166" s="145" t="s">
        <v>399</v>
      </c>
      <c r="B166" s="114">
        <v>1020120190</v>
      </c>
      <c r="C166" s="104">
        <v>200</v>
      </c>
      <c r="D166" s="159">
        <v>300</v>
      </c>
      <c r="E166" s="177"/>
      <c r="F166" s="111">
        <v>300</v>
      </c>
    </row>
    <row r="167" spans="1:6" ht="39.75" customHeight="1">
      <c r="A167" s="112" t="s">
        <v>121</v>
      </c>
      <c r="B167" s="103">
        <v>1400000000</v>
      </c>
      <c r="C167" s="102"/>
      <c r="D167" s="160">
        <f>D168</f>
        <v>514.1</v>
      </c>
      <c r="E167" s="180"/>
      <c r="F167" s="113">
        <f>F168</f>
        <v>514.1</v>
      </c>
    </row>
    <row r="168" spans="1:6" ht="26.25" customHeight="1">
      <c r="A168" s="110" t="s">
        <v>304</v>
      </c>
      <c r="B168" s="105" t="s">
        <v>305</v>
      </c>
      <c r="C168" s="104"/>
      <c r="D168" s="159">
        <f>D169</f>
        <v>514.1</v>
      </c>
      <c r="E168" s="177"/>
      <c r="F168" s="111">
        <f>F169</f>
        <v>514.1</v>
      </c>
    </row>
    <row r="169" spans="1:6" ht="28.5" customHeight="1">
      <c r="A169" s="18" t="s">
        <v>306</v>
      </c>
      <c r="B169" s="105" t="s">
        <v>307</v>
      </c>
      <c r="C169" s="104"/>
      <c r="D169" s="159">
        <f>D170+D171+D172+D173</f>
        <v>514.1</v>
      </c>
      <c r="E169" s="177"/>
      <c r="F169" s="111">
        <f>F170+F171+F172+F173</f>
        <v>514.1</v>
      </c>
    </row>
    <row r="170" spans="1:6" ht="42" customHeight="1">
      <c r="A170" s="146" t="s">
        <v>400</v>
      </c>
      <c r="B170" s="114">
        <v>1410100300</v>
      </c>
      <c r="C170" s="104">
        <v>200</v>
      </c>
      <c r="D170" s="159">
        <v>80</v>
      </c>
      <c r="E170" s="177"/>
      <c r="F170" s="111">
        <v>80</v>
      </c>
    </row>
    <row r="171" spans="1:6" ht="54" customHeight="1">
      <c r="A171" s="120" t="s">
        <v>362</v>
      </c>
      <c r="B171" s="126">
        <v>1410100300</v>
      </c>
      <c r="C171" s="116">
        <v>600</v>
      </c>
      <c r="D171" s="159">
        <v>70</v>
      </c>
      <c r="E171" s="177"/>
      <c r="F171" s="121">
        <v>70</v>
      </c>
    </row>
    <row r="172" spans="1:6" ht="75.75" customHeight="1">
      <c r="A172" s="106" t="s">
        <v>308</v>
      </c>
      <c r="B172" s="109">
        <v>1410180360</v>
      </c>
      <c r="C172" s="104">
        <v>100</v>
      </c>
      <c r="D172" s="159">
        <v>327.3</v>
      </c>
      <c r="E172" s="177"/>
      <c r="F172" s="111">
        <v>327.3</v>
      </c>
    </row>
    <row r="173" spans="1:6" ht="48" customHeight="1">
      <c r="A173" s="145" t="s">
        <v>401</v>
      </c>
      <c r="B173" s="109">
        <v>1410180360</v>
      </c>
      <c r="C173" s="104">
        <v>200</v>
      </c>
      <c r="D173" s="159">
        <v>36.799999999999997</v>
      </c>
      <c r="E173" s="177"/>
      <c r="F173" s="111">
        <v>36.799999999999997</v>
      </c>
    </row>
    <row r="174" spans="1:6" ht="39.75" customHeight="1">
      <c r="A174" s="28" t="s">
        <v>123</v>
      </c>
      <c r="B174" s="103">
        <v>1500000000</v>
      </c>
      <c r="C174" s="102"/>
      <c r="D174" s="160">
        <f>D175</f>
        <v>100</v>
      </c>
      <c r="E174" s="180"/>
      <c r="F174" s="113">
        <f>F175</f>
        <v>100</v>
      </c>
    </row>
    <row r="175" spans="1:6" ht="40.5" customHeight="1">
      <c r="A175" s="106" t="s">
        <v>309</v>
      </c>
      <c r="B175" s="114">
        <v>1510000000</v>
      </c>
      <c r="C175" s="104"/>
      <c r="D175" s="159">
        <f>D176</f>
        <v>100</v>
      </c>
      <c r="E175" s="177"/>
      <c r="F175" s="111">
        <f>F176</f>
        <v>100</v>
      </c>
    </row>
    <row r="176" spans="1:6" ht="25.5" customHeight="1">
      <c r="A176" s="14" t="s">
        <v>310</v>
      </c>
      <c r="B176" s="114">
        <v>1510100000</v>
      </c>
      <c r="C176" s="104"/>
      <c r="D176" s="159">
        <f>D177+D178+D179+D180</f>
        <v>100</v>
      </c>
      <c r="E176" s="177"/>
      <c r="F176" s="111">
        <f>F177+F178+F179+F180</f>
        <v>100</v>
      </c>
    </row>
    <row r="177" spans="1:6" ht="50.25" customHeight="1">
      <c r="A177" s="117" t="s">
        <v>358</v>
      </c>
      <c r="B177" s="126">
        <v>1510100500</v>
      </c>
      <c r="C177" s="116">
        <v>600</v>
      </c>
      <c r="D177" s="159">
        <v>20</v>
      </c>
      <c r="E177" s="177"/>
      <c r="F177" s="121">
        <v>20</v>
      </c>
    </row>
    <row r="178" spans="1:6" ht="39" customHeight="1">
      <c r="A178" s="145" t="s">
        <v>402</v>
      </c>
      <c r="B178" s="109">
        <v>1510100510</v>
      </c>
      <c r="C178" s="104">
        <v>200</v>
      </c>
      <c r="D178" s="159">
        <v>50</v>
      </c>
      <c r="E178" s="177"/>
      <c r="F178" s="111">
        <v>50</v>
      </c>
    </row>
    <row r="179" spans="1:6" ht="38.25" customHeight="1">
      <c r="A179" s="117" t="s">
        <v>361</v>
      </c>
      <c r="B179" s="119">
        <v>1510100510</v>
      </c>
      <c r="C179" s="119">
        <v>600</v>
      </c>
      <c r="D179" s="159">
        <v>20</v>
      </c>
      <c r="E179" s="300"/>
      <c r="F179" s="121">
        <v>20</v>
      </c>
    </row>
    <row r="180" spans="1:6" ht="51" customHeight="1">
      <c r="A180" s="145" t="s">
        <v>403</v>
      </c>
      <c r="B180" s="109">
        <v>1510100520</v>
      </c>
      <c r="C180" s="104">
        <v>200</v>
      </c>
      <c r="D180" s="159">
        <v>10</v>
      </c>
      <c r="E180" s="177"/>
      <c r="F180" s="111">
        <v>10</v>
      </c>
    </row>
    <row r="181" spans="1:6" ht="25.5" customHeight="1">
      <c r="A181" s="28" t="s">
        <v>354</v>
      </c>
      <c r="B181" s="103">
        <v>1700000000</v>
      </c>
      <c r="C181" s="102"/>
      <c r="D181" s="160">
        <f>D182</f>
        <v>50</v>
      </c>
      <c r="E181" s="180"/>
      <c r="F181" s="113">
        <f>F182</f>
        <v>50</v>
      </c>
    </row>
    <row r="182" spans="1:6" ht="51.75" customHeight="1">
      <c r="A182" s="106" t="s">
        <v>355</v>
      </c>
      <c r="B182" s="109">
        <v>1710000000</v>
      </c>
      <c r="C182" s="104"/>
      <c r="D182" s="159">
        <f>D183</f>
        <v>50</v>
      </c>
      <c r="E182" s="177"/>
      <c r="F182" s="111">
        <f>F183</f>
        <v>50</v>
      </c>
    </row>
    <row r="183" spans="1:6" ht="16.5" customHeight="1">
      <c r="A183" s="106" t="s">
        <v>356</v>
      </c>
      <c r="B183" s="109">
        <v>1710100000</v>
      </c>
      <c r="C183" s="104"/>
      <c r="D183" s="159">
        <f>D184+D185</f>
        <v>50</v>
      </c>
      <c r="E183" s="177"/>
      <c r="F183" s="111">
        <f>F184+F185</f>
        <v>50</v>
      </c>
    </row>
    <row r="184" spans="1:6" ht="38.25" customHeight="1">
      <c r="A184" s="145" t="s">
        <v>404</v>
      </c>
      <c r="B184" s="109">
        <v>1710100700</v>
      </c>
      <c r="C184" s="104">
        <v>200</v>
      </c>
      <c r="D184" s="159">
        <v>20</v>
      </c>
      <c r="E184" s="177"/>
      <c r="F184" s="111">
        <v>20</v>
      </c>
    </row>
    <row r="185" spans="1:6" ht="51" customHeight="1">
      <c r="A185" s="145" t="s">
        <v>405</v>
      </c>
      <c r="B185" s="109">
        <v>1710100710</v>
      </c>
      <c r="C185" s="104">
        <v>200</v>
      </c>
      <c r="D185" s="159">
        <v>30</v>
      </c>
      <c r="E185" s="177"/>
      <c r="F185" s="111">
        <v>30</v>
      </c>
    </row>
    <row r="186" spans="1:6" ht="39.75" customHeight="1">
      <c r="A186" s="112" t="s">
        <v>47</v>
      </c>
      <c r="B186" s="103">
        <v>4000000000</v>
      </c>
      <c r="C186" s="104"/>
      <c r="D186" s="160">
        <f>D187+D188</f>
        <v>977.90000000000009</v>
      </c>
      <c r="E186" s="301">
        <f>E187+E188</f>
        <v>0</v>
      </c>
      <c r="F186" s="113">
        <f>F187+F188</f>
        <v>977.90000000000009</v>
      </c>
    </row>
    <row r="187" spans="1:6" ht="68.25" customHeight="1">
      <c r="A187" s="110" t="s">
        <v>311</v>
      </c>
      <c r="B187" s="109">
        <v>4090000270</v>
      </c>
      <c r="C187" s="104">
        <v>100</v>
      </c>
      <c r="D187" s="159">
        <v>825.6</v>
      </c>
      <c r="E187" s="177">
        <v>-7.5</v>
      </c>
      <c r="F187" s="168">
        <f>D187+E187</f>
        <v>818.1</v>
      </c>
    </row>
    <row r="188" spans="1:6" ht="38.25">
      <c r="A188" s="146" t="s">
        <v>406</v>
      </c>
      <c r="B188" s="109">
        <v>4090000270</v>
      </c>
      <c r="C188" s="104">
        <v>200</v>
      </c>
      <c r="D188" s="159">
        <v>152.30000000000001</v>
      </c>
      <c r="E188" s="177">
        <v>7.5</v>
      </c>
      <c r="F188" s="111">
        <f>D188+E188</f>
        <v>159.80000000000001</v>
      </c>
    </row>
    <row r="189" spans="1:6" ht="40.5" customHeight="1">
      <c r="A189" s="141" t="s">
        <v>352</v>
      </c>
      <c r="B189" s="103">
        <v>4100000000</v>
      </c>
      <c r="C189" s="104"/>
      <c r="D189" s="160">
        <f>D190+D191+D192+D193+D196+D197+D198+D194+D195</f>
        <v>22086.999999999996</v>
      </c>
      <c r="E189" s="301">
        <f>E190+E191+E192+E193+E196+E197+E198+E194+E195</f>
        <v>0</v>
      </c>
      <c r="F189" s="113">
        <f>F190+F191+F192+F193+F196+F197+F198+F194+F195</f>
        <v>22087</v>
      </c>
    </row>
    <row r="190" spans="1:6" ht="64.5" customHeight="1">
      <c r="A190" s="18" t="s">
        <v>312</v>
      </c>
      <c r="B190" s="109">
        <v>4190000250</v>
      </c>
      <c r="C190" s="104">
        <v>100</v>
      </c>
      <c r="D190" s="159">
        <v>1313.5</v>
      </c>
      <c r="E190" s="177"/>
      <c r="F190" s="111">
        <f>D190+E190</f>
        <v>1313.5</v>
      </c>
    </row>
    <row r="191" spans="1:6" ht="66" customHeight="1">
      <c r="A191" s="110" t="s">
        <v>313</v>
      </c>
      <c r="B191" s="109">
        <v>4190000280</v>
      </c>
      <c r="C191" s="104">
        <v>100</v>
      </c>
      <c r="D191" s="159">
        <v>12918.9</v>
      </c>
      <c r="E191" s="177"/>
      <c r="F191" s="168">
        <f t="shared" ref="F191:F198" si="18">D191+E191</f>
        <v>12918.9</v>
      </c>
    </row>
    <row r="192" spans="1:6" ht="38.25" customHeight="1">
      <c r="A192" s="146" t="s">
        <v>407</v>
      </c>
      <c r="B192" s="109">
        <v>4190000280</v>
      </c>
      <c r="C192" s="104">
        <v>200</v>
      </c>
      <c r="D192" s="159">
        <v>3008</v>
      </c>
      <c r="E192" s="177"/>
      <c r="F192" s="168">
        <f t="shared" si="18"/>
        <v>3008</v>
      </c>
    </row>
    <row r="193" spans="1:6" ht="27.75" customHeight="1">
      <c r="A193" s="110" t="s">
        <v>314</v>
      </c>
      <c r="B193" s="109">
        <v>4190000280</v>
      </c>
      <c r="C193" s="104">
        <v>800</v>
      </c>
      <c r="D193" s="159">
        <v>34.299999999999997</v>
      </c>
      <c r="E193" s="177"/>
      <c r="F193" s="168">
        <f t="shared" si="18"/>
        <v>34.299999999999997</v>
      </c>
    </row>
    <row r="194" spans="1:6" ht="67.5" customHeight="1">
      <c r="A194" s="110" t="s">
        <v>353</v>
      </c>
      <c r="B194" s="107" t="s">
        <v>334</v>
      </c>
      <c r="C194" s="17" t="s">
        <v>10</v>
      </c>
      <c r="D194" s="159">
        <v>1123.0999999999999</v>
      </c>
      <c r="E194" s="177">
        <v>-23.7</v>
      </c>
      <c r="F194" s="168">
        <f t="shared" si="18"/>
        <v>1099.3999999999999</v>
      </c>
    </row>
    <row r="195" spans="1:6" ht="41.25" customHeight="1">
      <c r="A195" s="146" t="s">
        <v>408</v>
      </c>
      <c r="B195" s="107" t="s">
        <v>334</v>
      </c>
      <c r="C195" s="17" t="s">
        <v>124</v>
      </c>
      <c r="D195" s="159">
        <v>134.6</v>
      </c>
      <c r="E195" s="177">
        <v>23.7</v>
      </c>
      <c r="F195" s="168">
        <f t="shared" si="18"/>
        <v>158.29999999999998</v>
      </c>
    </row>
    <row r="196" spans="1:6" ht="78" customHeight="1">
      <c r="A196" s="110" t="s">
        <v>315</v>
      </c>
      <c r="B196" s="109">
        <v>4190000290</v>
      </c>
      <c r="C196" s="104">
        <v>100</v>
      </c>
      <c r="D196" s="159">
        <v>3288.6</v>
      </c>
      <c r="E196" s="177"/>
      <c r="F196" s="168">
        <f t="shared" si="18"/>
        <v>3288.6</v>
      </c>
    </row>
    <row r="197" spans="1:6" ht="39" customHeight="1">
      <c r="A197" s="146" t="s">
        <v>409</v>
      </c>
      <c r="B197" s="109">
        <v>4190000290</v>
      </c>
      <c r="C197" s="104">
        <v>200</v>
      </c>
      <c r="D197" s="159">
        <v>264</v>
      </c>
      <c r="E197" s="177"/>
      <c r="F197" s="168">
        <f t="shared" si="18"/>
        <v>264</v>
      </c>
    </row>
    <row r="198" spans="1:6" ht="40.5" customHeight="1">
      <c r="A198" s="110" t="s">
        <v>316</v>
      </c>
      <c r="B198" s="109">
        <v>4190000290</v>
      </c>
      <c r="C198" s="104">
        <v>800</v>
      </c>
      <c r="D198" s="159">
        <v>2</v>
      </c>
      <c r="E198" s="177"/>
      <c r="F198" s="168">
        <f t="shared" si="18"/>
        <v>2</v>
      </c>
    </row>
    <row r="199" spans="1:6" ht="18" customHeight="1">
      <c r="A199" s="141" t="s">
        <v>48</v>
      </c>
      <c r="B199" s="103">
        <v>4290000000</v>
      </c>
      <c r="C199" s="104"/>
      <c r="D199" s="220">
        <f>D200+D201+D202+D203+D205+D206+D207+D208+D209+D210+D212+D213+D204+D211</f>
        <v>5878.7</v>
      </c>
      <c r="E199" s="301">
        <f t="shared" ref="E199:F199" si="19">E200+E201+E202+E203+E205+E206+E207+E208+E209+E210+E212+E213+E204+E211</f>
        <v>-30.3</v>
      </c>
      <c r="F199" s="267">
        <f t="shared" si="19"/>
        <v>5848.4</v>
      </c>
    </row>
    <row r="200" spans="1:6" ht="29.25" customHeight="1">
      <c r="A200" s="110" t="s">
        <v>317</v>
      </c>
      <c r="B200" s="109">
        <v>4290020090</v>
      </c>
      <c r="C200" s="104">
        <v>800</v>
      </c>
      <c r="D200" s="159">
        <v>315</v>
      </c>
      <c r="E200" s="177"/>
      <c r="F200" s="111">
        <f>D200+E200</f>
        <v>315</v>
      </c>
    </row>
    <row r="201" spans="1:6" ht="41.25" customHeight="1">
      <c r="A201" s="110" t="s">
        <v>318</v>
      </c>
      <c r="B201" s="109">
        <v>4290020100</v>
      </c>
      <c r="C201" s="104">
        <v>200</v>
      </c>
      <c r="D201" s="159">
        <v>350</v>
      </c>
      <c r="E201" s="177"/>
      <c r="F201" s="168">
        <f t="shared" ref="F201:F213" si="20">D201+E201</f>
        <v>350</v>
      </c>
    </row>
    <row r="202" spans="1:6" ht="42.75" customHeight="1">
      <c r="A202" s="146" t="s">
        <v>410</v>
      </c>
      <c r="B202" s="109">
        <v>4290020110</v>
      </c>
      <c r="C202" s="104">
        <v>200</v>
      </c>
      <c r="D202" s="159">
        <v>53.7</v>
      </c>
      <c r="E202" s="177"/>
      <c r="F202" s="168">
        <f t="shared" si="20"/>
        <v>53.7</v>
      </c>
    </row>
    <row r="203" spans="1:6" ht="39" customHeight="1">
      <c r="A203" s="146" t="s">
        <v>411</v>
      </c>
      <c r="B203" s="109">
        <v>4290020120</v>
      </c>
      <c r="C203" s="104">
        <v>200</v>
      </c>
      <c r="D203" s="159">
        <v>0</v>
      </c>
      <c r="E203" s="177"/>
      <c r="F203" s="168">
        <f t="shared" si="20"/>
        <v>0</v>
      </c>
    </row>
    <row r="204" spans="1:6" ht="29.25" customHeight="1">
      <c r="A204" s="212" t="s">
        <v>440</v>
      </c>
      <c r="B204" s="211">
        <v>4290020120</v>
      </c>
      <c r="C204" s="215">
        <v>800</v>
      </c>
      <c r="D204" s="213">
        <v>29.5</v>
      </c>
      <c r="E204" s="177"/>
      <c r="F204" s="213">
        <f>D204+E204</f>
        <v>29.5</v>
      </c>
    </row>
    <row r="205" spans="1:6" ht="53.25" customHeight="1">
      <c r="A205" s="146" t="s">
        <v>412</v>
      </c>
      <c r="B205" s="109">
        <v>4290020140</v>
      </c>
      <c r="C205" s="104">
        <v>200</v>
      </c>
      <c r="D205" s="159">
        <v>150</v>
      </c>
      <c r="E205" s="177"/>
      <c r="F205" s="168">
        <f t="shared" si="20"/>
        <v>150</v>
      </c>
    </row>
    <row r="206" spans="1:6" ht="51.75" customHeight="1">
      <c r="A206" s="146" t="s">
        <v>413</v>
      </c>
      <c r="B206" s="109">
        <v>4290020150</v>
      </c>
      <c r="C206" s="104">
        <v>200</v>
      </c>
      <c r="D206" s="159">
        <v>330</v>
      </c>
      <c r="E206" s="177"/>
      <c r="F206" s="168">
        <f t="shared" si="20"/>
        <v>330</v>
      </c>
    </row>
    <row r="207" spans="1:6" ht="78.75" customHeight="1">
      <c r="A207" s="110" t="s">
        <v>52</v>
      </c>
      <c r="B207" s="109">
        <v>4290000300</v>
      </c>
      <c r="C207" s="104">
        <v>100</v>
      </c>
      <c r="D207" s="159">
        <v>2406.3000000000002</v>
      </c>
      <c r="E207" s="177"/>
      <c r="F207" s="168">
        <f t="shared" si="20"/>
        <v>2406.3000000000002</v>
      </c>
    </row>
    <row r="208" spans="1:6" ht="51.75" customHeight="1">
      <c r="A208" s="146" t="s">
        <v>414</v>
      </c>
      <c r="B208" s="109">
        <v>4290000300</v>
      </c>
      <c r="C208" s="104">
        <v>200</v>
      </c>
      <c r="D208" s="159">
        <v>840.5</v>
      </c>
      <c r="E208" s="177"/>
      <c r="F208" s="168">
        <f t="shared" si="20"/>
        <v>840.5</v>
      </c>
    </row>
    <row r="209" spans="1:6" ht="40.5" customHeight="1">
      <c r="A209" s="212" t="s">
        <v>53</v>
      </c>
      <c r="B209" s="109">
        <v>4290000300</v>
      </c>
      <c r="C209" s="104">
        <v>800</v>
      </c>
      <c r="D209" s="159">
        <v>33.4</v>
      </c>
      <c r="E209" s="177"/>
      <c r="F209" s="168">
        <f t="shared" si="20"/>
        <v>33.4</v>
      </c>
    </row>
    <row r="210" spans="1:6" ht="66" customHeight="1">
      <c r="A210" s="18" t="s">
        <v>415</v>
      </c>
      <c r="B210" s="109">
        <v>4290020160</v>
      </c>
      <c r="C210" s="104">
        <v>200</v>
      </c>
      <c r="D210" s="159">
        <v>100</v>
      </c>
      <c r="E210" s="177"/>
      <c r="F210" s="168">
        <f t="shared" si="20"/>
        <v>100</v>
      </c>
    </row>
    <row r="211" spans="1:6" ht="63" customHeight="1">
      <c r="A211" s="280" t="s">
        <v>646</v>
      </c>
      <c r="B211" s="261">
        <v>4290020200</v>
      </c>
      <c r="C211" s="266">
        <v>200</v>
      </c>
      <c r="D211" s="263">
        <v>0.3</v>
      </c>
      <c r="E211" s="179">
        <v>-0.3</v>
      </c>
      <c r="F211" s="263">
        <f>D211+E211</f>
        <v>0</v>
      </c>
    </row>
    <row r="212" spans="1:6" ht="65.25" customHeight="1">
      <c r="A212" s="184" t="s">
        <v>647</v>
      </c>
      <c r="B212" s="91">
        <v>4290080610</v>
      </c>
      <c r="C212" s="135">
        <v>200</v>
      </c>
      <c r="D212" s="159">
        <v>30</v>
      </c>
      <c r="E212" s="179">
        <v>-30</v>
      </c>
      <c r="F212" s="168">
        <f>D212+E212</f>
        <v>0</v>
      </c>
    </row>
    <row r="213" spans="1:6" ht="40.5" customHeight="1">
      <c r="A213" s="18" t="s">
        <v>319</v>
      </c>
      <c r="B213" s="91">
        <v>4290007010</v>
      </c>
      <c r="C213" s="135">
        <v>300</v>
      </c>
      <c r="D213" s="168">
        <v>1240</v>
      </c>
      <c r="E213" s="179"/>
      <c r="F213" s="168">
        <f t="shared" si="20"/>
        <v>1240</v>
      </c>
    </row>
    <row r="214" spans="1:6" ht="52.5" customHeight="1">
      <c r="A214" s="141" t="s">
        <v>49</v>
      </c>
      <c r="B214" s="103">
        <v>4300000000</v>
      </c>
      <c r="C214" s="104"/>
      <c r="D214" s="160">
        <f>D215</f>
        <v>19</v>
      </c>
      <c r="E214" s="177"/>
      <c r="F214" s="113">
        <f>F215</f>
        <v>19</v>
      </c>
    </row>
    <row r="215" spans="1:6" ht="15.75" customHeight="1">
      <c r="A215" s="18" t="s">
        <v>48</v>
      </c>
      <c r="B215" s="109">
        <v>4390000000</v>
      </c>
      <c r="C215" s="104"/>
      <c r="D215" s="159">
        <f>D216+D217</f>
        <v>19</v>
      </c>
      <c r="E215" s="177"/>
      <c r="F215" s="111">
        <f>F216+F217</f>
        <v>19</v>
      </c>
    </row>
    <row r="216" spans="1:6" ht="39.75" customHeight="1">
      <c r="A216" s="146" t="s">
        <v>416</v>
      </c>
      <c r="B216" s="109">
        <v>4390080350</v>
      </c>
      <c r="C216" s="104">
        <v>200</v>
      </c>
      <c r="D216" s="159">
        <v>7</v>
      </c>
      <c r="E216" s="177"/>
      <c r="F216" s="111">
        <v>7</v>
      </c>
    </row>
    <row r="217" spans="1:6" ht="91.5" customHeight="1">
      <c r="A217" s="86" t="s">
        <v>417</v>
      </c>
      <c r="B217" s="91">
        <v>4390080370</v>
      </c>
      <c r="C217" s="104">
        <v>200</v>
      </c>
      <c r="D217" s="159">
        <v>12</v>
      </c>
      <c r="E217" s="177"/>
      <c r="F217" s="111">
        <v>12</v>
      </c>
    </row>
    <row r="218" spans="1:6" ht="54.75" customHeight="1">
      <c r="A218" s="142" t="s">
        <v>320</v>
      </c>
      <c r="B218" s="190">
        <v>4400000000</v>
      </c>
      <c r="C218" s="132"/>
      <c r="D218" s="192">
        <f>D219</f>
        <v>1002</v>
      </c>
      <c r="E218" s="192">
        <f>E219</f>
        <v>0</v>
      </c>
      <c r="F218" s="192">
        <f>F219</f>
        <v>1002</v>
      </c>
    </row>
    <row r="219" spans="1:6" ht="16.5" customHeight="1">
      <c r="A219" s="188" t="s">
        <v>48</v>
      </c>
      <c r="B219" s="187">
        <v>4490000000</v>
      </c>
      <c r="C219" s="132"/>
      <c r="D219" s="189">
        <f>D220+D221</f>
        <v>1002</v>
      </c>
      <c r="E219" s="189">
        <f>E220+E221</f>
        <v>0</v>
      </c>
      <c r="F219" s="189">
        <f>F220+F221</f>
        <v>1002</v>
      </c>
    </row>
    <row r="220" spans="1:6" ht="54.75" customHeight="1">
      <c r="A220" s="262" t="s">
        <v>418</v>
      </c>
      <c r="B220" s="109">
        <v>4490051200</v>
      </c>
      <c r="C220" s="132">
        <v>200</v>
      </c>
      <c r="D220" s="159">
        <v>4.9000000000000004</v>
      </c>
      <c r="E220" s="182"/>
      <c r="F220" s="111">
        <v>4.9000000000000004</v>
      </c>
    </row>
    <row r="221" spans="1:6" ht="40.5" customHeight="1">
      <c r="A221" s="259" t="s">
        <v>441</v>
      </c>
      <c r="B221" s="143">
        <v>4490053910</v>
      </c>
      <c r="C221" s="132">
        <v>200</v>
      </c>
      <c r="D221" s="168">
        <v>997.1</v>
      </c>
      <c r="E221" s="182"/>
      <c r="F221" s="168">
        <f>D221+E221</f>
        <v>997.1</v>
      </c>
    </row>
    <row r="222" spans="1:6" ht="19.5" customHeight="1">
      <c r="A222" s="329" t="s">
        <v>50</v>
      </c>
      <c r="B222" s="330"/>
      <c r="C222" s="327"/>
      <c r="D222" s="328">
        <f>D19+D99+D116+D120+D124+D134+D142+D146+D150+D160+D167+D174+D186+D189+D199+D214+D218+D181</f>
        <v>152505</v>
      </c>
      <c r="E222" s="328">
        <f>E19+E99+E116+E120+E124+E134+E142+E146+E150+E160+E167+E174+E186+E189+E199+E214+E218+E181</f>
        <v>699.90000000000009</v>
      </c>
      <c r="F222" s="328">
        <f>F19+F99+F116+F120+F124+F134+F142+F146+F150+F160+F167+F174+F186+F189+F199+F214+F218+F181</f>
        <v>153204.9</v>
      </c>
    </row>
  </sheetData>
  <mergeCells count="27">
    <mergeCell ref="A12:F12"/>
    <mergeCell ref="A17:A18"/>
    <mergeCell ref="B17:B18"/>
    <mergeCell ref="C17:C18"/>
    <mergeCell ref="F17:F18"/>
    <mergeCell ref="A6:F6"/>
    <mergeCell ref="A7:F7"/>
    <mergeCell ref="A10:F10"/>
    <mergeCell ref="B8:F8"/>
    <mergeCell ref="B9:F9"/>
    <mergeCell ref="B41:B42"/>
    <mergeCell ref="C41:C42"/>
    <mergeCell ref="A13:F13"/>
    <mergeCell ref="A16:F16"/>
    <mergeCell ref="A15:F15"/>
    <mergeCell ref="A14:F14"/>
    <mergeCell ref="A41:A42"/>
    <mergeCell ref="F41:F42"/>
    <mergeCell ref="D17:D18"/>
    <mergeCell ref="E17:E18"/>
    <mergeCell ref="D41:D42"/>
    <mergeCell ref="E41:E42"/>
    <mergeCell ref="A1:F1"/>
    <mergeCell ref="A2:F2"/>
    <mergeCell ref="A3:F3"/>
    <mergeCell ref="A4:F4"/>
    <mergeCell ref="A5:F5"/>
  </mergeCells>
  <pageMargins left="0.70866141732283472" right="0.11811023622047245" top="0.74803149606299213" bottom="0.74803149606299213" header="0.31496062992125984" footer="0.31496062992125984"/>
  <pageSetup paperSize="9" scale="87" orientation="portrait" r:id="rId1"/>
  <rowBreaks count="11" manualBreakCount="11">
    <brk id="32" max="5" man="1"/>
    <brk id="50" max="5" man="1"/>
    <brk id="68" max="5" man="1"/>
    <brk id="76" max="5" man="1"/>
    <brk id="95" max="5" man="1"/>
    <brk id="114" max="5" man="1"/>
    <brk id="136" max="5" man="1"/>
    <brk id="158" max="16383" man="1"/>
    <brk id="178" max="16383" man="1"/>
    <brk id="196" max="16383" man="1"/>
    <brk id="2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view="pageBreakPreview" topLeftCell="A26" zoomScaleSheetLayoutView="100" workbookViewId="0">
      <selection activeCell="B5" sqref="B5:E5"/>
    </sheetView>
  </sheetViews>
  <sheetFormatPr defaultRowHeight="15"/>
  <cols>
    <col min="1" max="1" width="8.5703125" customWidth="1"/>
    <col min="2" max="2" width="47.85546875" customWidth="1"/>
    <col min="3" max="3" width="10.42578125" customWidth="1"/>
    <col min="4" max="4" width="9.28515625" customWidth="1"/>
    <col min="5" max="5" width="11.28515625" customWidth="1"/>
  </cols>
  <sheetData>
    <row r="1" spans="1:7" ht="15.75">
      <c r="B1" s="347" t="s">
        <v>331</v>
      </c>
      <c r="C1" s="347"/>
      <c r="D1" s="347"/>
      <c r="E1" s="347"/>
      <c r="F1" s="184"/>
      <c r="G1" s="184"/>
    </row>
    <row r="2" spans="1:7" ht="15.75">
      <c r="B2" s="347" t="s">
        <v>0</v>
      </c>
      <c r="C2" s="347"/>
      <c r="D2" s="347"/>
      <c r="E2" s="347"/>
      <c r="F2" s="184"/>
      <c r="G2" s="184"/>
    </row>
    <row r="3" spans="1:7" ht="15.75">
      <c r="B3" s="348" t="s">
        <v>5</v>
      </c>
      <c r="C3" s="348"/>
      <c r="D3" s="348"/>
      <c r="E3" s="348"/>
      <c r="F3" s="185"/>
      <c r="G3" s="185"/>
    </row>
    <row r="4" spans="1:7" ht="15.75">
      <c r="B4" s="347" t="s">
        <v>2</v>
      </c>
      <c r="C4" s="347"/>
      <c r="D4" s="347"/>
      <c r="E4" s="347"/>
      <c r="F4" s="184"/>
      <c r="G4" s="184"/>
    </row>
    <row r="5" spans="1:7" ht="15.75">
      <c r="B5" s="347" t="s">
        <v>663</v>
      </c>
      <c r="C5" s="347"/>
      <c r="D5" s="347"/>
      <c r="E5" s="347"/>
      <c r="F5" s="184"/>
      <c r="G5" s="184"/>
    </row>
    <row r="6" spans="1:7" ht="15.75">
      <c r="B6" s="347" t="s">
        <v>329</v>
      </c>
      <c r="C6" s="347"/>
      <c r="D6" s="347"/>
      <c r="E6" s="347"/>
    </row>
    <row r="7" spans="1:7" ht="15.75">
      <c r="B7" s="347" t="s">
        <v>0</v>
      </c>
      <c r="C7" s="347"/>
      <c r="D7" s="347"/>
      <c r="E7" s="347"/>
    </row>
    <row r="8" spans="1:7" ht="15.75">
      <c r="B8" s="347" t="s">
        <v>1</v>
      </c>
      <c r="C8" s="347"/>
      <c r="D8" s="347"/>
      <c r="E8" s="347"/>
    </row>
    <row r="9" spans="1:7" ht="15.75">
      <c r="B9" s="347" t="s">
        <v>2</v>
      </c>
      <c r="C9" s="347"/>
      <c r="D9" s="347"/>
      <c r="E9" s="347"/>
    </row>
    <row r="10" spans="1:7" ht="18.75">
      <c r="A10" s="2"/>
      <c r="B10" s="347" t="s">
        <v>367</v>
      </c>
      <c r="C10" s="347"/>
      <c r="D10" s="347"/>
      <c r="E10" s="347"/>
    </row>
    <row r="11" spans="1:7" ht="9" customHeight="1">
      <c r="A11" s="2"/>
      <c r="B11" s="366"/>
      <c r="C11" s="366"/>
      <c r="D11" s="366"/>
      <c r="E11" s="366"/>
    </row>
    <row r="12" spans="1:7">
      <c r="A12" s="339" t="s">
        <v>56</v>
      </c>
      <c r="B12" s="365"/>
      <c r="C12" s="365"/>
      <c r="D12" s="365"/>
      <c r="E12" s="365"/>
    </row>
    <row r="13" spans="1:7" ht="31.5" customHeight="1">
      <c r="A13" s="339" t="s">
        <v>324</v>
      </c>
      <c r="B13" s="365"/>
      <c r="C13" s="365"/>
      <c r="D13" s="365"/>
      <c r="E13" s="365"/>
    </row>
    <row r="14" spans="1:7" ht="22.5" customHeight="1">
      <c r="A14" s="343" t="s">
        <v>6</v>
      </c>
      <c r="B14" s="362"/>
      <c r="C14" s="362"/>
      <c r="D14" s="362"/>
      <c r="E14" s="362"/>
    </row>
    <row r="15" spans="1:7" ht="42.75" customHeight="1">
      <c r="A15" s="12"/>
      <c r="B15" s="24" t="s">
        <v>3</v>
      </c>
      <c r="C15" s="158" t="s">
        <v>323</v>
      </c>
      <c r="D15" s="166" t="s">
        <v>428</v>
      </c>
      <c r="E15" s="166" t="s">
        <v>430</v>
      </c>
    </row>
    <row r="16" spans="1:7">
      <c r="A16" s="9" t="s">
        <v>84</v>
      </c>
      <c r="B16" s="25" t="s">
        <v>57</v>
      </c>
      <c r="C16" s="160">
        <f>SUM(C17:C25)</f>
        <v>25328.5</v>
      </c>
      <c r="D16" s="170">
        <f>SUM(D17:D25)</f>
        <v>0</v>
      </c>
      <c r="E16" s="90">
        <f>SUM(E17:E25)</f>
        <v>25328.5</v>
      </c>
    </row>
    <row r="17" spans="1:5" s="23" customFormat="1" ht="30" customHeight="1">
      <c r="A17" s="71" t="s">
        <v>131</v>
      </c>
      <c r="B17" s="69" t="s">
        <v>132</v>
      </c>
      <c r="C17" s="159">
        <v>1313.5</v>
      </c>
      <c r="D17" s="168"/>
      <c r="E17" s="68">
        <f>C17+D17</f>
        <v>1313.5</v>
      </c>
    </row>
    <row r="18" spans="1:5" ht="40.5" customHeight="1">
      <c r="A18" s="383" t="s">
        <v>85</v>
      </c>
      <c r="B18" s="360" t="s">
        <v>58</v>
      </c>
      <c r="C18" s="361">
        <v>977.9</v>
      </c>
      <c r="D18" s="168"/>
      <c r="E18" s="168">
        <f t="shared" ref="E18:E25" si="0">C18+D18</f>
        <v>977.9</v>
      </c>
    </row>
    <row r="19" spans="1:5" ht="15" hidden="1" customHeight="1">
      <c r="A19" s="383"/>
      <c r="B19" s="360"/>
      <c r="C19" s="361"/>
      <c r="D19" s="168"/>
      <c r="E19" s="168">
        <f t="shared" si="0"/>
        <v>0</v>
      </c>
    </row>
    <row r="20" spans="1:5" ht="39" customHeight="1">
      <c r="A20" s="383" t="s">
        <v>86</v>
      </c>
      <c r="B20" s="360" t="s">
        <v>59</v>
      </c>
      <c r="C20" s="361">
        <v>16325.3</v>
      </c>
      <c r="D20" s="168"/>
      <c r="E20" s="168">
        <f t="shared" si="0"/>
        <v>16325.3</v>
      </c>
    </row>
    <row r="21" spans="1:5" ht="15" hidden="1" customHeight="1">
      <c r="A21" s="383"/>
      <c r="B21" s="360"/>
      <c r="C21" s="361"/>
      <c r="D21" s="168"/>
      <c r="E21" s="168">
        <f t="shared" si="0"/>
        <v>0</v>
      </c>
    </row>
    <row r="22" spans="1:5">
      <c r="A22" s="63" t="s">
        <v>129</v>
      </c>
      <c r="B22" s="62" t="s">
        <v>130</v>
      </c>
      <c r="C22" s="159">
        <v>4.9000000000000004</v>
      </c>
      <c r="D22" s="168"/>
      <c r="E22" s="168">
        <f t="shared" si="0"/>
        <v>4.9000000000000004</v>
      </c>
    </row>
    <row r="23" spans="1:5" ht="41.25" customHeight="1">
      <c r="A23" s="11" t="s">
        <v>87</v>
      </c>
      <c r="B23" s="26" t="s">
        <v>60</v>
      </c>
      <c r="C23" s="159">
        <v>3554.6</v>
      </c>
      <c r="D23" s="168"/>
      <c r="E23" s="168">
        <f t="shared" si="0"/>
        <v>3554.6</v>
      </c>
    </row>
    <row r="24" spans="1:5">
      <c r="A24" s="11" t="s">
        <v>88</v>
      </c>
      <c r="B24" s="26" t="s">
        <v>61</v>
      </c>
      <c r="C24" s="159">
        <v>315</v>
      </c>
      <c r="D24" s="168"/>
      <c r="E24" s="168">
        <f t="shared" si="0"/>
        <v>315</v>
      </c>
    </row>
    <row r="25" spans="1:5">
      <c r="A25" s="11" t="s">
        <v>89</v>
      </c>
      <c r="B25" s="26" t="s">
        <v>62</v>
      </c>
      <c r="C25" s="159">
        <v>2837.3</v>
      </c>
      <c r="D25" s="168"/>
      <c r="E25" s="168">
        <f t="shared" si="0"/>
        <v>2837.3</v>
      </c>
    </row>
    <row r="26" spans="1:5" ht="27.75" customHeight="1">
      <c r="A26" s="384" t="s">
        <v>90</v>
      </c>
      <c r="B26" s="356" t="s">
        <v>63</v>
      </c>
      <c r="C26" s="385">
        <f>C28</f>
        <v>3610.2</v>
      </c>
      <c r="D26" s="385">
        <f>D28</f>
        <v>0</v>
      </c>
      <c r="E26" s="385">
        <f>E28</f>
        <v>3610.2</v>
      </c>
    </row>
    <row r="27" spans="1:5" ht="15" hidden="1" customHeight="1">
      <c r="A27" s="384"/>
      <c r="B27" s="356"/>
      <c r="C27" s="385"/>
      <c r="D27" s="385"/>
      <c r="E27" s="385"/>
    </row>
    <row r="28" spans="1:5" ht="40.5" customHeight="1">
      <c r="A28" s="11" t="s">
        <v>91</v>
      </c>
      <c r="B28" s="360" t="s">
        <v>64</v>
      </c>
      <c r="C28" s="361">
        <v>3610.2</v>
      </c>
      <c r="D28" s="168"/>
      <c r="E28" s="361">
        <f>C28+D28</f>
        <v>3610.2</v>
      </c>
    </row>
    <row r="29" spans="1:5" ht="15" hidden="1" customHeight="1">
      <c r="A29" s="11"/>
      <c r="B29" s="360"/>
      <c r="C29" s="361"/>
      <c r="D29" s="168"/>
      <c r="E29" s="361"/>
    </row>
    <row r="30" spans="1:5" ht="14.25" customHeight="1">
      <c r="A30" s="9" t="s">
        <v>92</v>
      </c>
      <c r="B30" s="25" t="s">
        <v>65</v>
      </c>
      <c r="C30" s="160">
        <f>C31+C32+C33</f>
        <v>4073.2</v>
      </c>
      <c r="D30" s="170">
        <f>D31+D32+D33</f>
        <v>0</v>
      </c>
      <c r="E30" s="90">
        <f>E31+E32+E33</f>
        <v>4073.2</v>
      </c>
    </row>
    <row r="31" spans="1:5">
      <c r="A31" s="11" t="s">
        <v>93</v>
      </c>
      <c r="B31" s="26" t="s">
        <v>66</v>
      </c>
      <c r="C31" s="159">
        <v>362</v>
      </c>
      <c r="D31" s="168"/>
      <c r="E31" s="30">
        <f>C31+D31</f>
        <v>362</v>
      </c>
    </row>
    <row r="32" spans="1:5">
      <c r="A32" s="11" t="s">
        <v>94</v>
      </c>
      <c r="B32" s="26" t="s">
        <v>67</v>
      </c>
      <c r="C32" s="159">
        <v>3411.2</v>
      </c>
      <c r="D32" s="168"/>
      <c r="E32" s="168">
        <f t="shared" ref="E32:E33" si="1">C32+D32</f>
        <v>3411.2</v>
      </c>
    </row>
    <row r="33" spans="1:5">
      <c r="A33" s="11" t="s">
        <v>95</v>
      </c>
      <c r="B33" s="26" t="s">
        <v>68</v>
      </c>
      <c r="C33" s="159">
        <v>300</v>
      </c>
      <c r="D33" s="168"/>
      <c r="E33" s="168">
        <f t="shared" si="1"/>
        <v>300</v>
      </c>
    </row>
    <row r="34" spans="1:5">
      <c r="A34" s="9" t="s">
        <v>96</v>
      </c>
      <c r="B34" s="16" t="s">
        <v>69</v>
      </c>
      <c r="C34" s="160">
        <f>C35</f>
        <v>40</v>
      </c>
      <c r="D34" s="170">
        <f>D35</f>
        <v>0</v>
      </c>
      <c r="E34" s="31">
        <f>E35</f>
        <v>40</v>
      </c>
    </row>
    <row r="35" spans="1:5">
      <c r="A35" s="11" t="s">
        <v>97</v>
      </c>
      <c r="B35" s="10" t="s">
        <v>70</v>
      </c>
      <c r="C35" s="159">
        <v>40</v>
      </c>
      <c r="D35" s="168"/>
      <c r="E35" s="30">
        <f>C35+D35</f>
        <v>40</v>
      </c>
    </row>
    <row r="36" spans="1:5">
      <c r="A36" s="9" t="s">
        <v>98</v>
      </c>
      <c r="B36" s="16" t="s">
        <v>122</v>
      </c>
      <c r="C36" s="160">
        <f>C37+C38+C39+C40+C41</f>
        <v>110088.9</v>
      </c>
      <c r="D36" s="170">
        <f>D37+D38+D39+D40+D41</f>
        <v>281.09999999999997</v>
      </c>
      <c r="E36" s="31">
        <f>E37+E38+E39+E40+E41</f>
        <v>110369.99999999999</v>
      </c>
    </row>
    <row r="37" spans="1:5">
      <c r="A37" s="11" t="s">
        <v>99</v>
      </c>
      <c r="B37" s="10" t="s">
        <v>71</v>
      </c>
      <c r="C37" s="159">
        <v>13322</v>
      </c>
      <c r="D37" s="168"/>
      <c r="E37" s="30">
        <f>C37+D37</f>
        <v>13322</v>
      </c>
    </row>
    <row r="38" spans="1:5">
      <c r="A38" s="11" t="s">
        <v>100</v>
      </c>
      <c r="B38" s="10" t="s">
        <v>72</v>
      </c>
      <c r="C38" s="159">
        <v>87854.9</v>
      </c>
      <c r="D38" s="168">
        <v>311.39999999999998</v>
      </c>
      <c r="E38" s="168">
        <f t="shared" ref="E38:E41" si="2">C38+D38</f>
        <v>88166.299999999988</v>
      </c>
    </row>
    <row r="39" spans="1:5" ht="15" customHeight="1">
      <c r="A39" s="47" t="s">
        <v>126</v>
      </c>
      <c r="B39" s="48" t="s">
        <v>127</v>
      </c>
      <c r="C39" s="159">
        <v>30.3</v>
      </c>
      <c r="D39" s="176">
        <v>-30.3</v>
      </c>
      <c r="E39" s="168">
        <f t="shared" si="2"/>
        <v>0</v>
      </c>
    </row>
    <row r="40" spans="1:5">
      <c r="A40" s="11" t="s">
        <v>101</v>
      </c>
      <c r="B40" s="10" t="s">
        <v>73</v>
      </c>
      <c r="C40" s="159">
        <v>845.7</v>
      </c>
      <c r="D40" s="168"/>
      <c r="E40" s="168">
        <f t="shared" si="2"/>
        <v>845.7</v>
      </c>
    </row>
    <row r="41" spans="1:5">
      <c r="A41" s="11" t="s">
        <v>102</v>
      </c>
      <c r="B41" s="10" t="s">
        <v>74</v>
      </c>
      <c r="C41" s="159">
        <v>8036</v>
      </c>
      <c r="D41" s="168"/>
      <c r="E41" s="168">
        <f t="shared" si="2"/>
        <v>8036</v>
      </c>
    </row>
    <row r="42" spans="1:5">
      <c r="A42" s="9" t="s">
        <v>103</v>
      </c>
      <c r="B42" s="127" t="s">
        <v>366</v>
      </c>
      <c r="C42" s="160">
        <f>C43+C44</f>
        <v>6103</v>
      </c>
      <c r="D42" s="170">
        <f>D43+D44</f>
        <v>330</v>
      </c>
      <c r="E42" s="31">
        <f>E43+E44</f>
        <v>6433</v>
      </c>
    </row>
    <row r="43" spans="1:5">
      <c r="A43" s="11" t="s">
        <v>104</v>
      </c>
      <c r="B43" s="34" t="s">
        <v>75</v>
      </c>
      <c r="C43" s="159">
        <v>4845.3</v>
      </c>
      <c r="D43" s="168">
        <v>330</v>
      </c>
      <c r="E43" s="30">
        <f>C43+D43</f>
        <v>5175.3</v>
      </c>
    </row>
    <row r="44" spans="1:5">
      <c r="A44" s="124" t="s">
        <v>364</v>
      </c>
      <c r="B44" s="34" t="s">
        <v>365</v>
      </c>
      <c r="C44" s="159">
        <v>1257.7</v>
      </c>
      <c r="D44" s="168"/>
      <c r="E44" s="168">
        <f>C44+D44</f>
        <v>1257.7</v>
      </c>
    </row>
    <row r="45" spans="1:5">
      <c r="A45" s="9" t="s">
        <v>105</v>
      </c>
      <c r="B45" s="16" t="s">
        <v>76</v>
      </c>
      <c r="C45" s="160">
        <f>C46</f>
        <v>135</v>
      </c>
      <c r="D45" s="170">
        <f>D46</f>
        <v>0</v>
      </c>
      <c r="E45" s="31">
        <f>E46</f>
        <v>135</v>
      </c>
    </row>
    <row r="46" spans="1:5" ht="15.75" customHeight="1">
      <c r="A46" s="11" t="s">
        <v>106</v>
      </c>
      <c r="B46" s="10" t="s">
        <v>77</v>
      </c>
      <c r="C46" s="159">
        <v>135</v>
      </c>
      <c r="D46" s="168"/>
      <c r="E46" s="30">
        <f>C46+D46</f>
        <v>135</v>
      </c>
    </row>
    <row r="47" spans="1:5">
      <c r="A47" s="9" t="s">
        <v>107</v>
      </c>
      <c r="B47" s="16" t="s">
        <v>78</v>
      </c>
      <c r="C47" s="267">
        <f>C48+C50+C49</f>
        <v>2948.4</v>
      </c>
      <c r="D47" s="170">
        <f>D48+D50+D49</f>
        <v>88.800000000000011</v>
      </c>
      <c r="E47" s="267">
        <f>E48+E50+E49</f>
        <v>3037.2</v>
      </c>
    </row>
    <row r="48" spans="1:5">
      <c r="A48" s="11" t="s">
        <v>108</v>
      </c>
      <c r="B48" s="10" t="s">
        <v>79</v>
      </c>
      <c r="C48" s="159">
        <v>1240</v>
      </c>
      <c r="D48" s="168"/>
      <c r="E48" s="30">
        <f>C48+D48</f>
        <v>1240</v>
      </c>
    </row>
    <row r="49" spans="1:5">
      <c r="A49" s="268" t="s">
        <v>649</v>
      </c>
      <c r="B49" s="34" t="s">
        <v>650</v>
      </c>
      <c r="C49" s="263">
        <v>472</v>
      </c>
      <c r="D49" s="263">
        <v>474.7</v>
      </c>
      <c r="E49" s="263">
        <f>C49+D49</f>
        <v>946.7</v>
      </c>
    </row>
    <row r="50" spans="1:5">
      <c r="A50" s="11" t="s">
        <v>109</v>
      </c>
      <c r="B50" s="10" t="s">
        <v>80</v>
      </c>
      <c r="C50" s="159">
        <v>1236.4000000000001</v>
      </c>
      <c r="D50" s="166">
        <v>-385.9</v>
      </c>
      <c r="E50" s="30">
        <f>C50+D50</f>
        <v>850.50000000000011</v>
      </c>
    </row>
    <row r="51" spans="1:5">
      <c r="A51" s="9" t="s">
        <v>110</v>
      </c>
      <c r="B51" s="16" t="s">
        <v>81</v>
      </c>
      <c r="C51" s="160">
        <f>C52</f>
        <v>177.8</v>
      </c>
      <c r="D51" s="170">
        <f>D52</f>
        <v>0</v>
      </c>
      <c r="E51" s="31">
        <f>E52</f>
        <v>177.8</v>
      </c>
    </row>
    <row r="52" spans="1:5">
      <c r="A52" s="11" t="s">
        <v>111</v>
      </c>
      <c r="B52" s="10" t="s">
        <v>82</v>
      </c>
      <c r="C52" s="159">
        <v>177.8</v>
      </c>
      <c r="D52" s="166"/>
      <c r="E52" s="30">
        <v>177.8</v>
      </c>
    </row>
    <row r="53" spans="1:5">
      <c r="A53" s="9"/>
      <c r="B53" s="16" t="s">
        <v>83</v>
      </c>
      <c r="C53" s="170">
        <f>C16+C26+C30+C34+C36+C42+C45+C47+C51</f>
        <v>152504.99999999997</v>
      </c>
      <c r="D53" s="170">
        <f>D16+D26+D30+D34+D36+D42+D45+D47+D51</f>
        <v>699.89999999999986</v>
      </c>
      <c r="E53" s="31">
        <f>E16+E26+E30+E34+E36+E42+E45+E47+E51</f>
        <v>153204.9</v>
      </c>
    </row>
  </sheetData>
  <mergeCells count="28">
    <mergeCell ref="A12:E12"/>
    <mergeCell ref="A14:E14"/>
    <mergeCell ref="A13:E13"/>
    <mergeCell ref="B6:E6"/>
    <mergeCell ref="B7:E7"/>
    <mergeCell ref="B8:E8"/>
    <mergeCell ref="B9:E9"/>
    <mergeCell ref="B10:E10"/>
    <mergeCell ref="B11:E11"/>
    <mergeCell ref="A26:A27"/>
    <mergeCell ref="B26:B27"/>
    <mergeCell ref="B28:B29"/>
    <mergeCell ref="E26:E27"/>
    <mergeCell ref="E28:E29"/>
    <mergeCell ref="C26:C27"/>
    <mergeCell ref="C28:C29"/>
    <mergeCell ref="D26:D27"/>
    <mergeCell ref="A18:A19"/>
    <mergeCell ref="B18:B19"/>
    <mergeCell ref="A20:A21"/>
    <mergeCell ref="B20:B21"/>
    <mergeCell ref="C18:C19"/>
    <mergeCell ref="C20:C21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60"/>
  <sheetViews>
    <sheetView view="pageBreakPreview" topLeftCell="A157" zoomScale="107" zoomScaleSheetLayoutView="107" workbookViewId="0">
      <selection activeCell="A158" sqref="A158:H158"/>
    </sheetView>
  </sheetViews>
  <sheetFormatPr defaultRowHeight="15"/>
  <cols>
    <col min="1" max="1" width="49.5703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140625" customWidth="1"/>
    <col min="7" max="7" width="8" customWidth="1"/>
    <col min="8" max="8" width="9.42578125" customWidth="1"/>
  </cols>
  <sheetData>
    <row r="1" spans="1:9" ht="15" customHeight="1">
      <c r="A1" s="347" t="s">
        <v>438</v>
      </c>
      <c r="B1" s="347"/>
      <c r="C1" s="347"/>
      <c r="D1" s="347"/>
      <c r="E1" s="347"/>
      <c r="F1" s="347"/>
      <c r="G1" s="347"/>
      <c r="H1" s="347"/>
    </row>
    <row r="2" spans="1:9" ht="15" customHeight="1">
      <c r="A2" s="347" t="s">
        <v>0</v>
      </c>
      <c r="B2" s="347"/>
      <c r="C2" s="347"/>
      <c r="D2" s="347"/>
      <c r="E2" s="347"/>
      <c r="F2" s="347"/>
      <c r="G2" s="347"/>
      <c r="H2" s="347"/>
    </row>
    <row r="3" spans="1:9" ht="15" customHeight="1">
      <c r="A3" s="348" t="s">
        <v>5</v>
      </c>
      <c r="B3" s="348"/>
      <c r="C3" s="348"/>
      <c r="D3" s="348"/>
      <c r="E3" s="348"/>
      <c r="F3" s="348"/>
      <c r="G3" s="348"/>
      <c r="H3" s="348"/>
    </row>
    <row r="4" spans="1:9" ht="15" customHeight="1">
      <c r="A4" s="347" t="s">
        <v>2</v>
      </c>
      <c r="B4" s="347"/>
      <c r="C4" s="347"/>
      <c r="D4" s="347"/>
      <c r="E4" s="347"/>
      <c r="F4" s="347"/>
      <c r="G4" s="347"/>
      <c r="H4" s="347"/>
    </row>
    <row r="5" spans="1:9" ht="15" customHeight="1">
      <c r="A5" s="347" t="s">
        <v>663</v>
      </c>
      <c r="B5" s="347"/>
      <c r="C5" s="347"/>
      <c r="D5" s="347"/>
      <c r="E5" s="347"/>
      <c r="F5" s="347"/>
      <c r="G5" s="347"/>
      <c r="H5" s="347"/>
    </row>
    <row r="6" spans="1:9" ht="15.75">
      <c r="D6" s="347" t="s">
        <v>35</v>
      </c>
      <c r="E6" s="347"/>
      <c r="F6" s="347"/>
      <c r="G6" s="347"/>
      <c r="H6" s="347"/>
    </row>
    <row r="7" spans="1:9" ht="15.75">
      <c r="D7" s="347" t="s">
        <v>0</v>
      </c>
      <c r="E7" s="347"/>
      <c r="F7" s="347"/>
      <c r="G7" s="347"/>
      <c r="H7" s="347"/>
    </row>
    <row r="8" spans="1:9" ht="15.75">
      <c r="D8" s="347" t="s">
        <v>1</v>
      </c>
      <c r="E8" s="347"/>
      <c r="F8" s="347"/>
      <c r="G8" s="347"/>
      <c r="H8" s="347"/>
    </row>
    <row r="9" spans="1:9" ht="15.75" customHeight="1">
      <c r="A9" s="2"/>
      <c r="D9" s="347" t="s">
        <v>2</v>
      </c>
      <c r="E9" s="347"/>
      <c r="F9" s="347"/>
      <c r="G9" s="347"/>
      <c r="H9" s="347"/>
    </row>
    <row r="10" spans="1:9" ht="18" customHeight="1">
      <c r="A10" s="2"/>
      <c r="C10" s="347" t="s">
        <v>367</v>
      </c>
      <c r="D10" s="396"/>
      <c r="E10" s="396"/>
      <c r="F10" s="396"/>
      <c r="G10" s="396"/>
      <c r="H10" s="396"/>
    </row>
    <row r="11" spans="1:9" ht="12" customHeight="1">
      <c r="A11" s="2"/>
    </row>
    <row r="12" spans="1:9">
      <c r="A12" s="339" t="s">
        <v>118</v>
      </c>
      <c r="B12" s="365"/>
      <c r="C12" s="365"/>
      <c r="D12" s="365"/>
      <c r="E12" s="365"/>
      <c r="F12" s="365"/>
      <c r="G12" s="365"/>
      <c r="H12" s="365"/>
    </row>
    <row r="13" spans="1:9">
      <c r="A13" s="339" t="s">
        <v>321</v>
      </c>
      <c r="B13" s="365"/>
      <c r="C13" s="365"/>
      <c r="D13" s="365"/>
      <c r="E13" s="365"/>
      <c r="F13" s="365"/>
      <c r="G13" s="365"/>
      <c r="H13" s="365"/>
    </row>
    <row r="14" spans="1:9" ht="2.25" customHeight="1">
      <c r="A14" s="6"/>
    </row>
    <row r="15" spans="1:9" ht="13.5" customHeight="1">
      <c r="A15" s="1"/>
      <c r="E15" s="395" t="s">
        <v>6</v>
      </c>
      <c r="F15" s="395"/>
      <c r="G15" s="395"/>
      <c r="H15" s="395"/>
    </row>
    <row r="16" spans="1:9" ht="72" customHeight="1">
      <c r="A16" s="386"/>
      <c r="B16" s="389" t="s">
        <v>125</v>
      </c>
      <c r="C16" s="386" t="s">
        <v>112</v>
      </c>
      <c r="D16" s="387" t="s">
        <v>38</v>
      </c>
      <c r="E16" s="387" t="s">
        <v>113</v>
      </c>
      <c r="F16" s="387" t="s">
        <v>322</v>
      </c>
      <c r="G16" s="392" t="s">
        <v>428</v>
      </c>
      <c r="H16" s="387" t="s">
        <v>437</v>
      </c>
      <c r="I16" s="388"/>
    </row>
    <row r="17" spans="1:9" ht="7.5" customHeight="1">
      <c r="A17" s="386"/>
      <c r="B17" s="390"/>
      <c r="C17" s="386"/>
      <c r="D17" s="387"/>
      <c r="E17" s="387"/>
      <c r="F17" s="387"/>
      <c r="G17" s="393"/>
      <c r="H17" s="387"/>
      <c r="I17" s="388"/>
    </row>
    <row r="18" spans="1:9" ht="24" customHeight="1">
      <c r="A18" s="386"/>
      <c r="B18" s="391"/>
      <c r="C18" s="386"/>
      <c r="D18" s="387"/>
      <c r="E18" s="387"/>
      <c r="F18" s="387"/>
      <c r="G18" s="394"/>
      <c r="H18" s="387"/>
      <c r="I18" s="388"/>
    </row>
    <row r="19" spans="1:9" ht="16.5" customHeight="1">
      <c r="A19" s="19" t="s">
        <v>114</v>
      </c>
      <c r="B19" s="36" t="s">
        <v>116</v>
      </c>
      <c r="C19" s="20"/>
      <c r="D19" s="8"/>
      <c r="E19" s="8"/>
      <c r="F19" s="220">
        <f>SUM(F20:F56)</f>
        <v>24811.1</v>
      </c>
      <c r="G19" s="267">
        <f t="shared" ref="G19:H19" si="0">SUM(G20:G56)</f>
        <v>-1555.6</v>
      </c>
      <c r="H19" s="267">
        <f t="shared" si="0"/>
        <v>23255.5</v>
      </c>
      <c r="I19" s="7"/>
    </row>
    <row r="20" spans="1:9" ht="77.25" customHeight="1">
      <c r="A20" s="18" t="s">
        <v>312</v>
      </c>
      <c r="B20" s="67" t="s">
        <v>116</v>
      </c>
      <c r="C20" s="72" t="s">
        <v>131</v>
      </c>
      <c r="D20" s="78">
        <v>4190000250</v>
      </c>
      <c r="E20" s="34">
        <v>100</v>
      </c>
      <c r="F20" s="159">
        <v>1313.5</v>
      </c>
      <c r="G20" s="34"/>
      <c r="H20" s="68">
        <f>F20+G20</f>
        <v>1313.5</v>
      </c>
      <c r="I20" s="70"/>
    </row>
    <row r="21" spans="1:9" ht="76.5" customHeight="1">
      <c r="A21" s="79" t="s">
        <v>313</v>
      </c>
      <c r="B21" s="37" t="s">
        <v>116</v>
      </c>
      <c r="C21" s="37" t="s">
        <v>86</v>
      </c>
      <c r="D21" s="78">
        <v>4190000280</v>
      </c>
      <c r="E21" s="42">
        <v>100</v>
      </c>
      <c r="F21" s="159">
        <v>12918.9</v>
      </c>
      <c r="G21" s="157"/>
      <c r="H21" s="168">
        <f t="shared" ref="H21:H54" si="1">F21+G21</f>
        <v>12918.9</v>
      </c>
      <c r="I21" s="7"/>
    </row>
    <row r="22" spans="1:9" ht="37.5" customHeight="1">
      <c r="A22" s="146" t="s">
        <v>407</v>
      </c>
      <c r="B22" s="37" t="s">
        <v>116</v>
      </c>
      <c r="C22" s="37" t="s">
        <v>86</v>
      </c>
      <c r="D22" s="78">
        <v>4190000280</v>
      </c>
      <c r="E22" s="42">
        <v>200</v>
      </c>
      <c r="F22" s="159">
        <v>3008</v>
      </c>
      <c r="G22" s="157"/>
      <c r="H22" s="168">
        <f t="shared" si="1"/>
        <v>3008</v>
      </c>
      <c r="I22" s="7"/>
    </row>
    <row r="23" spans="1:9" ht="26.25" customHeight="1">
      <c r="A23" s="79" t="s">
        <v>314</v>
      </c>
      <c r="B23" s="55" t="s">
        <v>116</v>
      </c>
      <c r="C23" s="55" t="s">
        <v>86</v>
      </c>
      <c r="D23" s="78">
        <v>4190000280</v>
      </c>
      <c r="E23" s="54">
        <v>300</v>
      </c>
      <c r="F23" s="159"/>
      <c r="G23" s="157"/>
      <c r="H23" s="168">
        <f t="shared" si="1"/>
        <v>0</v>
      </c>
      <c r="I23" s="53"/>
    </row>
    <row r="24" spans="1:9" ht="53.25" customHeight="1">
      <c r="A24" s="212" t="s">
        <v>51</v>
      </c>
      <c r="B24" s="37" t="s">
        <v>116</v>
      </c>
      <c r="C24" s="37" t="s">
        <v>86</v>
      </c>
      <c r="D24" s="85">
        <v>4190000280</v>
      </c>
      <c r="E24" s="42">
        <v>800</v>
      </c>
      <c r="F24" s="159">
        <v>34.299999999999997</v>
      </c>
      <c r="G24" s="157"/>
      <c r="H24" s="168">
        <f t="shared" si="1"/>
        <v>34.299999999999997</v>
      </c>
      <c r="I24" s="7"/>
    </row>
    <row r="25" spans="1:9" ht="87.75" customHeight="1">
      <c r="A25" s="74" t="s">
        <v>308</v>
      </c>
      <c r="B25" s="37" t="s">
        <v>116</v>
      </c>
      <c r="C25" s="37" t="s">
        <v>86</v>
      </c>
      <c r="D25" s="78">
        <v>1410180360</v>
      </c>
      <c r="E25" s="42">
        <v>100</v>
      </c>
      <c r="F25" s="159">
        <v>327.3</v>
      </c>
      <c r="G25" s="157"/>
      <c r="H25" s="168">
        <f t="shared" si="1"/>
        <v>327.3</v>
      </c>
      <c r="I25" s="7"/>
    </row>
    <row r="26" spans="1:9" ht="51.75" customHeight="1">
      <c r="A26" s="145" t="s">
        <v>401</v>
      </c>
      <c r="B26" s="37" t="s">
        <v>116</v>
      </c>
      <c r="C26" s="37" t="s">
        <v>86</v>
      </c>
      <c r="D26" s="78">
        <v>1410180360</v>
      </c>
      <c r="E26" s="42">
        <v>200</v>
      </c>
      <c r="F26" s="159">
        <v>36.799999999999997</v>
      </c>
      <c r="G26" s="157"/>
      <c r="H26" s="168">
        <f t="shared" si="1"/>
        <v>36.799999999999997</v>
      </c>
      <c r="I26" s="7"/>
    </row>
    <row r="27" spans="1:9" ht="63.75" customHeight="1">
      <c r="A27" s="146" t="s">
        <v>418</v>
      </c>
      <c r="B27" s="60" t="s">
        <v>116</v>
      </c>
      <c r="C27" s="60" t="s">
        <v>129</v>
      </c>
      <c r="D27" s="78">
        <v>4490051200</v>
      </c>
      <c r="E27" s="59">
        <v>200</v>
      </c>
      <c r="F27" s="159">
        <v>4.9000000000000004</v>
      </c>
      <c r="G27" s="157"/>
      <c r="H27" s="168">
        <f t="shared" si="1"/>
        <v>4.9000000000000004</v>
      </c>
      <c r="I27" s="61"/>
    </row>
    <row r="28" spans="1:9" ht="51.75" customHeight="1">
      <c r="A28" s="146" t="s">
        <v>398</v>
      </c>
      <c r="B28" s="37" t="s">
        <v>116</v>
      </c>
      <c r="C28" s="37" t="s">
        <v>89</v>
      </c>
      <c r="D28" s="81">
        <v>1010120080</v>
      </c>
      <c r="E28" s="42">
        <v>200</v>
      </c>
      <c r="F28" s="159">
        <v>630</v>
      </c>
      <c r="G28" s="157"/>
      <c r="H28" s="168">
        <f t="shared" si="1"/>
        <v>630</v>
      </c>
      <c r="I28" s="7"/>
    </row>
    <row r="29" spans="1:9" ht="51.75" customHeight="1">
      <c r="A29" s="145" t="s">
        <v>399</v>
      </c>
      <c r="B29" s="37" t="s">
        <v>116</v>
      </c>
      <c r="C29" s="37" t="s">
        <v>89</v>
      </c>
      <c r="D29" s="81">
        <v>1020120190</v>
      </c>
      <c r="E29" s="42">
        <v>200</v>
      </c>
      <c r="F29" s="159">
        <v>300</v>
      </c>
      <c r="G29" s="157"/>
      <c r="H29" s="168">
        <f t="shared" si="1"/>
        <v>300</v>
      </c>
      <c r="I29" s="33"/>
    </row>
    <row r="30" spans="1:9" ht="42.75" customHeight="1">
      <c r="A30" s="145" t="s">
        <v>404</v>
      </c>
      <c r="B30" s="107" t="s">
        <v>116</v>
      </c>
      <c r="C30" s="107" t="s">
        <v>89</v>
      </c>
      <c r="D30" s="109">
        <v>1710100700</v>
      </c>
      <c r="E30" s="104">
        <v>200</v>
      </c>
      <c r="F30" s="159">
        <v>20</v>
      </c>
      <c r="G30" s="157"/>
      <c r="H30" s="168">
        <f t="shared" si="1"/>
        <v>20</v>
      </c>
      <c r="I30" s="108"/>
    </row>
    <row r="31" spans="1:9" ht="54" customHeight="1">
      <c r="A31" s="145" t="s">
        <v>419</v>
      </c>
      <c r="B31" s="107" t="s">
        <v>116</v>
      </c>
      <c r="C31" s="107" t="s">
        <v>89</v>
      </c>
      <c r="D31" s="109">
        <v>1710100710</v>
      </c>
      <c r="E31" s="104">
        <v>200</v>
      </c>
      <c r="F31" s="159">
        <v>30</v>
      </c>
      <c r="G31" s="157"/>
      <c r="H31" s="168">
        <f t="shared" si="1"/>
        <v>30</v>
      </c>
      <c r="I31" s="108"/>
    </row>
    <row r="32" spans="1:9" ht="51.75" customHeight="1">
      <c r="A32" s="146" t="s">
        <v>420</v>
      </c>
      <c r="B32" s="37" t="s">
        <v>116</v>
      </c>
      <c r="C32" s="37" t="s">
        <v>89</v>
      </c>
      <c r="D32" s="78">
        <v>4290020100</v>
      </c>
      <c r="E32" s="42">
        <v>200</v>
      </c>
      <c r="F32" s="159">
        <v>347.5</v>
      </c>
      <c r="G32" s="157"/>
      <c r="H32" s="168">
        <f t="shared" si="1"/>
        <v>347.5</v>
      </c>
      <c r="I32" s="7"/>
    </row>
    <row r="33" spans="1:9" ht="39.75" customHeight="1">
      <c r="A33" s="146" t="s">
        <v>410</v>
      </c>
      <c r="B33" s="37" t="s">
        <v>116</v>
      </c>
      <c r="C33" s="37" t="s">
        <v>89</v>
      </c>
      <c r="D33" s="78">
        <v>4290020110</v>
      </c>
      <c r="E33" s="42">
        <v>200</v>
      </c>
      <c r="F33" s="159">
        <v>53.7</v>
      </c>
      <c r="G33" s="157"/>
      <c r="H33" s="168">
        <f t="shared" si="1"/>
        <v>53.7</v>
      </c>
      <c r="I33" s="7"/>
    </row>
    <row r="34" spans="1:9" ht="51.75" customHeight="1">
      <c r="A34" s="146" t="s">
        <v>411</v>
      </c>
      <c r="B34" s="37" t="s">
        <v>116</v>
      </c>
      <c r="C34" s="37" t="s">
        <v>89</v>
      </c>
      <c r="D34" s="78">
        <v>4290020120</v>
      </c>
      <c r="E34" s="42">
        <v>200</v>
      </c>
      <c r="F34" s="159">
        <v>0</v>
      </c>
      <c r="G34" s="157"/>
      <c r="H34" s="168">
        <f t="shared" si="1"/>
        <v>0</v>
      </c>
      <c r="I34" s="7"/>
    </row>
    <row r="35" spans="1:9" ht="41.25" customHeight="1">
      <c r="A35" s="212" t="s">
        <v>440</v>
      </c>
      <c r="B35" s="210" t="s">
        <v>116</v>
      </c>
      <c r="C35" s="210" t="s">
        <v>89</v>
      </c>
      <c r="D35" s="211">
        <v>4290020120</v>
      </c>
      <c r="E35" s="215">
        <v>800</v>
      </c>
      <c r="F35" s="213">
        <v>29.5</v>
      </c>
      <c r="G35" s="215"/>
      <c r="H35" s="213">
        <f>F35+G35</f>
        <v>29.5</v>
      </c>
      <c r="I35" s="214"/>
    </row>
    <row r="36" spans="1:9" ht="63" customHeight="1">
      <c r="A36" s="146" t="s">
        <v>412</v>
      </c>
      <c r="B36" s="37" t="s">
        <v>116</v>
      </c>
      <c r="C36" s="37" t="s">
        <v>89</v>
      </c>
      <c r="D36" s="78">
        <v>4290020140</v>
      </c>
      <c r="E36" s="42">
        <v>200</v>
      </c>
      <c r="F36" s="159">
        <v>150</v>
      </c>
      <c r="G36" s="157"/>
      <c r="H36" s="168">
        <f t="shared" si="1"/>
        <v>150</v>
      </c>
      <c r="I36" s="7"/>
    </row>
    <row r="37" spans="1:9" ht="51" customHeight="1">
      <c r="A37" s="146" t="s">
        <v>416</v>
      </c>
      <c r="B37" s="37" t="s">
        <v>116</v>
      </c>
      <c r="C37" s="37" t="s">
        <v>89</v>
      </c>
      <c r="D37" s="78">
        <v>4390080350</v>
      </c>
      <c r="E37" s="42">
        <v>200</v>
      </c>
      <c r="F37" s="159">
        <v>7</v>
      </c>
      <c r="G37" s="157"/>
      <c r="H37" s="168">
        <f t="shared" si="1"/>
        <v>7</v>
      </c>
      <c r="I37" s="29"/>
    </row>
    <row r="38" spans="1:9" ht="39.75" customHeight="1">
      <c r="A38" s="259" t="s">
        <v>441</v>
      </c>
      <c r="B38" s="264" t="s">
        <v>116</v>
      </c>
      <c r="C38" s="264" t="s">
        <v>89</v>
      </c>
      <c r="D38" s="258">
        <v>4490053910</v>
      </c>
      <c r="E38" s="265">
        <v>200</v>
      </c>
      <c r="F38" s="263">
        <v>997.1</v>
      </c>
      <c r="G38" s="265"/>
      <c r="H38" s="263">
        <f>F38+G38</f>
        <v>997.1</v>
      </c>
      <c r="I38" s="260"/>
    </row>
    <row r="39" spans="1:9" ht="51" customHeight="1">
      <c r="A39" s="212" t="s">
        <v>413</v>
      </c>
      <c r="B39" s="148" t="s">
        <v>116</v>
      </c>
      <c r="C39" s="148" t="s">
        <v>91</v>
      </c>
      <c r="D39" s="150">
        <v>4290020150</v>
      </c>
      <c r="E39" s="147">
        <v>200</v>
      </c>
      <c r="F39" s="159">
        <v>330</v>
      </c>
      <c r="G39" s="157"/>
      <c r="H39" s="168">
        <f t="shared" si="1"/>
        <v>330</v>
      </c>
      <c r="I39" s="149"/>
    </row>
    <row r="40" spans="1:9" ht="41.25" customHeight="1">
      <c r="A40" s="35" t="s">
        <v>441</v>
      </c>
      <c r="B40" s="210" t="s">
        <v>116</v>
      </c>
      <c r="C40" s="210" t="s">
        <v>93</v>
      </c>
      <c r="D40" s="143">
        <v>4490053910</v>
      </c>
      <c r="E40" s="132">
        <v>200</v>
      </c>
      <c r="F40" s="213">
        <v>0</v>
      </c>
      <c r="G40" s="182"/>
      <c r="H40" s="213">
        <f>F40+G40</f>
        <v>0</v>
      </c>
      <c r="I40" s="214"/>
    </row>
    <row r="41" spans="1:9" ht="101.25" customHeight="1">
      <c r="A41" s="86" t="s">
        <v>421</v>
      </c>
      <c r="B41" s="148" t="s">
        <v>116</v>
      </c>
      <c r="C41" s="148" t="s">
        <v>93</v>
      </c>
      <c r="D41" s="91">
        <v>4390080370</v>
      </c>
      <c r="E41" s="147">
        <v>200</v>
      </c>
      <c r="F41" s="159">
        <v>12</v>
      </c>
      <c r="G41" s="157"/>
      <c r="H41" s="168">
        <f t="shared" si="1"/>
        <v>12</v>
      </c>
      <c r="I41" s="7"/>
    </row>
    <row r="42" spans="1:9" ht="51" customHeight="1">
      <c r="A42" s="167" t="s">
        <v>435</v>
      </c>
      <c r="B42" s="164" t="s">
        <v>116</v>
      </c>
      <c r="C42" s="164" t="s">
        <v>94</v>
      </c>
      <c r="D42" s="169">
        <v>510120010</v>
      </c>
      <c r="E42" s="162">
        <v>200</v>
      </c>
      <c r="F42" s="168">
        <v>0</v>
      </c>
      <c r="G42" s="162"/>
      <c r="H42" s="168">
        <f t="shared" si="1"/>
        <v>0</v>
      </c>
      <c r="I42" s="165"/>
    </row>
    <row r="43" spans="1:9" ht="53.25" customHeight="1">
      <c r="A43" s="163" t="s">
        <v>394</v>
      </c>
      <c r="B43" s="49" t="s">
        <v>116</v>
      </c>
      <c r="C43" s="49" t="s">
        <v>94</v>
      </c>
      <c r="D43" s="32" t="s">
        <v>261</v>
      </c>
      <c r="E43" s="51">
        <v>200</v>
      </c>
      <c r="F43" s="159">
        <v>2243.3000000000002</v>
      </c>
      <c r="G43" s="157">
        <v>-2000</v>
      </c>
      <c r="H43" s="168">
        <f t="shared" si="1"/>
        <v>243.30000000000018</v>
      </c>
      <c r="I43" s="45"/>
    </row>
    <row r="44" spans="1:9" ht="63" customHeight="1">
      <c r="A44" s="18" t="s">
        <v>415</v>
      </c>
      <c r="B44" s="49" t="s">
        <v>116</v>
      </c>
      <c r="C44" s="49" t="s">
        <v>95</v>
      </c>
      <c r="D44" s="78">
        <v>4290020160</v>
      </c>
      <c r="E44" s="51">
        <v>200</v>
      </c>
      <c r="F44" s="159">
        <v>100</v>
      </c>
      <c r="G44" s="157"/>
      <c r="H44" s="168">
        <f t="shared" si="1"/>
        <v>100</v>
      </c>
      <c r="I44" s="43"/>
    </row>
    <row r="45" spans="1:9" ht="63" customHeight="1">
      <c r="A45" s="145" t="s">
        <v>395</v>
      </c>
      <c r="B45" s="49" t="s">
        <v>116</v>
      </c>
      <c r="C45" s="49" t="s">
        <v>97</v>
      </c>
      <c r="D45" s="32" t="s">
        <v>268</v>
      </c>
      <c r="E45" s="51">
        <v>200</v>
      </c>
      <c r="F45" s="159">
        <v>40</v>
      </c>
      <c r="G45" s="157"/>
      <c r="H45" s="168">
        <f t="shared" si="1"/>
        <v>40</v>
      </c>
      <c r="I45" s="13"/>
    </row>
    <row r="46" spans="1:9" ht="78.75" customHeight="1">
      <c r="A46" s="280" t="s">
        <v>646</v>
      </c>
      <c r="B46" s="264" t="s">
        <v>116</v>
      </c>
      <c r="C46" s="264" t="s">
        <v>126</v>
      </c>
      <c r="D46" s="261">
        <v>4290020200</v>
      </c>
      <c r="E46" s="266">
        <v>200</v>
      </c>
      <c r="F46" s="263">
        <v>0.3</v>
      </c>
      <c r="G46" s="179">
        <v>-0.3</v>
      </c>
      <c r="H46" s="263">
        <f>F46+G46</f>
        <v>0</v>
      </c>
      <c r="I46" s="260"/>
    </row>
    <row r="47" spans="1:9" ht="63" customHeight="1">
      <c r="A47" s="184" t="s">
        <v>647</v>
      </c>
      <c r="B47" s="264" t="s">
        <v>116</v>
      </c>
      <c r="C47" s="264" t="s">
        <v>126</v>
      </c>
      <c r="D47" s="257">
        <v>4290080610</v>
      </c>
      <c r="E47" s="266">
        <v>200</v>
      </c>
      <c r="F47" s="263">
        <v>30</v>
      </c>
      <c r="G47" s="179">
        <v>-30</v>
      </c>
      <c r="H47" s="263">
        <f>F47+G47</f>
        <v>0</v>
      </c>
      <c r="I47" s="260"/>
    </row>
    <row r="48" spans="1:9" ht="51" customHeight="1">
      <c r="A48" s="146" t="s">
        <v>396</v>
      </c>
      <c r="B48" s="49" t="s">
        <v>116</v>
      </c>
      <c r="C48" s="49" t="s">
        <v>106</v>
      </c>
      <c r="D48" s="32" t="s">
        <v>288</v>
      </c>
      <c r="E48" s="51">
        <v>200</v>
      </c>
      <c r="F48" s="159">
        <v>95</v>
      </c>
      <c r="G48" s="157"/>
      <c r="H48" s="168">
        <f t="shared" si="1"/>
        <v>95</v>
      </c>
      <c r="I48" s="7"/>
    </row>
    <row r="49" spans="1:9" ht="39" customHeight="1">
      <c r="A49" s="146" t="s">
        <v>397</v>
      </c>
      <c r="B49" s="49" t="s">
        <v>116</v>
      </c>
      <c r="C49" s="49" t="s">
        <v>106</v>
      </c>
      <c r="D49" s="32" t="s">
        <v>289</v>
      </c>
      <c r="E49" s="51">
        <v>200</v>
      </c>
      <c r="F49" s="159">
        <v>40</v>
      </c>
      <c r="G49" s="157"/>
      <c r="H49" s="168">
        <f t="shared" si="1"/>
        <v>40</v>
      </c>
      <c r="I49" s="27"/>
    </row>
    <row r="50" spans="1:9" ht="51" customHeight="1">
      <c r="A50" s="79" t="s">
        <v>294</v>
      </c>
      <c r="B50" s="49" t="s">
        <v>116</v>
      </c>
      <c r="C50" s="49" t="s">
        <v>106</v>
      </c>
      <c r="D50" s="32" t="s">
        <v>295</v>
      </c>
      <c r="E50" s="51">
        <v>300</v>
      </c>
      <c r="F50" s="159">
        <v>0</v>
      </c>
      <c r="G50" s="157"/>
      <c r="H50" s="168">
        <f t="shared" si="1"/>
        <v>0</v>
      </c>
      <c r="I50" s="27"/>
    </row>
    <row r="51" spans="1:9" ht="64.5" customHeight="1">
      <c r="A51" s="79" t="s">
        <v>296</v>
      </c>
      <c r="B51" s="49" t="s">
        <v>116</v>
      </c>
      <c r="C51" s="49" t="s">
        <v>106</v>
      </c>
      <c r="D51" s="75" t="s">
        <v>297</v>
      </c>
      <c r="E51" s="51">
        <v>300</v>
      </c>
      <c r="F51" s="159">
        <v>0</v>
      </c>
      <c r="G51" s="157"/>
      <c r="H51" s="168">
        <f t="shared" si="1"/>
        <v>0</v>
      </c>
      <c r="I51" s="27"/>
    </row>
    <row r="52" spans="1:9" ht="62.25" customHeight="1">
      <c r="A52" s="79" t="s">
        <v>298</v>
      </c>
      <c r="B52" s="49" t="s">
        <v>116</v>
      </c>
      <c r="C52" s="49" t="s">
        <v>106</v>
      </c>
      <c r="D52" s="75" t="s">
        <v>299</v>
      </c>
      <c r="E52" s="51">
        <v>300</v>
      </c>
      <c r="F52" s="159">
        <v>0</v>
      </c>
      <c r="G52" s="157"/>
      <c r="H52" s="168">
        <f t="shared" si="1"/>
        <v>0</v>
      </c>
      <c r="I52" s="27"/>
    </row>
    <row r="53" spans="1:9" ht="38.25" customHeight="1">
      <c r="A53" s="18" t="s">
        <v>319</v>
      </c>
      <c r="B53" s="49" t="s">
        <v>116</v>
      </c>
      <c r="C53" s="49">
        <v>1001</v>
      </c>
      <c r="D53" s="80">
        <v>4290000080</v>
      </c>
      <c r="E53" s="51">
        <v>300</v>
      </c>
      <c r="F53" s="159">
        <v>0</v>
      </c>
      <c r="G53" s="157"/>
      <c r="H53" s="168">
        <f t="shared" si="1"/>
        <v>0</v>
      </c>
      <c r="I53" s="7"/>
    </row>
    <row r="54" spans="1:9" ht="38.25" customHeight="1">
      <c r="A54" s="18" t="s">
        <v>319</v>
      </c>
      <c r="B54" s="206" t="s">
        <v>116</v>
      </c>
      <c r="C54" s="206" t="s">
        <v>108</v>
      </c>
      <c r="D54" s="91">
        <v>4290007010</v>
      </c>
      <c r="E54" s="209">
        <v>300</v>
      </c>
      <c r="F54" s="208">
        <v>1240</v>
      </c>
      <c r="G54" s="209"/>
      <c r="H54" s="208">
        <f t="shared" si="1"/>
        <v>1240</v>
      </c>
      <c r="I54" s="207"/>
    </row>
    <row r="55" spans="1:9" ht="38.25" customHeight="1">
      <c r="A55" s="315" t="s">
        <v>657</v>
      </c>
      <c r="B55" s="312" t="s">
        <v>116</v>
      </c>
      <c r="C55" s="312" t="s">
        <v>649</v>
      </c>
      <c r="D55" s="312" t="s">
        <v>658</v>
      </c>
      <c r="E55" s="132">
        <v>300</v>
      </c>
      <c r="F55" s="316"/>
      <c r="G55" s="316">
        <v>474.7</v>
      </c>
      <c r="H55" s="316">
        <f>F55+G55</f>
        <v>474.7</v>
      </c>
      <c r="I55" s="314"/>
    </row>
    <row r="56" spans="1:9" ht="40.5" customHeight="1">
      <c r="A56" s="262" t="s">
        <v>651</v>
      </c>
      <c r="B56" s="264" t="s">
        <v>116</v>
      </c>
      <c r="C56" s="264" t="s">
        <v>649</v>
      </c>
      <c r="D56" s="319" t="s">
        <v>662</v>
      </c>
      <c r="E56" s="132">
        <v>300</v>
      </c>
      <c r="F56" s="263">
        <v>472</v>
      </c>
      <c r="G56" s="177"/>
      <c r="H56" s="263">
        <f>F56+G56</f>
        <v>472</v>
      </c>
      <c r="I56" s="260"/>
    </row>
    <row r="57" spans="1:9" ht="15.75" customHeight="1">
      <c r="A57" s="16" t="s">
        <v>115</v>
      </c>
      <c r="B57" s="36" t="s">
        <v>117</v>
      </c>
      <c r="C57" s="49"/>
      <c r="D57" s="50"/>
      <c r="E57" s="50"/>
      <c r="F57" s="160">
        <f>F58+F59</f>
        <v>977.90000000000009</v>
      </c>
      <c r="G57" s="170">
        <f>G58+G59</f>
        <v>0</v>
      </c>
      <c r="H57" s="40">
        <f>H58+H59</f>
        <v>977.90000000000009</v>
      </c>
      <c r="I57" s="7"/>
    </row>
    <row r="58" spans="1:9" ht="64.5" customHeight="1">
      <c r="A58" s="79" t="s">
        <v>311</v>
      </c>
      <c r="B58" s="37" t="s">
        <v>117</v>
      </c>
      <c r="C58" s="37" t="s">
        <v>85</v>
      </c>
      <c r="D58" s="78">
        <v>4090000270</v>
      </c>
      <c r="E58" s="42">
        <v>100</v>
      </c>
      <c r="F58" s="159">
        <v>825.6</v>
      </c>
      <c r="G58" s="157">
        <v>-7.5</v>
      </c>
      <c r="H58" s="168">
        <f>F58+G58</f>
        <v>818.1</v>
      </c>
      <c r="I58" s="7"/>
    </row>
    <row r="59" spans="1:9" ht="38.25" customHeight="1">
      <c r="A59" s="146" t="s">
        <v>406</v>
      </c>
      <c r="B59" s="37" t="s">
        <v>117</v>
      </c>
      <c r="C59" s="37" t="s">
        <v>85</v>
      </c>
      <c r="D59" s="78">
        <v>4090000270</v>
      </c>
      <c r="E59" s="42">
        <v>200</v>
      </c>
      <c r="F59" s="159">
        <v>152.30000000000001</v>
      </c>
      <c r="G59" s="157">
        <v>7.5</v>
      </c>
      <c r="H59" s="111">
        <f>F59+G59</f>
        <v>159.80000000000001</v>
      </c>
      <c r="I59" s="7"/>
    </row>
    <row r="60" spans="1:9" ht="25.5" customHeight="1">
      <c r="A60" s="16" t="s">
        <v>7</v>
      </c>
      <c r="B60" s="36" t="s">
        <v>8</v>
      </c>
      <c r="C60" s="37"/>
      <c r="D60" s="38"/>
      <c r="E60" s="38"/>
      <c r="F60" s="160">
        <f>SUM(F61:F83)</f>
        <v>15242.300000000001</v>
      </c>
      <c r="G60" s="170">
        <f>SUM(G61:G83)</f>
        <v>2330</v>
      </c>
      <c r="H60" s="40">
        <f>SUM(H61:H83)</f>
        <v>17572.300000000003</v>
      </c>
      <c r="I60" s="7"/>
    </row>
    <row r="61" spans="1:9" ht="78" customHeight="1">
      <c r="A61" s="79" t="s">
        <v>315</v>
      </c>
      <c r="B61" s="37" t="s">
        <v>8</v>
      </c>
      <c r="C61" s="37" t="s">
        <v>87</v>
      </c>
      <c r="D61" s="78">
        <v>4190000290</v>
      </c>
      <c r="E61" s="42">
        <v>100</v>
      </c>
      <c r="F61" s="159">
        <v>3288.6</v>
      </c>
      <c r="G61" s="157"/>
      <c r="H61" s="39">
        <f>F61+G61</f>
        <v>3288.6</v>
      </c>
      <c r="I61" s="7"/>
    </row>
    <row r="62" spans="1:9" ht="53.25" customHeight="1">
      <c r="A62" s="146" t="s">
        <v>409</v>
      </c>
      <c r="B62" s="37" t="s">
        <v>8</v>
      </c>
      <c r="C62" s="37" t="s">
        <v>87</v>
      </c>
      <c r="D62" s="78">
        <v>4190000290</v>
      </c>
      <c r="E62" s="42">
        <v>200</v>
      </c>
      <c r="F62" s="159">
        <v>264</v>
      </c>
      <c r="G62" s="157"/>
      <c r="H62" s="168">
        <f t="shared" ref="H62:H83" si="2">F62+G62</f>
        <v>264</v>
      </c>
      <c r="I62" s="7"/>
    </row>
    <row r="63" spans="1:9" ht="37.5" customHeight="1">
      <c r="A63" s="79" t="s">
        <v>316</v>
      </c>
      <c r="B63" s="37" t="s">
        <v>8</v>
      </c>
      <c r="C63" s="37" t="s">
        <v>87</v>
      </c>
      <c r="D63" s="78">
        <v>4190000290</v>
      </c>
      <c r="E63" s="42">
        <v>800</v>
      </c>
      <c r="F63" s="159">
        <v>2</v>
      </c>
      <c r="G63" s="157"/>
      <c r="H63" s="168">
        <f t="shared" si="2"/>
        <v>2</v>
      </c>
      <c r="I63" s="7"/>
    </row>
    <row r="64" spans="1:9" ht="27" customHeight="1">
      <c r="A64" s="79" t="s">
        <v>317</v>
      </c>
      <c r="B64" s="37" t="s">
        <v>8</v>
      </c>
      <c r="C64" s="37" t="s">
        <v>88</v>
      </c>
      <c r="D64" s="78">
        <v>4290020090</v>
      </c>
      <c r="E64" s="42">
        <v>800</v>
      </c>
      <c r="F64" s="159">
        <v>315</v>
      </c>
      <c r="G64" s="157"/>
      <c r="H64" s="168">
        <f t="shared" si="2"/>
        <v>315</v>
      </c>
      <c r="I64" s="7"/>
    </row>
    <row r="65" spans="1:9" ht="51" customHeight="1">
      <c r="A65" s="146" t="s">
        <v>398</v>
      </c>
      <c r="B65" s="37" t="s">
        <v>8</v>
      </c>
      <c r="C65" s="37" t="s">
        <v>89</v>
      </c>
      <c r="D65" s="81">
        <v>1010120080</v>
      </c>
      <c r="E65" s="42">
        <v>200</v>
      </c>
      <c r="F65" s="159">
        <v>200</v>
      </c>
      <c r="G65" s="157"/>
      <c r="H65" s="168">
        <f t="shared" si="2"/>
        <v>200</v>
      </c>
      <c r="I65" s="7"/>
    </row>
    <row r="66" spans="1:9" ht="89.25" customHeight="1">
      <c r="A66" s="79" t="s">
        <v>52</v>
      </c>
      <c r="B66" s="37" t="s">
        <v>8</v>
      </c>
      <c r="C66" s="37" t="s">
        <v>91</v>
      </c>
      <c r="D66" s="78">
        <v>4290000300</v>
      </c>
      <c r="E66" s="42">
        <v>100</v>
      </c>
      <c r="F66" s="159">
        <v>2406.3000000000002</v>
      </c>
      <c r="G66" s="157"/>
      <c r="H66" s="168">
        <f t="shared" si="2"/>
        <v>2406.3000000000002</v>
      </c>
      <c r="I66" s="7"/>
    </row>
    <row r="67" spans="1:9" ht="63" customHeight="1">
      <c r="A67" s="146" t="s">
        <v>414</v>
      </c>
      <c r="B67" s="37" t="s">
        <v>8</v>
      </c>
      <c r="C67" s="37" t="s">
        <v>91</v>
      </c>
      <c r="D67" s="78">
        <v>4290000300</v>
      </c>
      <c r="E67" s="42">
        <v>200</v>
      </c>
      <c r="F67" s="159">
        <v>840.5</v>
      </c>
      <c r="G67" s="157"/>
      <c r="H67" s="168">
        <f t="shared" si="2"/>
        <v>840.5</v>
      </c>
      <c r="I67" s="7"/>
    </row>
    <row r="68" spans="1:9" ht="51" customHeight="1">
      <c r="A68" s="79" t="s">
        <v>53</v>
      </c>
      <c r="B68" s="37" t="s">
        <v>8</v>
      </c>
      <c r="C68" s="37" t="s">
        <v>91</v>
      </c>
      <c r="D68" s="78">
        <v>4290000300</v>
      </c>
      <c r="E68" s="42">
        <v>800</v>
      </c>
      <c r="F68" s="159">
        <v>33.4</v>
      </c>
      <c r="G68" s="157"/>
      <c r="H68" s="168">
        <f t="shared" si="2"/>
        <v>33.4</v>
      </c>
      <c r="I68" s="7"/>
    </row>
    <row r="69" spans="1:9" ht="37.5" customHeight="1">
      <c r="A69" s="79" t="s">
        <v>272</v>
      </c>
      <c r="B69" s="37" t="s">
        <v>8</v>
      </c>
      <c r="C69" s="37" t="s">
        <v>93</v>
      </c>
      <c r="D69" s="32" t="s">
        <v>275</v>
      </c>
      <c r="E69" s="42">
        <v>800</v>
      </c>
      <c r="F69" s="159">
        <v>350</v>
      </c>
      <c r="G69" s="157"/>
      <c r="H69" s="168">
        <f t="shared" si="2"/>
        <v>350</v>
      </c>
      <c r="I69" s="7"/>
    </row>
    <row r="70" spans="1:9" ht="37.5" customHeight="1">
      <c r="A70" s="35" t="s">
        <v>332</v>
      </c>
      <c r="B70" s="96" t="s">
        <v>8</v>
      </c>
      <c r="C70" s="96" t="s">
        <v>94</v>
      </c>
      <c r="D70" s="96" t="s">
        <v>333</v>
      </c>
      <c r="E70" s="93">
        <v>500</v>
      </c>
      <c r="F70" s="159">
        <v>0</v>
      </c>
      <c r="G70" s="157"/>
      <c r="H70" s="168">
        <f t="shared" si="2"/>
        <v>0</v>
      </c>
      <c r="I70" s="100"/>
    </row>
    <row r="71" spans="1:9" ht="37.5" customHeight="1">
      <c r="A71" s="35" t="s">
        <v>332</v>
      </c>
      <c r="B71" s="198" t="s">
        <v>8</v>
      </c>
      <c r="C71" s="198" t="s">
        <v>94</v>
      </c>
      <c r="D71" s="198" t="s">
        <v>439</v>
      </c>
      <c r="E71" s="201">
        <v>500</v>
      </c>
      <c r="F71" s="199">
        <v>1167.9000000000001</v>
      </c>
      <c r="G71" s="201"/>
      <c r="H71" s="199">
        <f>F71+G71</f>
        <v>1167.9000000000001</v>
      </c>
      <c r="I71" s="200"/>
    </row>
    <row r="72" spans="1:9" ht="37.5" customHeight="1">
      <c r="A72" s="313" t="s">
        <v>659</v>
      </c>
      <c r="B72" s="312" t="s">
        <v>8</v>
      </c>
      <c r="C72" s="312" t="s">
        <v>94</v>
      </c>
      <c r="D72" s="153" t="s">
        <v>660</v>
      </c>
      <c r="E72" s="317">
        <v>500</v>
      </c>
      <c r="F72" s="316"/>
      <c r="G72" s="177">
        <v>2000</v>
      </c>
      <c r="H72" s="316">
        <f>F72+G72</f>
        <v>2000</v>
      </c>
      <c r="I72" s="314"/>
    </row>
    <row r="73" spans="1:9" ht="24.75" customHeight="1">
      <c r="A73" s="79" t="s">
        <v>279</v>
      </c>
      <c r="B73" s="37" t="s">
        <v>8</v>
      </c>
      <c r="C73" s="37" t="s">
        <v>95</v>
      </c>
      <c r="D73" s="32" t="s">
        <v>282</v>
      </c>
      <c r="E73" s="42">
        <v>800</v>
      </c>
      <c r="F73" s="159">
        <v>200</v>
      </c>
      <c r="G73" s="157"/>
      <c r="H73" s="168">
        <f t="shared" si="2"/>
        <v>200</v>
      </c>
      <c r="I73" s="7"/>
    </row>
    <row r="74" spans="1:9" ht="88.5" customHeight="1">
      <c r="A74" s="79" t="s">
        <v>237</v>
      </c>
      <c r="B74" s="37" t="s">
        <v>8</v>
      </c>
      <c r="C74" s="37" t="s">
        <v>100</v>
      </c>
      <c r="D74" s="32" t="s">
        <v>239</v>
      </c>
      <c r="E74" s="42">
        <v>100</v>
      </c>
      <c r="F74" s="159">
        <v>1253.5999999999999</v>
      </c>
      <c r="G74" s="157"/>
      <c r="H74" s="168">
        <f t="shared" si="2"/>
        <v>1253.5999999999999</v>
      </c>
      <c r="I74" s="7"/>
    </row>
    <row r="75" spans="1:9" ht="50.25" customHeight="1">
      <c r="A75" s="146" t="s">
        <v>391</v>
      </c>
      <c r="B75" s="37" t="s">
        <v>8</v>
      </c>
      <c r="C75" s="37" t="s">
        <v>100</v>
      </c>
      <c r="D75" s="32" t="s">
        <v>239</v>
      </c>
      <c r="E75" s="42">
        <v>200</v>
      </c>
      <c r="F75" s="159">
        <v>74.7</v>
      </c>
      <c r="G75" s="157"/>
      <c r="H75" s="168">
        <f t="shared" si="2"/>
        <v>74.7</v>
      </c>
      <c r="I75" s="7"/>
    </row>
    <row r="76" spans="1:9" ht="38.25" customHeight="1">
      <c r="A76" s="79" t="s">
        <v>238</v>
      </c>
      <c r="B76" s="37" t="s">
        <v>8</v>
      </c>
      <c r="C76" s="37" t="s">
        <v>100</v>
      </c>
      <c r="D76" s="32" t="s">
        <v>239</v>
      </c>
      <c r="E76" s="42">
        <v>800</v>
      </c>
      <c r="F76" s="22">
        <v>1</v>
      </c>
      <c r="G76" s="157"/>
      <c r="H76" s="168">
        <f t="shared" si="2"/>
        <v>1</v>
      </c>
      <c r="I76" s="7"/>
    </row>
    <row r="77" spans="1:9" ht="75.75" customHeight="1">
      <c r="A77" s="79" t="s">
        <v>219</v>
      </c>
      <c r="B77" s="37" t="s">
        <v>8</v>
      </c>
      <c r="C77" s="37" t="s">
        <v>104</v>
      </c>
      <c r="D77" s="32" t="s">
        <v>223</v>
      </c>
      <c r="E77" s="42">
        <v>100</v>
      </c>
      <c r="F77" s="22">
        <v>2214.1999999999998</v>
      </c>
      <c r="G77" s="157"/>
      <c r="H77" s="168">
        <f t="shared" si="2"/>
        <v>2214.1999999999998</v>
      </c>
      <c r="I77" s="7"/>
    </row>
    <row r="78" spans="1:9" ht="51.75" customHeight="1">
      <c r="A78" s="146" t="s">
        <v>388</v>
      </c>
      <c r="B78" s="37" t="s">
        <v>8</v>
      </c>
      <c r="C78" s="37" t="s">
        <v>104</v>
      </c>
      <c r="D78" s="32" t="s">
        <v>223</v>
      </c>
      <c r="E78" s="42">
        <v>200</v>
      </c>
      <c r="F78" s="22">
        <v>1987.2</v>
      </c>
      <c r="G78" s="157">
        <v>-300</v>
      </c>
      <c r="H78" s="168">
        <f t="shared" si="2"/>
        <v>1687.2</v>
      </c>
      <c r="I78" s="7"/>
    </row>
    <row r="79" spans="1:9" ht="38.25" customHeight="1">
      <c r="A79" s="79" t="s">
        <v>220</v>
      </c>
      <c r="B79" s="37" t="s">
        <v>8</v>
      </c>
      <c r="C79" s="37" t="s">
        <v>104</v>
      </c>
      <c r="D79" s="32" t="s">
        <v>223</v>
      </c>
      <c r="E79" s="42">
        <v>800</v>
      </c>
      <c r="F79" s="22">
        <v>50.4</v>
      </c>
      <c r="G79" s="157"/>
      <c r="H79" s="168">
        <f t="shared" si="2"/>
        <v>50.4</v>
      </c>
      <c r="I79" s="7"/>
    </row>
    <row r="80" spans="1:9" ht="39" customHeight="1">
      <c r="A80" s="86" t="s">
        <v>389</v>
      </c>
      <c r="B80" s="37" t="s">
        <v>8</v>
      </c>
      <c r="C80" s="37" t="s">
        <v>104</v>
      </c>
      <c r="D80" s="75" t="s">
        <v>224</v>
      </c>
      <c r="E80" s="42">
        <v>200</v>
      </c>
      <c r="F80" s="22">
        <v>156.6</v>
      </c>
      <c r="G80" s="157"/>
      <c r="H80" s="168">
        <f t="shared" si="2"/>
        <v>156.6</v>
      </c>
      <c r="I80" s="7"/>
    </row>
    <row r="81" spans="1:9" ht="38.25" customHeight="1">
      <c r="A81" s="146" t="s">
        <v>422</v>
      </c>
      <c r="B81" s="37" t="s">
        <v>8</v>
      </c>
      <c r="C81" s="37" t="s">
        <v>104</v>
      </c>
      <c r="D81" s="32" t="s">
        <v>227</v>
      </c>
      <c r="E81" s="42">
        <v>200</v>
      </c>
      <c r="F81" s="22">
        <v>72</v>
      </c>
      <c r="G81" s="157">
        <v>630</v>
      </c>
      <c r="H81" s="168">
        <f t="shared" si="2"/>
        <v>702</v>
      </c>
      <c r="I81" s="7"/>
    </row>
    <row r="82" spans="1:9" ht="101.25" customHeight="1">
      <c r="A82" s="74" t="s">
        <v>230</v>
      </c>
      <c r="B82" s="37" t="s">
        <v>8</v>
      </c>
      <c r="C82" s="37" t="s">
        <v>104</v>
      </c>
      <c r="D82" s="32" t="s">
        <v>232</v>
      </c>
      <c r="E82" s="42">
        <v>100</v>
      </c>
      <c r="F82" s="22">
        <v>112</v>
      </c>
      <c r="G82" s="157"/>
      <c r="H82" s="168">
        <f t="shared" si="2"/>
        <v>112</v>
      </c>
      <c r="I82" s="13"/>
    </row>
    <row r="83" spans="1:9" ht="76.5" customHeight="1">
      <c r="A83" s="79" t="s">
        <v>231</v>
      </c>
      <c r="B83" s="44" t="s">
        <v>8</v>
      </c>
      <c r="C83" s="44" t="s">
        <v>104</v>
      </c>
      <c r="D83" s="75" t="s">
        <v>233</v>
      </c>
      <c r="E83" s="46">
        <v>100</v>
      </c>
      <c r="F83" s="22">
        <v>252.9</v>
      </c>
      <c r="G83" s="157"/>
      <c r="H83" s="168">
        <f t="shared" si="2"/>
        <v>252.9</v>
      </c>
      <c r="I83" s="45"/>
    </row>
    <row r="84" spans="1:9" ht="26.25" customHeight="1">
      <c r="A84" s="16" t="s">
        <v>128</v>
      </c>
      <c r="B84" s="36" t="s">
        <v>9</v>
      </c>
      <c r="C84" s="37"/>
      <c r="D84" s="37"/>
      <c r="E84" s="38"/>
      <c r="F84" s="243">
        <f>SUM(F85:F148)</f>
        <v>109775.99999999999</v>
      </c>
      <c r="G84" s="243">
        <f>SUM(G85:G148)</f>
        <v>-74.5</v>
      </c>
      <c r="H84" s="40">
        <f>SUM(H85:H148)</f>
        <v>109701.5</v>
      </c>
      <c r="I84" s="7"/>
    </row>
    <row r="85" spans="1:9" ht="59.25" customHeight="1">
      <c r="A85" s="240" t="s">
        <v>420</v>
      </c>
      <c r="B85" s="244" t="s">
        <v>9</v>
      </c>
      <c r="C85" s="241" t="s">
        <v>89</v>
      </c>
      <c r="D85" s="238">
        <v>4290020100</v>
      </c>
      <c r="E85" s="242">
        <v>200</v>
      </c>
      <c r="F85" s="237">
        <v>2.5</v>
      </c>
      <c r="G85" s="242"/>
      <c r="H85" s="237">
        <f t="shared" ref="H85" si="3">F85+G85</f>
        <v>2.5</v>
      </c>
      <c r="I85" s="239"/>
    </row>
    <row r="86" spans="1:9" ht="51" customHeight="1">
      <c r="A86" s="146" t="s">
        <v>370</v>
      </c>
      <c r="B86" s="32" t="s">
        <v>9</v>
      </c>
      <c r="C86" s="37" t="s">
        <v>99</v>
      </c>
      <c r="D86" s="75" t="s">
        <v>152</v>
      </c>
      <c r="E86" s="42">
        <v>200</v>
      </c>
      <c r="F86" s="159">
        <v>115</v>
      </c>
      <c r="G86" s="157"/>
      <c r="H86" s="39">
        <f>F86+G86</f>
        <v>115</v>
      </c>
      <c r="I86" s="7"/>
    </row>
    <row r="87" spans="1:9" ht="51" customHeight="1">
      <c r="A87" s="155" t="s">
        <v>427</v>
      </c>
      <c r="B87" s="153" t="s">
        <v>9</v>
      </c>
      <c r="C87" s="154" t="s">
        <v>99</v>
      </c>
      <c r="D87" s="154" t="s">
        <v>327</v>
      </c>
      <c r="E87" s="152">
        <v>200</v>
      </c>
      <c r="F87" s="159">
        <v>0</v>
      </c>
      <c r="G87" s="157"/>
      <c r="H87" s="168">
        <f t="shared" ref="H87:H148" si="4">F87+G87</f>
        <v>0</v>
      </c>
      <c r="I87" s="156"/>
    </row>
    <row r="88" spans="1:9" ht="126" customHeight="1">
      <c r="A88" s="18" t="s">
        <v>374</v>
      </c>
      <c r="B88" s="32" t="s">
        <v>9</v>
      </c>
      <c r="C88" s="75" t="s">
        <v>99</v>
      </c>
      <c r="D88" s="75" t="s">
        <v>162</v>
      </c>
      <c r="E88" s="42">
        <v>200</v>
      </c>
      <c r="F88" s="159">
        <v>196.9</v>
      </c>
      <c r="G88" s="157"/>
      <c r="H88" s="168">
        <f t="shared" si="4"/>
        <v>196.9</v>
      </c>
      <c r="I88" s="13"/>
    </row>
    <row r="89" spans="1:9" ht="78" customHeight="1">
      <c r="A89" s="79" t="s">
        <v>142</v>
      </c>
      <c r="B89" s="32" t="s">
        <v>9</v>
      </c>
      <c r="C89" s="37" t="s">
        <v>99</v>
      </c>
      <c r="D89" s="77" t="s">
        <v>170</v>
      </c>
      <c r="E89" s="42">
        <v>100</v>
      </c>
      <c r="F89" s="159">
        <v>2818.2</v>
      </c>
      <c r="G89" s="157"/>
      <c r="H89" s="168">
        <f t="shared" si="4"/>
        <v>2818.2</v>
      </c>
      <c r="I89" s="7"/>
    </row>
    <row r="90" spans="1:9" ht="51" customHeight="1">
      <c r="A90" s="146" t="s">
        <v>376</v>
      </c>
      <c r="B90" s="37" t="s">
        <v>9</v>
      </c>
      <c r="C90" s="37" t="s">
        <v>99</v>
      </c>
      <c r="D90" s="77" t="s">
        <v>170</v>
      </c>
      <c r="E90" s="42">
        <v>200</v>
      </c>
      <c r="F90" s="159">
        <v>2928.1</v>
      </c>
      <c r="G90" s="157"/>
      <c r="H90" s="168">
        <f t="shared" si="4"/>
        <v>2928.1</v>
      </c>
      <c r="I90" s="7"/>
    </row>
    <row r="91" spans="1:9" ht="38.25" customHeight="1">
      <c r="A91" s="79" t="s">
        <v>143</v>
      </c>
      <c r="B91" s="37" t="s">
        <v>9</v>
      </c>
      <c r="C91" s="37" t="s">
        <v>99</v>
      </c>
      <c r="D91" s="75" t="s">
        <v>170</v>
      </c>
      <c r="E91" s="42">
        <v>800</v>
      </c>
      <c r="F91" s="159">
        <v>26.5</v>
      </c>
      <c r="G91" s="157"/>
      <c r="H91" s="168">
        <f t="shared" si="4"/>
        <v>26.5</v>
      </c>
      <c r="I91" s="7"/>
    </row>
    <row r="92" spans="1:9" ht="39.75" customHeight="1">
      <c r="A92" s="146" t="s">
        <v>377</v>
      </c>
      <c r="B92" s="37" t="s">
        <v>9</v>
      </c>
      <c r="C92" s="37" t="s">
        <v>99</v>
      </c>
      <c r="D92" s="84" t="s">
        <v>325</v>
      </c>
      <c r="E92" s="42">
        <v>200</v>
      </c>
      <c r="F92" s="159">
        <v>1323</v>
      </c>
      <c r="G92" s="157"/>
      <c r="H92" s="168">
        <f t="shared" si="4"/>
        <v>1323</v>
      </c>
      <c r="I92" s="7"/>
    </row>
    <row r="93" spans="1:9" ht="27" customHeight="1">
      <c r="A93" s="146" t="s">
        <v>378</v>
      </c>
      <c r="B93" s="107" t="s">
        <v>9</v>
      </c>
      <c r="C93" s="107" t="s">
        <v>99</v>
      </c>
      <c r="D93" s="107" t="s">
        <v>345</v>
      </c>
      <c r="E93" s="104">
        <v>200</v>
      </c>
      <c r="F93" s="159">
        <v>1254.8</v>
      </c>
      <c r="G93" s="157"/>
      <c r="H93" s="168">
        <f t="shared" si="4"/>
        <v>1254.8</v>
      </c>
      <c r="I93" s="108"/>
    </row>
    <row r="94" spans="1:9" ht="177.75" customHeight="1">
      <c r="A94" s="79" t="s">
        <v>179</v>
      </c>
      <c r="B94" s="75" t="s">
        <v>9</v>
      </c>
      <c r="C94" s="75" t="s">
        <v>99</v>
      </c>
      <c r="D94" s="75" t="s">
        <v>180</v>
      </c>
      <c r="E94" s="42">
        <v>100</v>
      </c>
      <c r="F94" s="159">
        <v>4635.3</v>
      </c>
      <c r="G94" s="157"/>
      <c r="H94" s="168">
        <f t="shared" si="4"/>
        <v>4635.3</v>
      </c>
      <c r="I94" s="7"/>
    </row>
    <row r="95" spans="1:9" ht="152.25" customHeight="1">
      <c r="A95" s="188" t="s">
        <v>381</v>
      </c>
      <c r="B95" s="75" t="s">
        <v>9</v>
      </c>
      <c r="C95" s="75" t="s">
        <v>99</v>
      </c>
      <c r="D95" s="75" t="s">
        <v>180</v>
      </c>
      <c r="E95" s="42">
        <v>200</v>
      </c>
      <c r="F95" s="159">
        <v>24.3</v>
      </c>
      <c r="G95" s="157"/>
      <c r="H95" s="168">
        <f t="shared" si="4"/>
        <v>24.3</v>
      </c>
      <c r="I95" s="7"/>
    </row>
    <row r="96" spans="1:9" ht="51" customHeight="1">
      <c r="A96" s="14" t="s">
        <v>368</v>
      </c>
      <c r="B96" s="107" t="s">
        <v>9</v>
      </c>
      <c r="C96" s="107" t="s">
        <v>100</v>
      </c>
      <c r="D96" s="107" t="s">
        <v>336</v>
      </c>
      <c r="E96" s="114">
        <v>200</v>
      </c>
      <c r="F96" s="159">
        <v>25</v>
      </c>
      <c r="G96" s="161"/>
      <c r="H96" s="168">
        <f t="shared" si="4"/>
        <v>25</v>
      </c>
      <c r="I96" s="108"/>
    </row>
    <row r="97" spans="1:9" ht="51.75" customHeight="1">
      <c r="A97" s="197" t="s">
        <v>335</v>
      </c>
      <c r="B97" s="107" t="s">
        <v>9</v>
      </c>
      <c r="C97" s="107" t="s">
        <v>100</v>
      </c>
      <c r="D97" s="107" t="s">
        <v>336</v>
      </c>
      <c r="E97" s="114">
        <v>600</v>
      </c>
      <c r="F97" s="159">
        <v>75</v>
      </c>
      <c r="G97" s="161"/>
      <c r="H97" s="168">
        <f t="shared" si="4"/>
        <v>75</v>
      </c>
      <c r="I97" s="108"/>
    </row>
    <row r="98" spans="1:9" ht="51" customHeight="1">
      <c r="A98" s="188" t="s">
        <v>369</v>
      </c>
      <c r="B98" s="186" t="s">
        <v>9</v>
      </c>
      <c r="C98" s="186" t="s">
        <v>100</v>
      </c>
      <c r="D98" s="186" t="s">
        <v>151</v>
      </c>
      <c r="E98" s="191">
        <v>200</v>
      </c>
      <c r="F98" s="189">
        <v>37.9</v>
      </c>
      <c r="G98" s="191">
        <v>355</v>
      </c>
      <c r="H98" s="189">
        <f t="shared" si="4"/>
        <v>392.9</v>
      </c>
      <c r="I98" s="7"/>
    </row>
    <row r="99" spans="1:9" ht="51.75" customHeight="1">
      <c r="A99" s="188" t="s">
        <v>139</v>
      </c>
      <c r="B99" s="186" t="s">
        <v>9</v>
      </c>
      <c r="C99" s="186" t="s">
        <v>100</v>
      </c>
      <c r="D99" s="186" t="s">
        <v>151</v>
      </c>
      <c r="E99" s="191">
        <v>600</v>
      </c>
      <c r="F99" s="189">
        <v>597.9</v>
      </c>
      <c r="G99" s="191">
        <v>200</v>
      </c>
      <c r="H99" s="189">
        <f t="shared" si="4"/>
        <v>797.9</v>
      </c>
      <c r="I99" s="7"/>
    </row>
    <row r="100" spans="1:9" ht="51" customHeight="1">
      <c r="A100" s="155" t="s">
        <v>427</v>
      </c>
      <c r="B100" s="154" t="s">
        <v>9</v>
      </c>
      <c r="C100" s="154" t="s">
        <v>100</v>
      </c>
      <c r="D100" s="154" t="s">
        <v>327</v>
      </c>
      <c r="E100" s="152">
        <v>200</v>
      </c>
      <c r="F100" s="159">
        <v>0</v>
      </c>
      <c r="G100" s="157"/>
      <c r="H100" s="168">
        <f t="shared" si="4"/>
        <v>0</v>
      </c>
      <c r="I100" s="156"/>
    </row>
    <row r="101" spans="1:9" ht="50.25" customHeight="1">
      <c r="A101" s="89" t="s">
        <v>326</v>
      </c>
      <c r="B101" s="87" t="s">
        <v>9</v>
      </c>
      <c r="C101" s="87" t="s">
        <v>100</v>
      </c>
      <c r="D101" s="87" t="s">
        <v>327</v>
      </c>
      <c r="E101" s="82">
        <v>600</v>
      </c>
      <c r="F101" s="159">
        <v>500</v>
      </c>
      <c r="G101" s="157"/>
      <c r="H101" s="168">
        <f t="shared" si="4"/>
        <v>500</v>
      </c>
      <c r="I101" s="88"/>
    </row>
    <row r="102" spans="1:9" ht="63" customHeight="1">
      <c r="A102" s="120" t="s">
        <v>337</v>
      </c>
      <c r="B102" s="107" t="s">
        <v>9</v>
      </c>
      <c r="C102" s="107" t="s">
        <v>100</v>
      </c>
      <c r="D102" s="107" t="s">
        <v>338</v>
      </c>
      <c r="E102" s="104">
        <v>600</v>
      </c>
      <c r="F102" s="159">
        <v>1290</v>
      </c>
      <c r="G102" s="157"/>
      <c r="H102" s="168">
        <f t="shared" si="4"/>
        <v>1290</v>
      </c>
      <c r="I102" s="108"/>
    </row>
    <row r="103" spans="1:9" ht="67.5" customHeight="1">
      <c r="A103" s="304" t="s">
        <v>648</v>
      </c>
      <c r="B103" s="264" t="s">
        <v>9</v>
      </c>
      <c r="C103" s="264" t="s">
        <v>100</v>
      </c>
      <c r="D103" s="305" t="s">
        <v>652</v>
      </c>
      <c r="E103" s="265">
        <v>600</v>
      </c>
      <c r="F103" s="263">
        <v>100</v>
      </c>
      <c r="G103" s="132"/>
      <c r="H103" s="263">
        <f>F103+G103</f>
        <v>100</v>
      </c>
      <c r="I103" s="13"/>
    </row>
    <row r="104" spans="1:9" ht="51" customHeight="1">
      <c r="A104" s="73" t="s">
        <v>141</v>
      </c>
      <c r="B104" s="37" t="s">
        <v>9</v>
      </c>
      <c r="C104" s="37" t="s">
        <v>100</v>
      </c>
      <c r="D104" s="76" t="s">
        <v>160</v>
      </c>
      <c r="E104" s="42">
        <v>600</v>
      </c>
      <c r="F104" s="159">
        <v>0</v>
      </c>
      <c r="G104" s="157"/>
      <c r="H104" s="168">
        <f t="shared" si="4"/>
        <v>0</v>
      </c>
      <c r="I104" s="13"/>
    </row>
    <row r="105" spans="1:9" ht="56.25" customHeight="1">
      <c r="A105" s="14" t="s">
        <v>372</v>
      </c>
      <c r="B105" s="164" t="s">
        <v>9</v>
      </c>
      <c r="C105" s="164" t="s">
        <v>100</v>
      </c>
      <c r="D105" s="76" t="s">
        <v>431</v>
      </c>
      <c r="E105" s="162">
        <v>200</v>
      </c>
      <c r="F105" s="168">
        <v>243.4</v>
      </c>
      <c r="G105" s="162"/>
      <c r="H105" s="168">
        <f t="shared" si="4"/>
        <v>243.4</v>
      </c>
      <c r="I105" s="165"/>
    </row>
    <row r="106" spans="1:9" ht="51" customHeight="1">
      <c r="A106" s="73" t="s">
        <v>141</v>
      </c>
      <c r="B106" s="164" t="s">
        <v>9</v>
      </c>
      <c r="C106" s="164" t="s">
        <v>100</v>
      </c>
      <c r="D106" s="76" t="s">
        <v>431</v>
      </c>
      <c r="E106" s="162">
        <v>600</v>
      </c>
      <c r="F106" s="168">
        <v>475.2</v>
      </c>
      <c r="G106" s="162"/>
      <c r="H106" s="168">
        <f t="shared" si="4"/>
        <v>475.2</v>
      </c>
      <c r="I106" s="165"/>
    </row>
    <row r="107" spans="1:9" ht="88.5" customHeight="1">
      <c r="A107" s="18" t="s">
        <v>373</v>
      </c>
      <c r="B107" s="37" t="s">
        <v>9</v>
      </c>
      <c r="C107" s="37" t="s">
        <v>100</v>
      </c>
      <c r="D107" s="75" t="s">
        <v>161</v>
      </c>
      <c r="E107" s="42">
        <v>200</v>
      </c>
      <c r="F107" s="159">
        <v>65.5</v>
      </c>
      <c r="G107" s="157"/>
      <c r="H107" s="168">
        <f t="shared" si="4"/>
        <v>65.5</v>
      </c>
      <c r="I107" s="7"/>
    </row>
    <row r="108" spans="1:9" ht="88.5" customHeight="1">
      <c r="A108" s="35" t="s">
        <v>144</v>
      </c>
      <c r="B108" s="37" t="s">
        <v>9</v>
      </c>
      <c r="C108" s="37" t="s">
        <v>100</v>
      </c>
      <c r="D108" s="77" t="s">
        <v>173</v>
      </c>
      <c r="E108" s="42">
        <v>100</v>
      </c>
      <c r="F108" s="159">
        <v>941.5</v>
      </c>
      <c r="G108" s="157"/>
      <c r="H108" s="168">
        <f t="shared" si="4"/>
        <v>941.5</v>
      </c>
      <c r="I108" s="7"/>
    </row>
    <row r="109" spans="1:9" ht="64.5" customHeight="1">
      <c r="A109" s="34" t="s">
        <v>379</v>
      </c>
      <c r="B109" s="37" t="s">
        <v>9</v>
      </c>
      <c r="C109" s="37" t="s">
        <v>100</v>
      </c>
      <c r="D109" s="77" t="s">
        <v>173</v>
      </c>
      <c r="E109" s="42">
        <v>200</v>
      </c>
      <c r="F109" s="159">
        <v>11227.3</v>
      </c>
      <c r="G109" s="157"/>
      <c r="H109" s="168">
        <f t="shared" si="4"/>
        <v>11227.3</v>
      </c>
      <c r="I109" s="7"/>
    </row>
    <row r="110" spans="1:9" ht="52.5" customHeight="1">
      <c r="A110" s="34" t="s">
        <v>149</v>
      </c>
      <c r="B110" s="57" t="s">
        <v>9</v>
      </c>
      <c r="C110" s="57" t="s">
        <v>100</v>
      </c>
      <c r="D110" s="77" t="s">
        <v>173</v>
      </c>
      <c r="E110" s="56">
        <v>300</v>
      </c>
      <c r="F110" s="159"/>
      <c r="G110" s="157"/>
      <c r="H110" s="168">
        <f t="shared" si="4"/>
        <v>0</v>
      </c>
      <c r="I110" s="58"/>
    </row>
    <row r="111" spans="1:9" ht="63" customHeight="1">
      <c r="A111" s="34" t="s">
        <v>145</v>
      </c>
      <c r="B111" s="37" t="s">
        <v>9</v>
      </c>
      <c r="C111" s="37" t="s">
        <v>100</v>
      </c>
      <c r="D111" s="77" t="s">
        <v>173</v>
      </c>
      <c r="E111" s="42">
        <v>600</v>
      </c>
      <c r="F111" s="159">
        <v>13077.2</v>
      </c>
      <c r="G111" s="177"/>
      <c r="H111" s="168">
        <f t="shared" si="4"/>
        <v>13077.2</v>
      </c>
      <c r="I111" s="7"/>
    </row>
    <row r="112" spans="1:9" ht="51" customHeight="1">
      <c r="A112" s="34" t="s">
        <v>146</v>
      </c>
      <c r="B112" s="37" t="s">
        <v>9</v>
      </c>
      <c r="C112" s="37" t="s">
        <v>100</v>
      </c>
      <c r="D112" s="77" t="s">
        <v>173</v>
      </c>
      <c r="E112" s="42">
        <v>800</v>
      </c>
      <c r="F112" s="159">
        <v>174.2</v>
      </c>
      <c r="G112" s="177"/>
      <c r="H112" s="168">
        <f t="shared" si="4"/>
        <v>174.2</v>
      </c>
      <c r="I112" s="7"/>
    </row>
    <row r="113" spans="1:10" ht="39.75" customHeight="1">
      <c r="A113" s="146" t="s">
        <v>377</v>
      </c>
      <c r="B113" s="37" t="s">
        <v>9</v>
      </c>
      <c r="C113" s="37" t="s">
        <v>100</v>
      </c>
      <c r="D113" s="75" t="s">
        <v>175</v>
      </c>
      <c r="E113" s="42">
        <v>200</v>
      </c>
      <c r="F113" s="159">
        <v>1049.2</v>
      </c>
      <c r="G113" s="157"/>
      <c r="H113" s="168">
        <f t="shared" si="4"/>
        <v>1049.2</v>
      </c>
      <c r="I113" s="7"/>
    </row>
    <row r="114" spans="1:10" ht="31.5" customHeight="1">
      <c r="A114" s="194" t="s">
        <v>378</v>
      </c>
      <c r="B114" s="193" t="s">
        <v>9</v>
      </c>
      <c r="C114" s="193" t="s">
        <v>100</v>
      </c>
      <c r="D114" s="193" t="s">
        <v>346</v>
      </c>
      <c r="E114" s="196">
        <v>200</v>
      </c>
      <c r="F114" s="195">
        <v>914</v>
      </c>
      <c r="G114" s="196"/>
      <c r="H114" s="195">
        <f t="shared" si="4"/>
        <v>914</v>
      </c>
      <c r="I114" s="108"/>
    </row>
    <row r="115" spans="1:10" ht="177" customHeight="1">
      <c r="A115" s="194" t="s">
        <v>425</v>
      </c>
      <c r="B115" s="193" t="s">
        <v>9</v>
      </c>
      <c r="C115" s="193" t="s">
        <v>100</v>
      </c>
      <c r="D115" s="193" t="s">
        <v>185</v>
      </c>
      <c r="E115" s="196">
        <v>100</v>
      </c>
      <c r="F115" s="195">
        <v>20434.7</v>
      </c>
      <c r="G115" s="196">
        <v>-89</v>
      </c>
      <c r="H115" s="195">
        <f t="shared" si="4"/>
        <v>20345.7</v>
      </c>
      <c r="I115" s="7"/>
    </row>
    <row r="116" spans="1:10" ht="152.25" customHeight="1">
      <c r="A116" s="151" t="s">
        <v>382</v>
      </c>
      <c r="B116" s="37" t="s">
        <v>9</v>
      </c>
      <c r="C116" s="37" t="s">
        <v>100</v>
      </c>
      <c r="D116" s="75" t="s">
        <v>185</v>
      </c>
      <c r="E116" s="42">
        <v>200</v>
      </c>
      <c r="F116" s="159">
        <v>23.6</v>
      </c>
      <c r="G116" s="157"/>
      <c r="H116" s="168">
        <f t="shared" si="4"/>
        <v>23.6</v>
      </c>
      <c r="I116" s="41"/>
    </row>
    <row r="117" spans="1:10" ht="153" customHeight="1">
      <c r="A117" s="34" t="s">
        <v>426</v>
      </c>
      <c r="B117" s="37" t="s">
        <v>9</v>
      </c>
      <c r="C117" s="37" t="s">
        <v>100</v>
      </c>
      <c r="D117" s="75" t="s">
        <v>185</v>
      </c>
      <c r="E117" s="42">
        <v>600</v>
      </c>
      <c r="F117" s="159">
        <v>31485.1</v>
      </c>
      <c r="G117" s="157">
        <v>-154.6</v>
      </c>
      <c r="H117" s="168">
        <f t="shared" si="4"/>
        <v>31330.5</v>
      </c>
      <c r="I117" s="65"/>
      <c r="J117" s="66"/>
    </row>
    <row r="118" spans="1:10" ht="75.75" customHeight="1">
      <c r="A118" s="79" t="s">
        <v>189</v>
      </c>
      <c r="B118" s="37" t="s">
        <v>9</v>
      </c>
      <c r="C118" s="37" t="s">
        <v>100</v>
      </c>
      <c r="D118" s="75" t="s">
        <v>190</v>
      </c>
      <c r="E118" s="42">
        <v>100</v>
      </c>
      <c r="F118" s="159">
        <v>2846.4</v>
      </c>
      <c r="G118" s="157"/>
      <c r="H118" s="168">
        <f t="shared" si="4"/>
        <v>2846.4</v>
      </c>
      <c r="I118" s="65"/>
      <c r="J118" s="66"/>
    </row>
    <row r="119" spans="1:10" ht="50.25" customHeight="1">
      <c r="A119" s="146" t="s">
        <v>383</v>
      </c>
      <c r="B119" s="37" t="s">
        <v>9</v>
      </c>
      <c r="C119" s="37" t="s">
        <v>100</v>
      </c>
      <c r="D119" s="75" t="s">
        <v>190</v>
      </c>
      <c r="E119" s="42">
        <v>200</v>
      </c>
      <c r="F119" s="159">
        <v>812</v>
      </c>
      <c r="G119" s="177"/>
      <c r="H119" s="168">
        <f t="shared" si="4"/>
        <v>812</v>
      </c>
      <c r="I119" s="7"/>
    </row>
    <row r="120" spans="1:10" ht="37.5" customHeight="1">
      <c r="A120" s="79" t="s">
        <v>191</v>
      </c>
      <c r="B120" s="37" t="s">
        <v>9</v>
      </c>
      <c r="C120" s="37" t="s">
        <v>100</v>
      </c>
      <c r="D120" s="75" t="s">
        <v>190</v>
      </c>
      <c r="E120" s="42">
        <v>800</v>
      </c>
      <c r="F120" s="159">
        <v>130.5</v>
      </c>
      <c r="G120" s="157"/>
      <c r="H120" s="168">
        <f t="shared" si="4"/>
        <v>130.5</v>
      </c>
      <c r="I120" s="7"/>
    </row>
    <row r="121" spans="1:10" ht="63" customHeight="1">
      <c r="A121" s="14" t="s">
        <v>384</v>
      </c>
      <c r="B121" s="37" t="s">
        <v>9</v>
      </c>
      <c r="C121" s="37" t="s">
        <v>101</v>
      </c>
      <c r="D121" s="75" t="s">
        <v>197</v>
      </c>
      <c r="E121" s="42">
        <v>200</v>
      </c>
      <c r="F121" s="159">
        <v>92.4</v>
      </c>
      <c r="G121" s="157">
        <v>-2.2999999999999998</v>
      </c>
      <c r="H121" s="168">
        <f t="shared" si="4"/>
        <v>90.100000000000009</v>
      </c>
      <c r="I121" s="13"/>
    </row>
    <row r="122" spans="1:10" ht="62.25" customHeight="1">
      <c r="A122" s="14" t="s">
        <v>196</v>
      </c>
      <c r="B122" s="37" t="s">
        <v>9</v>
      </c>
      <c r="C122" s="37" t="s">
        <v>101</v>
      </c>
      <c r="D122" s="75" t="s">
        <v>197</v>
      </c>
      <c r="E122" s="42">
        <v>600</v>
      </c>
      <c r="F122" s="159">
        <v>161.69999999999999</v>
      </c>
      <c r="G122" s="157">
        <v>2.2999999999999998</v>
      </c>
      <c r="H122" s="168">
        <f t="shared" si="4"/>
        <v>164</v>
      </c>
      <c r="I122" s="13"/>
    </row>
    <row r="123" spans="1:10" ht="63.75" customHeight="1">
      <c r="A123" s="146" t="s">
        <v>385</v>
      </c>
      <c r="B123" s="37" t="s">
        <v>9</v>
      </c>
      <c r="C123" s="37" t="s">
        <v>101</v>
      </c>
      <c r="D123" s="75" t="s">
        <v>199</v>
      </c>
      <c r="E123" s="42">
        <v>200</v>
      </c>
      <c r="F123" s="159">
        <v>0</v>
      </c>
      <c r="G123" s="157"/>
      <c r="H123" s="168">
        <f t="shared" si="4"/>
        <v>0</v>
      </c>
      <c r="I123" s="7"/>
    </row>
    <row r="124" spans="1:10" ht="75.75" customHeight="1">
      <c r="A124" s="79" t="s">
        <v>198</v>
      </c>
      <c r="B124" s="37" t="s">
        <v>9</v>
      </c>
      <c r="C124" s="37" t="s">
        <v>101</v>
      </c>
      <c r="D124" s="75" t="s">
        <v>199</v>
      </c>
      <c r="E124" s="42">
        <v>600</v>
      </c>
      <c r="F124" s="159">
        <v>23.1</v>
      </c>
      <c r="G124" s="157"/>
      <c r="H124" s="168">
        <f t="shared" si="4"/>
        <v>23.1</v>
      </c>
      <c r="I124" s="7"/>
    </row>
    <row r="125" spans="1:10" ht="27" customHeight="1">
      <c r="A125" s="146" t="s">
        <v>386</v>
      </c>
      <c r="B125" s="37" t="s">
        <v>9</v>
      </c>
      <c r="C125" s="37" t="s">
        <v>101</v>
      </c>
      <c r="D125" s="75" t="s">
        <v>201</v>
      </c>
      <c r="E125" s="42">
        <v>200</v>
      </c>
      <c r="F125" s="159">
        <v>0</v>
      </c>
      <c r="G125" s="157"/>
      <c r="H125" s="168">
        <f t="shared" si="4"/>
        <v>0</v>
      </c>
      <c r="I125" s="7"/>
    </row>
    <row r="126" spans="1:10" ht="38.25" customHeight="1">
      <c r="A126" s="120" t="s">
        <v>200</v>
      </c>
      <c r="B126" s="37" t="s">
        <v>9</v>
      </c>
      <c r="C126" s="37" t="s">
        <v>101</v>
      </c>
      <c r="D126" s="75" t="s">
        <v>201</v>
      </c>
      <c r="E126" s="42">
        <v>600</v>
      </c>
      <c r="F126" s="159">
        <v>0</v>
      </c>
      <c r="G126" s="157"/>
      <c r="H126" s="168">
        <f t="shared" si="4"/>
        <v>0</v>
      </c>
      <c r="I126" s="7"/>
    </row>
    <row r="127" spans="1:10" ht="51" customHeight="1">
      <c r="A127" s="14" t="s">
        <v>432</v>
      </c>
      <c r="B127" s="164" t="s">
        <v>9</v>
      </c>
      <c r="C127" s="164" t="s">
        <v>101</v>
      </c>
      <c r="D127" s="164" t="s">
        <v>434</v>
      </c>
      <c r="E127" s="162">
        <v>200</v>
      </c>
      <c r="F127" s="168">
        <v>176</v>
      </c>
      <c r="G127" s="177"/>
      <c r="H127" s="168">
        <f t="shared" si="4"/>
        <v>176</v>
      </c>
      <c r="I127" s="165"/>
    </row>
    <row r="128" spans="1:10" ht="63.75" customHeight="1">
      <c r="A128" s="14" t="s">
        <v>433</v>
      </c>
      <c r="B128" s="164" t="s">
        <v>9</v>
      </c>
      <c r="C128" s="164" t="s">
        <v>101</v>
      </c>
      <c r="D128" s="164" t="s">
        <v>434</v>
      </c>
      <c r="E128" s="162">
        <v>600</v>
      </c>
      <c r="F128" s="168">
        <v>212.5</v>
      </c>
      <c r="G128" s="177"/>
      <c r="H128" s="168">
        <f t="shared" si="4"/>
        <v>212.5</v>
      </c>
      <c r="I128" s="165"/>
    </row>
    <row r="129" spans="1:9" ht="52.5" customHeight="1">
      <c r="A129" s="83" t="s">
        <v>387</v>
      </c>
      <c r="B129" s="96" t="s">
        <v>9</v>
      </c>
      <c r="C129" s="96" t="s">
        <v>101</v>
      </c>
      <c r="D129" s="96" t="s">
        <v>206</v>
      </c>
      <c r="E129" s="93">
        <v>200</v>
      </c>
      <c r="F129" s="159">
        <v>30</v>
      </c>
      <c r="G129" s="157"/>
      <c r="H129" s="168">
        <f t="shared" si="4"/>
        <v>30</v>
      </c>
      <c r="I129" s="100"/>
    </row>
    <row r="130" spans="1:9" ht="63.75" customHeight="1">
      <c r="A130" s="110" t="s">
        <v>347</v>
      </c>
      <c r="B130" s="107" t="s">
        <v>9</v>
      </c>
      <c r="C130" s="107" t="s">
        <v>101</v>
      </c>
      <c r="D130" s="107" t="s">
        <v>206</v>
      </c>
      <c r="E130" s="104">
        <v>600</v>
      </c>
      <c r="F130" s="159">
        <v>20</v>
      </c>
      <c r="G130" s="157"/>
      <c r="H130" s="168">
        <f t="shared" si="4"/>
        <v>20</v>
      </c>
      <c r="I130" s="108"/>
    </row>
    <row r="131" spans="1:9" ht="51.75" customHeight="1">
      <c r="A131" s="117" t="s">
        <v>358</v>
      </c>
      <c r="B131" s="118" t="s">
        <v>9</v>
      </c>
      <c r="C131" s="118" t="s">
        <v>101</v>
      </c>
      <c r="D131" s="118" t="s">
        <v>359</v>
      </c>
      <c r="E131" s="116">
        <v>600</v>
      </c>
      <c r="F131" s="159">
        <v>20</v>
      </c>
      <c r="G131" s="157"/>
      <c r="H131" s="168">
        <f t="shared" si="4"/>
        <v>20</v>
      </c>
      <c r="I131" s="123"/>
    </row>
    <row r="132" spans="1:9" ht="53.25" customHeight="1">
      <c r="A132" s="117" t="s">
        <v>361</v>
      </c>
      <c r="B132" s="96" t="s">
        <v>9</v>
      </c>
      <c r="C132" s="17" t="s">
        <v>101</v>
      </c>
      <c r="D132" s="97">
        <v>1510100510</v>
      </c>
      <c r="E132" s="17" t="s">
        <v>360</v>
      </c>
      <c r="F132" s="159">
        <v>20</v>
      </c>
      <c r="G132" s="17"/>
      <c r="H132" s="168">
        <f t="shared" si="4"/>
        <v>20</v>
      </c>
      <c r="I132" s="100"/>
    </row>
    <row r="133" spans="1:9" ht="48" customHeight="1">
      <c r="A133" s="145" t="s">
        <v>403</v>
      </c>
      <c r="B133" s="118" t="s">
        <v>9</v>
      </c>
      <c r="C133" s="17" t="s">
        <v>101</v>
      </c>
      <c r="D133" s="91">
        <v>1510100520</v>
      </c>
      <c r="E133" s="17" t="s">
        <v>124</v>
      </c>
      <c r="F133" s="159">
        <v>10</v>
      </c>
      <c r="G133" s="17"/>
      <c r="H133" s="168">
        <f t="shared" si="4"/>
        <v>10</v>
      </c>
      <c r="I133" s="123"/>
    </row>
    <row r="134" spans="1:9" ht="38.25" customHeight="1">
      <c r="A134" s="86" t="s">
        <v>423</v>
      </c>
      <c r="B134" s="118" t="s">
        <v>9</v>
      </c>
      <c r="C134" s="118" t="s">
        <v>102</v>
      </c>
      <c r="D134" s="76" t="s">
        <v>155</v>
      </c>
      <c r="E134" s="116">
        <v>200</v>
      </c>
      <c r="F134" s="159">
        <v>45.1</v>
      </c>
      <c r="G134" s="157"/>
      <c r="H134" s="168">
        <f t="shared" si="4"/>
        <v>45.1</v>
      </c>
      <c r="I134" s="123"/>
    </row>
    <row r="135" spans="1:9" ht="26.25" customHeight="1">
      <c r="A135" s="86" t="s">
        <v>348</v>
      </c>
      <c r="B135" s="37" t="s">
        <v>9</v>
      </c>
      <c r="C135" s="37" t="s">
        <v>102</v>
      </c>
      <c r="D135" s="76" t="s">
        <v>155</v>
      </c>
      <c r="E135" s="42">
        <v>300</v>
      </c>
      <c r="F135" s="159">
        <v>50</v>
      </c>
      <c r="G135" s="157"/>
      <c r="H135" s="168">
        <f t="shared" si="4"/>
        <v>50</v>
      </c>
      <c r="I135" s="7"/>
    </row>
    <row r="136" spans="1:9" ht="51" customHeight="1">
      <c r="A136" s="146" t="s">
        <v>375</v>
      </c>
      <c r="B136" s="107" t="s">
        <v>9</v>
      </c>
      <c r="C136" s="107" t="s">
        <v>102</v>
      </c>
      <c r="D136" s="107" t="s">
        <v>344</v>
      </c>
      <c r="E136" s="104">
        <v>200</v>
      </c>
      <c r="F136" s="159">
        <v>336.4</v>
      </c>
      <c r="G136" s="157"/>
      <c r="H136" s="168">
        <f t="shared" si="4"/>
        <v>336.4</v>
      </c>
      <c r="I136" s="108"/>
    </row>
    <row r="137" spans="1:9" ht="63.75" customHeight="1">
      <c r="A137" s="110" t="s">
        <v>341</v>
      </c>
      <c r="B137" s="107" t="s">
        <v>9</v>
      </c>
      <c r="C137" s="107" t="s">
        <v>102</v>
      </c>
      <c r="D137" s="107" t="s">
        <v>344</v>
      </c>
      <c r="E137" s="104">
        <v>600</v>
      </c>
      <c r="F137" s="159">
        <v>50</v>
      </c>
      <c r="G137" s="157"/>
      <c r="H137" s="168">
        <f t="shared" si="4"/>
        <v>50</v>
      </c>
      <c r="I137" s="108"/>
    </row>
    <row r="138" spans="1:9" ht="64.5" customHeight="1">
      <c r="A138" s="98" t="s">
        <v>147</v>
      </c>
      <c r="B138" s="37" t="s">
        <v>9</v>
      </c>
      <c r="C138" s="37" t="s">
        <v>102</v>
      </c>
      <c r="D138" s="75" t="s">
        <v>174</v>
      </c>
      <c r="E138" s="42">
        <v>100</v>
      </c>
      <c r="F138" s="159">
        <v>6081.1</v>
      </c>
      <c r="G138" s="157"/>
      <c r="H138" s="168">
        <f t="shared" si="4"/>
        <v>6081.1</v>
      </c>
      <c r="I138" s="7"/>
    </row>
    <row r="139" spans="1:9" ht="39" customHeight="1">
      <c r="A139" s="34" t="s">
        <v>380</v>
      </c>
      <c r="B139" s="37" t="s">
        <v>9</v>
      </c>
      <c r="C139" s="37" t="s">
        <v>102</v>
      </c>
      <c r="D139" s="75" t="s">
        <v>174</v>
      </c>
      <c r="E139" s="42">
        <v>200</v>
      </c>
      <c r="F139" s="159">
        <v>996.6</v>
      </c>
      <c r="G139" s="157"/>
      <c r="H139" s="168">
        <f t="shared" si="4"/>
        <v>996.6</v>
      </c>
      <c r="I139" s="7"/>
    </row>
    <row r="140" spans="1:9" ht="25.5" customHeight="1">
      <c r="A140" s="34" t="s">
        <v>148</v>
      </c>
      <c r="B140" s="37" t="s">
        <v>9</v>
      </c>
      <c r="C140" s="37" t="s">
        <v>102</v>
      </c>
      <c r="D140" s="75" t="s">
        <v>174</v>
      </c>
      <c r="E140" s="42">
        <v>800</v>
      </c>
      <c r="F140" s="159">
        <v>2.7</v>
      </c>
      <c r="G140" s="157"/>
      <c r="H140" s="168">
        <f t="shared" si="4"/>
        <v>2.7</v>
      </c>
      <c r="I140" s="7"/>
    </row>
    <row r="141" spans="1:9" ht="68.25" customHeight="1">
      <c r="A141" s="194" t="s">
        <v>209</v>
      </c>
      <c r="B141" s="193" t="s">
        <v>9</v>
      </c>
      <c r="C141" s="193" t="s">
        <v>102</v>
      </c>
      <c r="D141" s="153" t="s">
        <v>213</v>
      </c>
      <c r="E141" s="196">
        <v>300</v>
      </c>
      <c r="F141" s="195">
        <v>28</v>
      </c>
      <c r="G141" s="196"/>
      <c r="H141" s="195">
        <f t="shared" si="4"/>
        <v>28</v>
      </c>
      <c r="I141" s="13"/>
    </row>
    <row r="142" spans="1:9" ht="39" customHeight="1">
      <c r="A142" s="194" t="s">
        <v>210</v>
      </c>
      <c r="B142" s="193" t="s">
        <v>9</v>
      </c>
      <c r="C142" s="193" t="s">
        <v>102</v>
      </c>
      <c r="D142" s="193" t="s">
        <v>214</v>
      </c>
      <c r="E142" s="196">
        <v>300</v>
      </c>
      <c r="F142" s="195">
        <v>126</v>
      </c>
      <c r="G142" s="196"/>
      <c r="H142" s="195">
        <f t="shared" si="4"/>
        <v>126</v>
      </c>
      <c r="I142" s="13"/>
    </row>
    <row r="143" spans="1:9" ht="37.5" customHeight="1">
      <c r="A143" s="120" t="s">
        <v>211</v>
      </c>
      <c r="B143" s="37" t="s">
        <v>9</v>
      </c>
      <c r="C143" s="37" t="s">
        <v>102</v>
      </c>
      <c r="D143" s="75" t="s">
        <v>215</v>
      </c>
      <c r="E143" s="42">
        <v>300</v>
      </c>
      <c r="F143" s="159">
        <v>80</v>
      </c>
      <c r="G143" s="157"/>
      <c r="H143" s="168">
        <f t="shared" si="4"/>
        <v>80</v>
      </c>
      <c r="I143" s="13"/>
    </row>
    <row r="144" spans="1:9" ht="50.25" customHeight="1">
      <c r="A144" s="146" t="s">
        <v>400</v>
      </c>
      <c r="B144" s="96" t="s">
        <v>9</v>
      </c>
      <c r="C144" s="96" t="s">
        <v>102</v>
      </c>
      <c r="D144" s="101">
        <v>1410100300</v>
      </c>
      <c r="E144" s="93">
        <v>200</v>
      </c>
      <c r="F144" s="159">
        <v>30</v>
      </c>
      <c r="G144" s="157"/>
      <c r="H144" s="168">
        <f t="shared" si="4"/>
        <v>30</v>
      </c>
      <c r="I144" s="100"/>
    </row>
    <row r="145" spans="1:9" ht="51.75" customHeight="1">
      <c r="A145" s="120" t="s">
        <v>362</v>
      </c>
      <c r="B145" s="118" t="s">
        <v>9</v>
      </c>
      <c r="C145" s="118" t="s">
        <v>102</v>
      </c>
      <c r="D145" s="126">
        <v>1410100300</v>
      </c>
      <c r="E145" s="116">
        <v>600</v>
      </c>
      <c r="F145" s="159">
        <v>70</v>
      </c>
      <c r="G145" s="157"/>
      <c r="H145" s="168">
        <f t="shared" si="4"/>
        <v>70</v>
      </c>
      <c r="I145" s="123"/>
    </row>
    <row r="146" spans="1:9" ht="89.25" customHeight="1">
      <c r="A146" s="74" t="s">
        <v>163</v>
      </c>
      <c r="B146" s="37" t="s">
        <v>9</v>
      </c>
      <c r="C146" s="38">
        <v>1004</v>
      </c>
      <c r="D146" s="75" t="s">
        <v>164</v>
      </c>
      <c r="E146" s="42">
        <v>300</v>
      </c>
      <c r="F146" s="159">
        <v>1236.4000000000001</v>
      </c>
      <c r="G146" s="157">
        <v>-385.9</v>
      </c>
      <c r="H146" s="168">
        <f t="shared" si="4"/>
        <v>850.50000000000011</v>
      </c>
      <c r="I146" s="7"/>
    </row>
    <row r="147" spans="1:9" ht="102" customHeight="1">
      <c r="A147" s="120" t="s">
        <v>165</v>
      </c>
      <c r="B147" s="37" t="s">
        <v>9</v>
      </c>
      <c r="C147" s="38">
        <v>1004</v>
      </c>
      <c r="D147" s="75" t="s">
        <v>164</v>
      </c>
      <c r="E147" s="42">
        <v>600</v>
      </c>
      <c r="F147" s="159">
        <v>0</v>
      </c>
      <c r="G147" s="157"/>
      <c r="H147" s="168">
        <f t="shared" si="4"/>
        <v>0</v>
      </c>
      <c r="I147" s="7"/>
    </row>
    <row r="148" spans="1:9" ht="53.25" customHeight="1">
      <c r="A148" s="146" t="s">
        <v>392</v>
      </c>
      <c r="B148" s="96" t="s">
        <v>9</v>
      </c>
      <c r="C148" s="96" t="s">
        <v>111</v>
      </c>
      <c r="D148" s="94" t="s">
        <v>245</v>
      </c>
      <c r="E148" s="93">
        <v>200</v>
      </c>
      <c r="F148" s="159">
        <v>27.8</v>
      </c>
      <c r="G148" s="157"/>
      <c r="H148" s="168">
        <f t="shared" si="4"/>
        <v>27.8</v>
      </c>
      <c r="I148" s="100"/>
    </row>
    <row r="149" spans="1:9" ht="37.5" customHeight="1">
      <c r="A149" s="122" t="s">
        <v>363</v>
      </c>
      <c r="B149" s="36" t="s">
        <v>357</v>
      </c>
      <c r="C149" s="95"/>
      <c r="D149" s="36"/>
      <c r="E149" s="102"/>
      <c r="F149" s="160">
        <f>SUM(F150:F157)</f>
        <v>1697.6999999999998</v>
      </c>
      <c r="G149" s="308">
        <f>SUM(G150:G157)</f>
        <v>0</v>
      </c>
      <c r="H149" s="125">
        <f>SUM(H150:H157)</f>
        <v>1697.6999999999998</v>
      </c>
      <c r="I149" s="100"/>
    </row>
    <row r="150" spans="1:9" ht="63.75" customHeight="1">
      <c r="A150" s="146" t="s">
        <v>393</v>
      </c>
      <c r="B150" s="118" t="s">
        <v>357</v>
      </c>
      <c r="C150" s="118" t="s">
        <v>89</v>
      </c>
      <c r="D150" s="118" t="s">
        <v>251</v>
      </c>
      <c r="E150" s="132">
        <v>200</v>
      </c>
      <c r="F150" s="159">
        <v>70</v>
      </c>
      <c r="G150" s="132"/>
      <c r="H150" s="121">
        <v>70</v>
      </c>
      <c r="I150" s="123"/>
    </row>
    <row r="151" spans="1:9" ht="77.25" customHeight="1">
      <c r="A151" s="110" t="s">
        <v>353</v>
      </c>
      <c r="B151" s="107" t="s">
        <v>357</v>
      </c>
      <c r="C151" s="118" t="s">
        <v>364</v>
      </c>
      <c r="D151" s="96" t="s">
        <v>334</v>
      </c>
      <c r="E151" s="17" t="s">
        <v>10</v>
      </c>
      <c r="F151" s="159">
        <v>1123.0999999999999</v>
      </c>
      <c r="G151" s="17" t="s">
        <v>664</v>
      </c>
      <c r="H151" s="111">
        <f>F151+G151</f>
        <v>1099.3999999999999</v>
      </c>
      <c r="I151" s="100"/>
    </row>
    <row r="152" spans="1:9" ht="39.75" customHeight="1">
      <c r="A152" s="146" t="s">
        <v>408</v>
      </c>
      <c r="B152" s="107" t="s">
        <v>357</v>
      </c>
      <c r="C152" s="118" t="s">
        <v>364</v>
      </c>
      <c r="D152" s="96" t="s">
        <v>334</v>
      </c>
      <c r="E152" s="17" t="s">
        <v>124</v>
      </c>
      <c r="F152" s="159">
        <v>134.6</v>
      </c>
      <c r="G152" s="17" t="s">
        <v>665</v>
      </c>
      <c r="H152" s="111">
        <f>F152+G152</f>
        <v>158.29999999999998</v>
      </c>
      <c r="I152" s="100"/>
    </row>
    <row r="153" spans="1:9" ht="50.25" customHeight="1">
      <c r="A153" s="83" t="s">
        <v>424</v>
      </c>
      <c r="B153" s="107" t="s">
        <v>357</v>
      </c>
      <c r="C153" s="96" t="s">
        <v>101</v>
      </c>
      <c r="D153" s="96" t="s">
        <v>206</v>
      </c>
      <c r="E153" s="93">
        <v>200</v>
      </c>
      <c r="F153" s="159">
        <v>30</v>
      </c>
      <c r="G153" s="157"/>
      <c r="H153" s="99">
        <v>30</v>
      </c>
      <c r="I153" s="100"/>
    </row>
    <row r="154" spans="1:9" ht="42" customHeight="1">
      <c r="A154" s="145" t="s">
        <v>402</v>
      </c>
      <c r="B154" s="107" t="s">
        <v>357</v>
      </c>
      <c r="C154" s="17" t="s">
        <v>101</v>
      </c>
      <c r="D154" s="97">
        <v>1510100510</v>
      </c>
      <c r="E154" s="17" t="s">
        <v>124</v>
      </c>
      <c r="F154" s="159">
        <v>50</v>
      </c>
      <c r="G154" s="17"/>
      <c r="H154" s="99">
        <v>50</v>
      </c>
      <c r="I154" s="100"/>
    </row>
    <row r="155" spans="1:9" ht="39.75" customHeight="1">
      <c r="A155" s="146" t="s">
        <v>400</v>
      </c>
      <c r="B155" s="107" t="s">
        <v>357</v>
      </c>
      <c r="C155" s="96" t="s">
        <v>102</v>
      </c>
      <c r="D155" s="101">
        <v>1410100300</v>
      </c>
      <c r="E155" s="93">
        <v>200</v>
      </c>
      <c r="F155" s="159">
        <v>50</v>
      </c>
      <c r="G155" s="157"/>
      <c r="H155" s="99">
        <v>50</v>
      </c>
      <c r="I155" s="100"/>
    </row>
    <row r="156" spans="1:9" ht="52.5" customHeight="1">
      <c r="A156" s="146" t="s">
        <v>375</v>
      </c>
      <c r="B156" s="107" t="s">
        <v>357</v>
      </c>
      <c r="C156" s="107" t="s">
        <v>102</v>
      </c>
      <c r="D156" s="107" t="s">
        <v>344</v>
      </c>
      <c r="E156" s="104">
        <v>200</v>
      </c>
      <c r="F156" s="159">
        <v>90</v>
      </c>
      <c r="G156" s="157"/>
      <c r="H156" s="111">
        <v>90</v>
      </c>
      <c r="I156" s="100"/>
    </row>
    <row r="157" spans="1:9" ht="51" customHeight="1">
      <c r="A157" s="146" t="s">
        <v>392</v>
      </c>
      <c r="B157" s="107" t="s">
        <v>357</v>
      </c>
      <c r="C157" s="96" t="s">
        <v>111</v>
      </c>
      <c r="D157" s="94" t="s">
        <v>245</v>
      </c>
      <c r="E157" s="93">
        <v>200</v>
      </c>
      <c r="F157" s="159">
        <v>150</v>
      </c>
      <c r="G157" s="157"/>
      <c r="H157" s="99">
        <v>150</v>
      </c>
      <c r="I157" s="100"/>
    </row>
    <row r="158" spans="1:9" ht="23.25" customHeight="1">
      <c r="A158" s="21" t="s">
        <v>50</v>
      </c>
      <c r="B158" s="8"/>
      <c r="C158" s="8"/>
      <c r="D158" s="8"/>
      <c r="E158" s="8"/>
      <c r="F158" s="326">
        <f>F19+F60+F57+F84+F149</f>
        <v>152505</v>
      </c>
      <c r="G158" s="326">
        <f>G19+G60+G57+G84+G149</f>
        <v>699.90000000000009</v>
      </c>
      <c r="H158" s="326">
        <f>H19+H60+H57+H84+H149</f>
        <v>153204.90000000002</v>
      </c>
      <c r="I158" s="7"/>
    </row>
    <row r="159" spans="1:9" ht="15.75">
      <c r="A159" s="1"/>
    </row>
    <row r="160" spans="1:9" ht="15.75">
      <c r="A160" s="1"/>
    </row>
  </sheetData>
  <mergeCells count="22">
    <mergeCell ref="A13:H13"/>
    <mergeCell ref="E15:H15"/>
    <mergeCell ref="D6:H6"/>
    <mergeCell ref="D7:H7"/>
    <mergeCell ref="D8:H8"/>
    <mergeCell ref="D9:H9"/>
    <mergeCell ref="A12:H12"/>
    <mergeCell ref="C10:H10"/>
    <mergeCell ref="A16:A18"/>
    <mergeCell ref="C16:C18"/>
    <mergeCell ref="D16:D18"/>
    <mergeCell ref="E16:E18"/>
    <mergeCell ref="I16:I18"/>
    <mergeCell ref="H16:H18"/>
    <mergeCell ref="B16:B18"/>
    <mergeCell ref="G16:G18"/>
    <mergeCell ref="F16:F18"/>
    <mergeCell ref="A1:H1"/>
    <mergeCell ref="A2:H2"/>
    <mergeCell ref="A3:H3"/>
    <mergeCell ref="A4:H4"/>
    <mergeCell ref="A5:H5"/>
  </mergeCells>
  <pageMargins left="0.59055118110236227" right="0.19685039370078741" top="0.19685039370078741" bottom="0.19685039370078741" header="0.31496062992125984" footer="0.31496062992125984"/>
  <pageSetup paperSize="9" scale="93" orientation="portrait" r:id="rId1"/>
  <rowBreaks count="9" manualBreakCount="9">
    <brk id="28" max="7" man="1"/>
    <brk id="44" max="7" man="1"/>
    <brk id="61" max="7" man="1"/>
    <brk id="78" max="7" man="1"/>
    <brk id="93" max="7" man="1"/>
    <brk id="105" max="7" man="1"/>
    <brk id="116" max="7" man="1"/>
    <brk id="129" max="7" man="1"/>
    <brk id="14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47"/>
  <sheetViews>
    <sheetView tabSelected="1" workbookViewId="0">
      <selection activeCell="A44" sqref="A44"/>
    </sheetView>
  </sheetViews>
  <sheetFormatPr defaultRowHeight="15"/>
  <cols>
    <col min="1" max="1" width="43.7109375" customWidth="1"/>
    <col min="2" max="2" width="10.42578125" customWidth="1"/>
    <col min="3" max="3" width="25.140625" customWidth="1"/>
  </cols>
  <sheetData>
    <row r="1" spans="1:10" ht="15.75">
      <c r="A1" s="347" t="s">
        <v>11</v>
      </c>
      <c r="B1" s="347"/>
      <c r="C1" s="347"/>
      <c r="D1" s="218"/>
      <c r="E1" s="218"/>
      <c r="F1" s="218"/>
      <c r="G1" s="218"/>
      <c r="H1" s="218"/>
      <c r="I1" s="218"/>
      <c r="J1" s="218"/>
    </row>
    <row r="2" spans="1:10" ht="15.75">
      <c r="A2" s="236"/>
      <c r="B2" s="236"/>
      <c r="C2" s="216" t="s">
        <v>0</v>
      </c>
      <c r="D2" s="218"/>
      <c r="E2" s="218"/>
      <c r="F2" s="218"/>
      <c r="G2" s="218"/>
      <c r="H2" s="218"/>
      <c r="I2" s="218"/>
      <c r="J2" s="218"/>
    </row>
    <row r="3" spans="1:10" ht="15.75">
      <c r="A3" s="236"/>
      <c r="B3" s="236"/>
      <c r="C3" s="217" t="s">
        <v>5</v>
      </c>
      <c r="D3" s="235"/>
      <c r="E3" s="235"/>
      <c r="F3" s="235"/>
      <c r="G3" s="235"/>
      <c r="H3" s="235"/>
      <c r="I3" s="235"/>
      <c r="J3" s="235"/>
    </row>
    <row r="4" spans="1:10" ht="15.75" customHeight="1">
      <c r="A4" s="236"/>
      <c r="B4" s="236"/>
      <c r="C4" s="216" t="s">
        <v>2</v>
      </c>
      <c r="D4" s="218"/>
      <c r="E4" s="218"/>
      <c r="F4" s="218"/>
      <c r="G4" s="218"/>
      <c r="H4" s="218"/>
      <c r="I4" s="218"/>
      <c r="J4" s="218"/>
    </row>
    <row r="5" spans="1:10" ht="16.5" customHeight="1">
      <c r="A5" s="236"/>
      <c r="B5" s="236"/>
      <c r="C5" s="320" t="s">
        <v>663</v>
      </c>
      <c r="D5" s="218"/>
      <c r="E5" s="218"/>
      <c r="F5" s="218"/>
      <c r="G5" s="218"/>
      <c r="H5" s="218"/>
      <c r="I5" s="218"/>
      <c r="J5" s="218"/>
    </row>
    <row r="6" spans="1:10" ht="15.75">
      <c r="A6" s="216"/>
      <c r="B6" s="221"/>
      <c r="C6" s="216" t="s">
        <v>456</v>
      </c>
    </row>
    <row r="7" spans="1:10" ht="15.75">
      <c r="A7" s="217"/>
      <c r="B7" s="222"/>
      <c r="C7" s="217" t="s">
        <v>34</v>
      </c>
    </row>
    <row r="8" spans="1:10" ht="15.75">
      <c r="A8" s="217"/>
      <c r="B8" s="217"/>
      <c r="C8" s="217" t="s">
        <v>1</v>
      </c>
    </row>
    <row r="9" spans="1:10" ht="16.5" customHeight="1">
      <c r="A9" s="217"/>
      <c r="B9" s="217"/>
      <c r="C9" s="217" t="s">
        <v>2</v>
      </c>
    </row>
    <row r="10" spans="1:10" ht="16.5" customHeight="1">
      <c r="A10" s="216"/>
      <c r="B10" s="221"/>
      <c r="C10" s="216" t="s">
        <v>457</v>
      </c>
    </row>
    <row r="11" spans="1:10" ht="16.5">
      <c r="A11" s="414"/>
      <c r="B11" s="365"/>
      <c r="C11" s="365"/>
    </row>
    <row r="12" spans="1:10" ht="15.75">
      <c r="A12" s="3"/>
    </row>
    <row r="13" spans="1:10" ht="15.75">
      <c r="A13" s="3"/>
    </row>
    <row r="14" spans="1:10">
      <c r="A14" s="339" t="s">
        <v>458</v>
      </c>
      <c r="B14" s="365"/>
      <c r="C14" s="365"/>
    </row>
    <row r="15" spans="1:10">
      <c r="A15" s="339" t="s">
        <v>459</v>
      </c>
      <c r="B15" s="365"/>
      <c r="C15" s="365"/>
    </row>
    <row r="16" spans="1:10">
      <c r="A16" s="339" t="s">
        <v>460</v>
      </c>
      <c r="B16" s="365"/>
      <c r="C16" s="365"/>
    </row>
    <row r="17" spans="1:3" ht="15.75">
      <c r="A17" s="339"/>
      <c r="B17" s="365"/>
      <c r="C17" s="365"/>
    </row>
    <row r="18" spans="1:3">
      <c r="A18" s="223"/>
    </row>
    <row r="19" spans="1:3" ht="15.75">
      <c r="A19" s="224"/>
    </row>
    <row r="20" spans="1:3" ht="15.75">
      <c r="A20" s="225"/>
      <c r="C20" s="226" t="s">
        <v>6</v>
      </c>
    </row>
    <row r="21" spans="1:3" ht="15.75" customHeight="1" thickBot="1">
      <c r="A21" s="227" t="s">
        <v>461</v>
      </c>
      <c r="B21" s="228"/>
      <c r="C21" s="228"/>
    </row>
    <row r="22" spans="1:3">
      <c r="A22" s="401" t="s">
        <v>462</v>
      </c>
      <c r="B22" s="404" t="s">
        <v>463</v>
      </c>
      <c r="C22" s="411"/>
    </row>
    <row r="23" spans="1:3" ht="15.75" thickBot="1">
      <c r="A23" s="413"/>
      <c r="B23" s="397"/>
      <c r="C23" s="398"/>
    </row>
    <row r="24" spans="1:3" ht="99" customHeight="1" thickBot="1">
      <c r="A24" s="401"/>
      <c r="B24" s="404" t="s">
        <v>661</v>
      </c>
      <c r="C24" s="405"/>
    </row>
    <row r="25" spans="1:3" ht="15.75" hidden="1" thickBot="1">
      <c r="A25" s="402"/>
      <c r="B25" s="406"/>
      <c r="C25" s="407"/>
    </row>
    <row r="26" spans="1:3" ht="15.75" hidden="1" thickBot="1">
      <c r="A26" s="402"/>
      <c r="B26" s="406"/>
      <c r="C26" s="407"/>
    </row>
    <row r="27" spans="1:3" ht="15.75" hidden="1" thickBot="1">
      <c r="A27" s="403"/>
      <c r="B27" s="397"/>
      <c r="C27" s="408"/>
    </row>
    <row r="28" spans="1:3" ht="15.75" thickBot="1">
      <c r="A28" s="229"/>
      <c r="B28" s="409" t="s">
        <v>464</v>
      </c>
      <c r="C28" s="410"/>
    </row>
    <row r="29" spans="1:3">
      <c r="A29" s="230" t="s">
        <v>465</v>
      </c>
      <c r="B29" s="404">
        <v>959</v>
      </c>
      <c r="C29" s="411"/>
    </row>
    <row r="30" spans="1:3">
      <c r="A30" s="231" t="s">
        <v>466</v>
      </c>
      <c r="B30" s="406">
        <v>109.5</v>
      </c>
      <c r="C30" s="412"/>
    </row>
    <row r="31" spans="1:3">
      <c r="A31" s="231" t="s">
        <v>467</v>
      </c>
      <c r="B31" s="406">
        <v>867.5</v>
      </c>
      <c r="C31" s="412"/>
    </row>
    <row r="32" spans="1:3">
      <c r="A32" s="231" t="s">
        <v>468</v>
      </c>
      <c r="B32" s="406">
        <v>0</v>
      </c>
      <c r="C32" s="412"/>
    </row>
    <row r="33" spans="1:3">
      <c r="A33" s="231" t="s">
        <v>469</v>
      </c>
      <c r="B33" s="406">
        <v>599.20000000000005</v>
      </c>
      <c r="C33" s="412"/>
    </row>
    <row r="34" spans="1:3" ht="15.75" thickBot="1">
      <c r="A34" s="232" t="s">
        <v>470</v>
      </c>
      <c r="B34" s="397">
        <v>632.70000000000005</v>
      </c>
      <c r="C34" s="398"/>
    </row>
    <row r="35" spans="1:3" ht="15.75" thickBot="1">
      <c r="A35" s="233" t="s">
        <v>471</v>
      </c>
      <c r="B35" s="399">
        <f>SUM(B29:C34)</f>
        <v>3167.8999999999996</v>
      </c>
      <c r="C35" s="400"/>
    </row>
    <row r="36" spans="1:3" ht="15.75">
      <c r="A36" s="6" t="s">
        <v>472</v>
      </c>
    </row>
    <row r="37" spans="1:3" ht="18.75">
      <c r="A37" s="234"/>
    </row>
    <row r="47" spans="1:3" ht="15.75">
      <c r="A47" s="1"/>
    </row>
  </sheetData>
  <mergeCells count="18">
    <mergeCell ref="A22:A23"/>
    <mergeCell ref="B22:C23"/>
    <mergeCell ref="A1:C1"/>
    <mergeCell ref="B32:C32"/>
    <mergeCell ref="B33:C33"/>
    <mergeCell ref="A11:C11"/>
    <mergeCell ref="A14:C14"/>
    <mergeCell ref="A15:C15"/>
    <mergeCell ref="A16:C16"/>
    <mergeCell ref="A17:C17"/>
    <mergeCell ref="B34:C34"/>
    <mergeCell ref="B35:C35"/>
    <mergeCell ref="A24:A27"/>
    <mergeCell ref="B24:C27"/>
    <mergeCell ref="B28:C28"/>
    <mergeCell ref="B29:C29"/>
    <mergeCell ref="B30:C30"/>
    <mergeCell ref="B31:C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Приложение 1 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1 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2017-02-02T10:34:46Z</cp:lastPrinted>
  <dcterms:created xsi:type="dcterms:W3CDTF">2014-09-25T13:17:34Z</dcterms:created>
  <dcterms:modified xsi:type="dcterms:W3CDTF">2017-02-02T10:39:13Z</dcterms:modified>
</cp:coreProperties>
</file>