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firstSheet="9" activeTab="9"/>
  </bookViews>
  <sheets>
    <sheet name="Приложение 1" sheetId="25" r:id="rId1"/>
    <sheet name="Приложение 2" sheetId="22" r:id="rId2"/>
    <sheet name="Приложение 3" sheetId="23" r:id="rId3"/>
    <sheet name="Приложение 4" sheetId="26" r:id="rId4"/>
    <sheet name="Приложение 5" sheetId="21" r:id="rId5"/>
    <sheet name="Приложение 6" sheetId="27" r:id="rId6"/>
    <sheet name="Приложение 7" sheetId="9" r:id="rId7"/>
    <sheet name="Приложение 8" sheetId="24" r:id="rId8"/>
    <sheet name="Приложение 9" sheetId="28" r:id="rId9"/>
    <sheet name="Приложение 1." sheetId="34" r:id="rId10"/>
  </sheets>
  <calcPr calcId="124519"/>
</workbook>
</file>

<file path=xl/calcChain.xml><?xml version="1.0" encoding="utf-8"?>
<calcChain xmlns="http://schemas.openxmlformats.org/spreadsheetml/2006/main">
  <c r="C98" i="22"/>
  <c r="C83"/>
  <c r="D133" i="9"/>
  <c r="D123"/>
  <c r="C96" i="22"/>
  <c r="C95" s="1"/>
  <c r="D191" i="9" l="1"/>
  <c r="D190" s="1"/>
  <c r="D189" s="1"/>
  <c r="B23" i="34"/>
  <c r="D23"/>
  <c r="E23"/>
  <c r="F23"/>
  <c r="G23"/>
  <c r="H23"/>
  <c r="C23"/>
  <c r="D207" i="9" l="1"/>
  <c r="D159"/>
  <c r="D152"/>
  <c r="D94"/>
  <c r="D74"/>
  <c r="E169" i="24" l="1"/>
  <c r="E168" s="1"/>
  <c r="E167" s="1"/>
  <c r="D169"/>
  <c r="D168" s="1"/>
  <c r="D167" s="1"/>
  <c r="D183" i="9"/>
  <c r="D182" s="1"/>
  <c r="D181" s="1"/>
  <c r="C41" i="28"/>
  <c r="C29"/>
  <c r="E96" i="23"/>
  <c r="F96"/>
  <c r="D70"/>
  <c r="C70"/>
  <c r="D77"/>
  <c r="C77"/>
  <c r="D75"/>
  <c r="C75"/>
  <c r="C69" i="22"/>
  <c r="C76"/>
  <c r="C74"/>
  <c r="E189" i="24"/>
  <c r="E141"/>
  <c r="D141"/>
  <c r="E86"/>
  <c r="D86"/>
  <c r="E16"/>
  <c r="D189"/>
  <c r="E128"/>
  <c r="E127" s="1"/>
  <c r="E125"/>
  <c r="E124" s="1"/>
  <c r="E121"/>
  <c r="E120" s="1"/>
  <c r="E117"/>
  <c r="E116" s="1"/>
  <c r="E113"/>
  <c r="E112" s="1"/>
  <c r="E110"/>
  <c r="E109" s="1"/>
  <c r="E107"/>
  <c r="E106" s="1"/>
  <c r="E105" s="1"/>
  <c r="D128"/>
  <c r="D127" s="1"/>
  <c r="D125"/>
  <c r="D124" s="1"/>
  <c r="D121"/>
  <c r="D120" s="1"/>
  <c r="D117"/>
  <c r="D116" s="1"/>
  <c r="D113"/>
  <c r="D112" s="1"/>
  <c r="D110"/>
  <c r="D109" s="1"/>
  <c r="D107"/>
  <c r="D106" s="1"/>
  <c r="D119" i="9"/>
  <c r="D118" s="1"/>
  <c r="D126"/>
  <c r="D125" s="1"/>
  <c r="D130"/>
  <c r="D129" s="1"/>
  <c r="D132"/>
  <c r="D122"/>
  <c r="D116"/>
  <c r="D115" s="1"/>
  <c r="D113"/>
  <c r="D179"/>
  <c r="D178" s="1"/>
  <c r="D176"/>
  <c r="D175" s="1"/>
  <c r="E165" i="24"/>
  <c r="E164" s="1"/>
  <c r="E162"/>
  <c r="E161" s="1"/>
  <c r="D162"/>
  <c r="D161" s="1"/>
  <c r="D165"/>
  <c r="D164" s="1"/>
  <c r="E137"/>
  <c r="E136" s="1"/>
  <c r="E178"/>
  <c r="E158"/>
  <c r="E157" s="1"/>
  <c r="E156" s="1"/>
  <c r="D158"/>
  <c r="D157" s="1"/>
  <c r="D156" s="1"/>
  <c r="D172" i="9"/>
  <c r="D171" s="1"/>
  <c r="D170" s="1"/>
  <c r="D97"/>
  <c r="D96" s="1"/>
  <c r="D105" i="24" l="1"/>
  <c r="D160"/>
  <c r="D174" i="9"/>
  <c r="E160" i="24"/>
  <c r="C47" i="28" l="1"/>
  <c r="C43"/>
  <c r="C38"/>
  <c r="C33"/>
  <c r="C25"/>
  <c r="C21"/>
  <c r="C11"/>
  <c r="D25" i="21"/>
  <c r="D24" s="1"/>
  <c r="D23" s="1"/>
  <c r="C25"/>
  <c r="C24" s="1"/>
  <c r="C23" s="1"/>
  <c r="D20"/>
  <c r="D19" s="1"/>
  <c r="D18" s="1"/>
  <c r="C20"/>
  <c r="C19" s="1"/>
  <c r="C18" s="1"/>
  <c r="E207" i="24"/>
  <c r="E206" s="1"/>
  <c r="E175"/>
  <c r="E153"/>
  <c r="E152" s="1"/>
  <c r="E147"/>
  <c r="E146" s="1"/>
  <c r="D147"/>
  <c r="E140"/>
  <c r="E133"/>
  <c r="E132" s="1"/>
  <c r="E84"/>
  <c r="E92"/>
  <c r="E88"/>
  <c r="D88"/>
  <c r="E79"/>
  <c r="C49" i="28" l="1"/>
  <c r="D16" i="21"/>
  <c r="D14" s="1"/>
  <c r="C16"/>
  <c r="C14" s="1"/>
  <c r="E78" i="24"/>
  <c r="D91" i="9"/>
  <c r="E22" i="24"/>
  <c r="E29"/>
  <c r="E73"/>
  <c r="E72" s="1"/>
  <c r="E70"/>
  <c r="E63"/>
  <c r="E62" s="1"/>
  <c r="E58"/>
  <c r="E53"/>
  <c r="E50"/>
  <c r="E39"/>
  <c r="E33"/>
  <c r="E151"/>
  <c r="E145"/>
  <c r="E139"/>
  <c r="E135"/>
  <c r="E131"/>
  <c r="E101"/>
  <c r="E97"/>
  <c r="E91"/>
  <c r="E69"/>
  <c r="E21"/>
  <c r="E28"/>
  <c r="E57"/>
  <c r="D207"/>
  <c r="D206" s="1"/>
  <c r="D178"/>
  <c r="D175"/>
  <c r="D153"/>
  <c r="D152" s="1"/>
  <c r="D151" s="1"/>
  <c r="D146"/>
  <c r="D145" s="1"/>
  <c r="D140"/>
  <c r="D139" s="1"/>
  <c r="D137"/>
  <c r="D136" s="1"/>
  <c r="D135" s="1"/>
  <c r="D133"/>
  <c r="D132" s="1"/>
  <c r="D131" s="1"/>
  <c r="D103"/>
  <c r="D102" s="1"/>
  <c r="D101" s="1"/>
  <c r="D99"/>
  <c r="D98" s="1"/>
  <c r="D97" s="1"/>
  <c r="D92"/>
  <c r="D91" s="1"/>
  <c r="D84"/>
  <c r="D79"/>
  <c r="D73"/>
  <c r="D72" s="1"/>
  <c r="D70"/>
  <c r="D69" s="1"/>
  <c r="D63"/>
  <c r="D62" s="1"/>
  <c r="D58"/>
  <c r="D57" s="1"/>
  <c r="D53"/>
  <c r="D50"/>
  <c r="D39"/>
  <c r="D33"/>
  <c r="D29"/>
  <c r="D28" s="1"/>
  <c r="D22"/>
  <c r="D21" s="1"/>
  <c r="D17"/>
  <c r="D16" s="1"/>
  <c r="D62" i="9"/>
  <c r="D67"/>
  <c r="E77" i="24" l="1"/>
  <c r="D49"/>
  <c r="D78"/>
  <c r="D77" s="1"/>
  <c r="E49"/>
  <c r="E32"/>
  <c r="E15" s="1"/>
  <c r="D32"/>
  <c r="D15" s="1"/>
  <c r="D210" l="1"/>
  <c r="E210"/>
  <c r="D21" i="23"/>
  <c r="D20" s="1"/>
  <c r="C21"/>
  <c r="C20" i="22"/>
  <c r="C19" s="1"/>
  <c r="C94" i="23"/>
  <c r="C92"/>
  <c r="C89"/>
  <c r="C88" s="1"/>
  <c r="C86"/>
  <c r="C85" s="1"/>
  <c r="C81"/>
  <c r="C80" s="1"/>
  <c r="C73"/>
  <c r="C71"/>
  <c r="C67"/>
  <c r="C66" s="1"/>
  <c r="C64"/>
  <c r="C63" s="1"/>
  <c r="C59"/>
  <c r="C58" s="1"/>
  <c r="C57" s="1"/>
  <c r="C52"/>
  <c r="C51" s="1"/>
  <c r="C48"/>
  <c r="C46"/>
  <c r="C43"/>
  <c r="C39"/>
  <c r="C38" s="1"/>
  <c r="C36"/>
  <c r="C34"/>
  <c r="C31"/>
  <c r="C20"/>
  <c r="C15"/>
  <c r="C14" s="1"/>
  <c r="D94"/>
  <c r="D92"/>
  <c r="D89"/>
  <c r="D88" s="1"/>
  <c r="D86"/>
  <c r="D85" s="1"/>
  <c r="D81"/>
  <c r="D80" s="1"/>
  <c r="D73"/>
  <c r="D71"/>
  <c r="D67"/>
  <c r="D66" s="1"/>
  <c r="D64"/>
  <c r="D63" s="1"/>
  <c r="D59"/>
  <c r="D58" s="1"/>
  <c r="D57" s="1"/>
  <c r="D52"/>
  <c r="D51" s="1"/>
  <c r="D49"/>
  <c r="D48" s="1"/>
  <c r="D46"/>
  <c r="D43"/>
  <c r="D39"/>
  <c r="D38" s="1"/>
  <c r="D36"/>
  <c r="D34"/>
  <c r="D31"/>
  <c r="D15"/>
  <c r="D14" s="1"/>
  <c r="C35" i="22"/>
  <c r="C30"/>
  <c r="C93"/>
  <c r="C91"/>
  <c r="C88"/>
  <c r="C87" s="1"/>
  <c r="C85"/>
  <c r="C84" s="1"/>
  <c r="C80"/>
  <c r="C79" s="1"/>
  <c r="C72"/>
  <c r="C70"/>
  <c r="C66"/>
  <c r="C65" s="1"/>
  <c r="C63"/>
  <c r="C62" s="1"/>
  <c r="C58"/>
  <c r="C57" s="1"/>
  <c r="C56" s="1"/>
  <c r="C51"/>
  <c r="C50" s="1"/>
  <c r="C48"/>
  <c r="C47" s="1"/>
  <c r="C45"/>
  <c r="C42"/>
  <c r="C38"/>
  <c r="C37" s="1"/>
  <c r="C33"/>
  <c r="C14"/>
  <c r="C13" s="1"/>
  <c r="D196" i="9"/>
  <c r="D62" i="23" l="1"/>
  <c r="D42"/>
  <c r="D41" s="1"/>
  <c r="D30"/>
  <c r="D13" s="1"/>
  <c r="C90" i="22"/>
  <c r="C82" s="1"/>
  <c r="C91" i="23"/>
  <c r="C84" s="1"/>
  <c r="C83" s="1"/>
  <c r="C62"/>
  <c r="C42"/>
  <c r="C41" s="1"/>
  <c r="C30"/>
  <c r="C13" s="1"/>
  <c r="D91"/>
  <c r="D84" s="1"/>
  <c r="D83" s="1"/>
  <c r="C29" i="22"/>
  <c r="C41"/>
  <c r="C40" s="1"/>
  <c r="C61"/>
  <c r="D96" i="23" l="1"/>
  <c r="C96"/>
  <c r="C12" i="22"/>
  <c r="D112" i="9" l="1"/>
  <c r="D111" s="1"/>
  <c r="D16"/>
  <c r="E25" i="21" l="1"/>
  <c r="E24" s="1"/>
  <c r="E23" s="1"/>
  <c r="E20"/>
  <c r="E19" s="1"/>
  <c r="E18" s="1"/>
  <c r="E16" l="1"/>
  <c r="E14" s="1"/>
  <c r="D24" i="9" l="1"/>
  <c r="D23" s="1"/>
  <c r="D224" l="1"/>
  <c r="D223" s="1"/>
  <c r="D193"/>
  <c r="D167"/>
  <c r="D166" s="1"/>
  <c r="D165" s="1"/>
  <c r="D158"/>
  <c r="D157" s="1"/>
  <c r="D151"/>
  <c r="D150" s="1"/>
  <c r="D148"/>
  <c r="D147" s="1"/>
  <c r="D145"/>
  <c r="D144" s="1"/>
  <c r="D141"/>
  <c r="D140" s="1"/>
  <c r="D139" s="1"/>
  <c r="D137"/>
  <c r="D136" s="1"/>
  <c r="D135" s="1"/>
  <c r="D109"/>
  <c r="D108" s="1"/>
  <c r="D107" s="1"/>
  <c r="D105"/>
  <c r="D104" s="1"/>
  <c r="D103" s="1"/>
  <c r="D89"/>
  <c r="D84"/>
  <c r="D78"/>
  <c r="D77" s="1"/>
  <c r="D73"/>
  <c r="D66"/>
  <c r="D61"/>
  <c r="D57"/>
  <c r="D54"/>
  <c r="D43"/>
  <c r="D37"/>
  <c r="D33"/>
  <c r="D32" s="1"/>
  <c r="D20"/>
  <c r="D83" l="1"/>
  <c r="D82" s="1"/>
  <c r="D15"/>
  <c r="D53"/>
  <c r="D36"/>
  <c r="D143"/>
  <c r="D14" l="1"/>
  <c r="D227" s="1"/>
</calcChain>
</file>

<file path=xl/sharedStrings.xml><?xml version="1.0" encoding="utf-8"?>
<sst xmlns="http://schemas.openxmlformats.org/spreadsheetml/2006/main" count="1363" uniqueCount="788">
  <si>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</si>
  <si>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</si>
  <si>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</si>
  <si>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</si>
  <si>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</si>
  <si>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</si>
  <si>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</si>
  <si>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</si>
  <si>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</si>
  <si>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</si>
  <si>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</si>
  <si>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</si>
  <si>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</si>
  <si>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</si>
  <si>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</si>
  <si>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</si>
  <si>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</si>
  <si>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</si>
  <si>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</si>
  <si>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</si>
  <si>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</si>
  <si>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</si>
  <si>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</si>
  <si>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</si>
  <si>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</si>
  <si>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</si>
  <si>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</si>
  <si>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</si>
  <si>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</si>
  <si>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</si>
  <si>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</si>
  <si>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</si>
  <si>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</si>
  <si>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</si>
  <si>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</si>
  <si>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</si>
  <si>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</si>
  <si>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</si>
  <si>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</si>
  <si>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</si>
  <si>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</si>
  <si>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</si>
  <si>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</si>
  <si>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</si>
  <si>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</si>
  <si>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</si>
  <si>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</si>
  <si>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</si>
  <si>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</si>
  <si>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</si>
  <si>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</si>
  <si>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</si>
  <si>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</si>
  <si>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</si>
  <si>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</si>
  <si>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</si>
  <si>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</si>
  <si>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</si>
  <si>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</si>
  <si>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</si>
  <si>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</si>
  <si>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</si>
  <si>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</si>
  <si>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</si>
  <si>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</si>
  <si>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</si>
  <si>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</si>
  <si>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</si>
  <si>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</si>
  <si>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</si>
  <si>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</si>
  <si>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</si>
  <si>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</si>
  <si>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</si>
  <si>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</si>
  <si>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</si>
  <si>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</si>
  <si>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</si>
  <si>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</si>
  <si>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</si>
  <si>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</si>
  <si>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</si>
  <si>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</si>
  <si>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</si>
  <si>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</si>
  <si>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</si>
  <si>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</si>
  <si>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</si>
  <si>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</si>
  <si>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</si>
  <si>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</si>
  <si>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</si>
  <si>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</si>
  <si>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</si>
  <si>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</si>
  <si>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</si>
  <si>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</si>
  <si>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</si>
  <si>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</si>
  <si>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</si>
  <si>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</si>
  <si>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</si>
  <si>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</si>
  <si>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</si>
  <si>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</si>
  <si>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</si>
  <si>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</si>
  <si>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</si>
  <si>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</si>
  <si>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</si>
  <si>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</si>
  <si>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</si>
  <si>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</si>
  <si>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</si>
  <si>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</si>
  <si>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</si>
  <si>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</si>
  <si>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</si>
  <si>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</si>
  <si>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</si>
  <si>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</si>
  <si>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</si>
  <si>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</si>
  <si>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</si>
  <si>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</si>
  <si>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</si>
  <si>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</si>
  <si>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</si>
  <si>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</si>
  <si>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</si>
  <si>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</si>
  <si>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</si>
  <si>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</si>
  <si>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</si>
  <si>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</si>
  <si>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</si>
  <si>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</si>
  <si>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</si>
  <si>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</si>
  <si>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</si>
  <si>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</si>
  <si>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</si>
  <si>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</si>
  <si>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</si>
  <si>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</si>
  <si>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</si>
  <si>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</si>
  <si>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</si>
  <si>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</si>
  <si>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</si>
  <si>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</si>
  <si>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</si>
  <si>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</si>
  <si>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</si>
  <si>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</si>
  <si>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</si>
  <si>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</si>
  <si>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</si>
  <si>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</si>
  <si>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</si>
  <si>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</si>
  <si>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</si>
  <si>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</si>
  <si>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</si>
  <si>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</si>
  <si>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</si>
  <si>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</si>
  <si>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</si>
  <si>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</si>
  <si>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</si>
  <si>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</si>
  <si>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</si>
  <si>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</si>
  <si>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</si>
  <si>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</si>
  <si>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</si>
  <si>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</si>
  <si>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</si>
  <si>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</si>
  <si>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</si>
  <si>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</si>
  <si>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</si>
  <si>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</si>
  <si>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</si>
  <si>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</si>
  <si>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</si>
  <si>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</si>
  <si>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</si>
  <si>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</si>
  <si>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</si>
  <si>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</si>
  <si>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</si>
  <si>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</si>
  <si>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</si>
  <si>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</si>
  <si>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</si>
  <si>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</si>
  <si>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</si>
  <si>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</si>
  <si>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</si>
  <si>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</si>
  <si>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</si>
  <si>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</si>
  <si>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</si>
  <si>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</si>
  <si>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</si>
  <si>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</si>
  <si>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</si>
  <si>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</si>
  <si>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</si>
  <si>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</si>
  <si>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</si>
  <si>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</si>
  <si>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</si>
  <si>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</si>
  <si>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</si>
  <si>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</si>
  <si>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</si>
  <si>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</si>
  <si>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</si>
  <si>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</si>
  <si>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</si>
  <si>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</si>
  <si>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</si>
  <si>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</si>
  <si>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</si>
  <si>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</si>
  <si>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</si>
  <si>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</si>
  <si>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</si>
  <si>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</si>
  <si>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</si>
  <si>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</si>
  <si>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</si>
  <si>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</si>
  <si>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</si>
  <si>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</si>
  <si>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</si>
  <si>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</si>
  <si>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</si>
  <si>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</si>
  <si>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</si>
  <si>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</si>
  <si>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</si>
  <si>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</si>
  <si>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</si>
  <si>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</si>
  <si>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</si>
  <si>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</si>
  <si>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</si>
  <si>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</si>
  <si>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</si>
  <si>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</si>
  <si>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Приложение 4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</si>
  <si>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</si>
  <si>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</si>
  <si>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</si>
  <si>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</si>
  <si>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</si>
  <si>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</si>
  <si>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</si>
  <si>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</si>
  <si>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</si>
  <si>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</si>
  <si>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</si>
  <si>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</si>
  <si>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</si>
  <si>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</si>
  <si>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</si>
  <si>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</si>
  <si>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</si>
  <si>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</si>
  <si>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</si>
  <si>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</si>
  <si>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</si>
  <si>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</si>
  <si>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</si>
  <si>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</si>
  <si>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</si>
  <si>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</si>
  <si>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</si>
  <si>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</si>
  <si>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</si>
  <si>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</si>
  <si>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</si>
  <si>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</si>
  <si>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</si>
  <si>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</si>
  <si>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</si>
  <si>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</si>
  <si>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</si>
  <si>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</si>
  <si>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</si>
  <si>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</si>
  <si>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</si>
  <si>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</si>
  <si>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</si>
  <si>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</si>
  <si>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</si>
  <si>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</si>
  <si>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</si>
  <si>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</si>
  <si>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</si>
  <si>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</si>
  <si>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</si>
  <si>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</si>
  <si>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</si>
  <si>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</si>
  <si>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</si>
  <si>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</si>
  <si>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</si>
  <si>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</si>
  <si>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</si>
  <si>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</si>
  <si>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</si>
  <si>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</si>
  <si>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</si>
  <si>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</si>
  <si>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</si>
  <si>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</si>
  <si>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</si>
  <si>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</si>
  <si>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</si>
  <si>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</si>
  <si>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</si>
  <si>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</si>
  <si>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</si>
  <si>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</si>
  <si>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</si>
  <si>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</si>
  <si>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</si>
  <si>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</si>
  <si>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</si>
  <si>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</si>
  <si>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</si>
  <si>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</si>
  <si>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</si>
  <si>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</si>
  <si>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</si>
  <si>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</si>
  <si>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</si>
  <si>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</si>
  <si>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</si>
  <si>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</si>
  <si>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</si>
  <si>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</si>
  <si>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</si>
  <si>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</si>
  <si>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</si>
  <si>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</si>
  <si>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</si>
  <si>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</si>
  <si>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</si>
  <si>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</si>
  <si>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</si>
  <si>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</si>
  <si>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</si>
  <si>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</si>
  <si>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</si>
  <si>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</si>
  <si>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</si>
  <si>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 xml:space="preserve"> 000 1050300001 0000 110</t>
  </si>
  <si>
    <t xml:space="preserve">  Единый сельскохозяйственный налог</t>
  </si>
  <si>
    <t>182 1050301001 0000 110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</si>
  <si>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</si>
  <si>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</si>
  <si>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</si>
  <si>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</si>
  <si>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</si>
  <si>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</si>
  <si>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</si>
  <si>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</si>
  <si>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</si>
  <si>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</si>
  <si>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</si>
  <si>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</si>
  <si>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</si>
  <si>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</si>
  <si>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</si>
  <si>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</si>
  <si>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</si>
  <si>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</si>
  <si>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</si>
  <si>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</si>
  <si>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</si>
  <si>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</si>
  <si>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</si>
  <si>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</si>
  <si>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</si>
  <si>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</si>
  <si>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</si>
  <si>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</si>
  <si>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</si>
  <si>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</si>
  <si>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</si>
  <si>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</si>
  <si>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</si>
  <si>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</si>
  <si>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</si>
  <si>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</si>
  <si>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</si>
  <si>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</si>
  <si>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</si>
  <si>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</si>
  <si>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</si>
  <si>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</si>
  <si>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</si>
  <si>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</si>
  <si>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</si>
  <si>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</si>
  <si>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</si>
  <si>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</si>
  <si>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</si>
  <si>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</si>
  <si>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</si>
  <si>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</si>
  <si>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</si>
  <si>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</si>
  <si>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</si>
  <si>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</si>
  <si>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</si>
  <si>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</si>
  <si>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</si>
  <si>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</si>
  <si>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</si>
  <si>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</si>
  <si>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</si>
  <si>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</si>
  <si>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</si>
  <si>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</si>
  <si>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</si>
  <si>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</si>
  <si>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</si>
  <si>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</si>
  <si>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</si>
  <si>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</si>
  <si>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</si>
  <si>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</si>
  <si>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</si>
  <si>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</si>
  <si>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</si>
  <si>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</si>
  <si>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</si>
  <si>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</si>
  <si>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</si>
  <si>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</si>
  <si>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</si>
  <si>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</si>
  <si>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</si>
  <si>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</si>
  <si>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</si>
  <si>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</si>
  <si>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бюджетам субъектов Российской Федерации и муниципальных образований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</si>
  <si>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</si>
  <si>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</si>
  <si>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</si>
  <si>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</si>
  <si>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</si>
  <si>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бюджетам субъектов Российской Федерации и муниципальных образований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</si>
  <si>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</si>
  <si>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</si>
  <si>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</si>
  <si>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</si>
  <si>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</si>
  <si>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>000 1030200001 0000 110</t>
  </si>
  <si>
    <t>Акцизы по подакцизным товарам (продукции), производимым на территории Российской Федерации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</si>
  <si>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</si>
  <si>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</si>
  <si>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>000 1050400002 0000 110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</si>
  <si>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</si>
  <si>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</si>
  <si>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000 2021500000 0000 151</t>
  </si>
  <si>
    <t xml:space="preserve"> 000 2021500100 0000 151</t>
  </si>
  <si>
    <t>040 2021500105 0000 151</t>
  </si>
  <si>
    <t xml:space="preserve"> 000 2022000000 0000 151</t>
  </si>
  <si>
    <t xml:space="preserve"> 000 2022999900 0000 151</t>
  </si>
  <si>
    <t>040 2022999905 0000 151</t>
  </si>
  <si>
    <t xml:space="preserve"> 000 2023000000 0000 151</t>
  </si>
  <si>
    <t xml:space="preserve"> 000 2023002400 0000 151</t>
  </si>
  <si>
    <t>040 2023002405 0000 151</t>
  </si>
  <si>
    <t>000 2023999900 0000 151</t>
  </si>
  <si>
    <t>040 2023999905 0000 151</t>
  </si>
  <si>
    <t xml:space="preserve">   бюджета Тейковского муниципального района по кодам классификации доходов бюджетов на 2017 год</t>
  </si>
  <si>
    <t>Утверждено по бюджету на 2017г.</t>
  </si>
  <si>
    <t>2019 год</t>
  </si>
  <si>
    <t>2018 год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</si>
  <si>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</si>
  <si>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</si>
  <si>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</si>
  <si>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</si>
  <si>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Плановый период</t>
  </si>
  <si>
    <t xml:space="preserve"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2018 - 2019 годов </t>
  </si>
  <si>
    <t>Основное мероприятие "Организация библиотечного обслуживания населения"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</si>
  <si>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</si>
  <si>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</si>
  <si>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</si>
  <si>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</si>
  <si>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</si>
  <si>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</si>
  <si>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</si>
  <si>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Приложение 3</t>
  </si>
  <si>
    <t>Приложение 1</t>
  </si>
  <si>
    <t xml:space="preserve">Нормативы распределения доходов между бюджетом Тейковского муниципального района и бюджетами поселений </t>
  </si>
  <si>
    <t>(в процентах)</t>
  </si>
  <si>
    <t xml:space="preserve">Код бюджетной классификации доходов бюджетов Российской Федерации </t>
  </si>
  <si>
    <t>Наименование дохода</t>
  </si>
  <si>
    <t>Бюджет муниципа-льного района</t>
  </si>
  <si>
    <t>Бюджеты поселений</t>
  </si>
  <si>
    <t>000 1 09 07013 05 0000 110</t>
  </si>
  <si>
    <t xml:space="preserve">  Налог на рекламу, мобилизуемый на территориях муниципального района</t>
  </si>
  <si>
    <t>000 1 09 07033 05 0000 110</t>
  </si>
  <si>
    <t xml:space="preserve"> 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</si>
  <si>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000 1 09 07053 05 0000 110</t>
  </si>
  <si>
    <t>Прочие местные налоги и сборы, мобилизуемые на территориях муниципальных районов</t>
  </si>
  <si>
    <t>000 1 13 01995 05 0000 130</t>
  </si>
  <si>
    <t>000 1 17 05050 05 0000 180</t>
  </si>
  <si>
    <t>000 1 17 01050 05 0000 180</t>
  </si>
  <si>
    <t>Невыясненные поступления, зачисляемые в бюджеты муниципальных районов</t>
  </si>
  <si>
    <t>на 2017 год и плановый период 2018 - 2019 г.г.</t>
  </si>
  <si>
    <t>Приложение 5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</si>
  <si>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</si>
  <si>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</si>
  <si>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040 1 11 03050 05 0000 120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</si>
  <si>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</si>
  <si>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040 1 11 05013 10 0000 120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</si>
  <si>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</si>
  <si>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</si>
  <si>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</si>
  <si>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040 1 11 07015 05 0000 120</t>
  </si>
  <si>
    <t>040 1 13 0199505 0000 130</t>
  </si>
  <si>
    <t>Прочие доходы от оказания платных услуг (работ) получателями средств бюджетов муниципальных районов</t>
  </si>
  <si>
    <t>040 1 14 02052 05 0000 410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</si>
  <si>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 автономных учреждений), в части реализации основных средств по указанному имуществу</t>
  </si>
  <si>
    <t>040 1 14 02052 05 0000 440</t>
  </si>
  <si>
    <t>Доходы от реализации имущества, находящегося в оперативном управлении учреждений, находящихся  в ведении органов управления муниципальных районов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</si>
  <si>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040 1 14 02053 05 0000 410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</si>
  <si>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</si>
  <si>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</si>
  <si>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</si>
  <si>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040 1 14 06013 10 0000 430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</si>
  <si>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 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</si>
  <si>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</si>
  <si>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</si>
  <si>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</si>
  <si>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</si>
  <si>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040 1 17 05050 05 0000 180</t>
  </si>
  <si>
    <t>Прочие неналоговые доходы бюджетов муниципальных районов</t>
  </si>
  <si>
    <t xml:space="preserve">Дотации бюджетам муниципальных районов на выравнивание бюджетной обеспеченности </t>
  </si>
  <si>
    <t xml:space="preserve">Субсидии бюджетам муниципальных районов на реализацию федеральных целевых программ 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</si>
  <si>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</si>
  <si>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Прочие субсидии бюджетам муниципальных районов 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</si>
  <si>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</si>
  <si>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</si>
  <si>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>Отдел образования Тейковского муниципального района</t>
  </si>
  <si>
    <t>042 1 13 01995 05 0000 130</t>
  </si>
  <si>
    <t>042 1 17 01050 05 0000 180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</si>
  <si>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</si>
  <si>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</si>
  <si>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</si>
  <si>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>182</t>
  </si>
  <si>
    <t>Управление Федеральной налоговой службы по Ивановской области</t>
  </si>
  <si>
    <t>182 1 06 01030 05 0000 110</t>
  </si>
  <si>
    <t xml:space="preserve">Налог на имущество физических лиц, взимаемый по ставкам, применяемым к объектам налогообложения, расположенным   в границах межселенных территорий 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</si>
  <si>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</si>
  <si>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</si>
  <si>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</si>
  <si>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</si>
  <si>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</si>
  <si>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</si>
  <si>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</si>
  <si>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</si>
  <si>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182 1 09 04053 05 0000 110</t>
  </si>
  <si>
    <t xml:space="preserve">Земельный налог (по обязательствам, возникшим до 1 января 2006 г.), мобилизируемый на межселенных территориях </t>
  </si>
  <si>
    <t>182 1 09 07013 05 0000 110</t>
  </si>
  <si>
    <t>Налог на рекламу, мобилизуемый на территориях муниципального района</t>
  </si>
  <si>
    <t>182 1 09 07033 05 0000 110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</si>
  <si>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</si>
  <si>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182 1 09 07053 05 0000 110</t>
  </si>
  <si>
    <t>182 1 16 03010 01 0000 140</t>
  </si>
  <si>
    <t>182 1 16 06 000 01 0000 100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</si>
  <si>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</si>
  <si>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182 1 07 01020 01 0000 110</t>
  </si>
  <si>
    <t xml:space="preserve">Налог на добычу общераспространенных полезных ископаемых </t>
  </si>
  <si>
    <t>182 1 08 03010 01 0000 110</t>
  </si>
  <si>
    <t>Государственная пошлина по делам рассматриваемым в судах общей юрисдикции, мировыми судьями (за исключением Верховного Суда Российской Федерации)</t>
  </si>
  <si>
    <t>182 1 16 03030 01 0000 140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</si>
  <si>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</si>
  <si>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182 1 05 03010 01 0000 110</t>
  </si>
  <si>
    <t xml:space="preserve">Единый сельскохозяйственный налог </t>
  </si>
  <si>
    <t>048</t>
  </si>
  <si>
    <t xml:space="preserve">Управление Федеральной службы по надзору в сфере природопользования по Ивановской области  </t>
  </si>
  <si>
    <t>048 1 12 01010 01 0000 120</t>
  </si>
  <si>
    <t>Плата за выбросы загрязняющих веществ в атмосферный воздух стационарными объектами</t>
  </si>
  <si>
    <t>048 1 12 01020 01 0000 120</t>
  </si>
  <si>
    <t>Плата за выбросы загрязняющих веществ в атмосферный воздух передвижными объектами</t>
  </si>
  <si>
    <t>048 1 12 01030 01 0000 120</t>
  </si>
  <si>
    <t xml:space="preserve"> Плата за сбросы загрязняющих веществ в водные объекты</t>
  </si>
  <si>
    <t>048 1 12 01040 01 0000 120</t>
  </si>
  <si>
    <t>Плата за размещение отходов производства и потребления</t>
  </si>
  <si>
    <t>321</t>
  </si>
  <si>
    <t>321 1 16 25060 01 0000 140</t>
  </si>
  <si>
    <t xml:space="preserve">  Денежные взыскания (штрафы) за нарушение земельного законодательства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</si>
  <si>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</si>
  <si>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</si>
  <si>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</si>
  <si>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</si>
  <si>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</si>
  <si>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</si>
  <si>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</si>
  <si>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2017 год и плановый период 2018 - 2019 г.г.</t>
  </si>
  <si>
    <t>2017 год</t>
  </si>
  <si>
    <t>Перечень главных администраторов источников внутреннего финансирования</t>
  </si>
  <si>
    <t xml:space="preserve">Код классификации источников финансирования дефицитов бюджетов </t>
  </si>
  <si>
    <t>Наименование главного администратора источников внутреннего финансирования дефицита бюджета Тейковского муниципального района</t>
  </si>
  <si>
    <t>главного администратора источников внутреннего финансирования дефицита бюджета Тейковского муниципального района</t>
  </si>
  <si>
    <t>кода источников финансирования дефицитов бюджетов бюджета Тейковского муниципального района</t>
  </si>
  <si>
    <t xml:space="preserve">Финансовый отдел администрации Тейковского муниципального района </t>
  </si>
  <si>
    <t>01 05 02 01 05 0000 510</t>
  </si>
  <si>
    <t>01 05 02 01 05 0000 610</t>
  </si>
  <si>
    <t xml:space="preserve"> дефицита бюджета  Тейковского муниципального района на 2017 год </t>
  </si>
  <si>
    <t>и плановый период 2018 - 2019 г.г.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</si>
  <si>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</si>
  <si>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</si>
  <si>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</si>
  <si>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</si>
  <si>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</si>
  <si>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</si>
  <si>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</si>
  <si>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</si>
  <si>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</si>
  <si>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</si>
  <si>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Проведение официальных физкультурно-оздоровительных и спортивных мероприятий (Закупка товаров, работ и услуг для обеспечения государственных (муниципальных) нужд) </t>
  </si>
  <si>
    <r>
      <t>Мероприятия по молодежной политике</t>
    </r>
    <r>
      <rPr>
        <sz val="10"/>
        <color rgb="FF000000"/>
        <rFont val="Times New Roman"/>
        <family val="1"/>
        <charset val="204"/>
      </rPr>
      <t xml:space="preserve"> (Закупка товаров, работ и услуг для обеспечения государственных (муниципальных) нужд) </t>
    </r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</si>
  <si>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</si>
  <si>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</si>
  <si>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</si>
  <si>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</si>
  <si>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</si>
  <si>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</si>
  <si>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</si>
  <si>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</si>
  <si>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</si>
  <si>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</si>
  <si>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</si>
  <si>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</si>
  <si>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мерприятие "Обеспечение водоснабжения в границах муниципального района"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</si>
  <si>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</si>
  <si>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</si>
  <si>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Основное мерприятие "Обеспечение теплоснабжения в границах муниципального района"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</si>
  <si>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</si>
  <si>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</si>
  <si>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Предоставление субсидий организациям коммунального комплекса Тейковского муниципального района на возмещение разницы в тарифах, затрат или недополученных доходов в связи с производством (реализацией) товаров, выполнением работ, оказанием услуг государственными (муниципальными) унитарными предприятиями в рамках подпрограммы 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  (Иные бюджетные ассигнования)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</si>
  <si>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</si>
  <si>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</si>
  <si>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</si>
  <si>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</si>
  <si>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</si>
  <si>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</si>
  <si>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</si>
  <si>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</si>
  <si>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</si>
  <si>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</si>
  <si>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</si>
  <si>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</si>
  <si>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</si>
  <si>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</si>
  <si>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0670120220</t>
  </si>
  <si>
    <t>0670120230</t>
  </si>
  <si>
    <t>0680100000</t>
  </si>
  <si>
    <t>0680120240</t>
  </si>
  <si>
    <t>0690100000</t>
  </si>
  <si>
    <t>0690160040</t>
  </si>
  <si>
    <t>06Б0100000</t>
  </si>
  <si>
    <t>06Б0120250</t>
  </si>
  <si>
    <t>06Б0120260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</si>
  <si>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</si>
  <si>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</si>
  <si>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</si>
  <si>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</si>
  <si>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</si>
  <si>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</si>
  <si>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</si>
  <si>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</si>
  <si>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</si>
  <si>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0210400350</t>
  </si>
  <si>
    <t>Разработка проектно - сметной документации для газификации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</si>
  <si>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</si>
  <si>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</si>
  <si>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</si>
  <si>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</si>
  <si>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</si>
  <si>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</si>
  <si>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0902</t>
  </si>
  <si>
    <r>
      <t xml:space="preserve">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</si>
  <si>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182 1050402002 0000 110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</si>
  <si>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</si>
  <si>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</si>
  <si>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</si>
  <si>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</si>
  <si>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>040 2 02 15001 05 0000 151</t>
  </si>
  <si>
    <t>040 2 02 20051 05 0000 151</t>
  </si>
  <si>
    <t>040 2 02 25097 05 0000 151</t>
  </si>
  <si>
    <t>040 2 02 29999 05 0000 151</t>
  </si>
  <si>
    <t xml:space="preserve"> 000 2 02 30024 00 0000 151</t>
  </si>
  <si>
    <t>040 2 02 39999 05 0000 151</t>
  </si>
  <si>
    <t>182 1 05 04020 02 0000 110</t>
  </si>
  <si>
    <t>161</t>
  </si>
  <si>
    <t xml:space="preserve">Управление Федеральной антимонопольной службы по Ивановской области </t>
  </si>
  <si>
    <t xml:space="preserve">Управление Федеральной службы государственной регистрации, кадастра и картографии по Ивановской области </t>
  </si>
  <si>
    <t>161 1 16 33050 05 0000 140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</si>
  <si>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</si>
  <si>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</si>
  <si>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</si>
  <si>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</si>
  <si>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</si>
  <si>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</si>
  <si>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</si>
  <si>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</si>
  <si>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</si>
  <si>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</si>
  <si>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</si>
  <si>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</si>
  <si>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 xml:space="preserve"> бюджета Тейковского муниципального района по кодам классификации </t>
  </si>
  <si>
    <t>доходов бюджетов  на плановый период 2018 - 2019 г.г.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</si>
  <si>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</si>
  <si>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</si>
  <si>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</si>
  <si>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</si>
  <si>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</si>
  <si>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</si>
  <si>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</si>
  <si>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</si>
  <si>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</si>
  <si>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</si>
  <si>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</si>
  <si>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</si>
  <si>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</si>
  <si>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</si>
  <si>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</si>
  <si>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</si>
  <si>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</si>
  <si>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</si>
  <si>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Распределение межбюджетных трансфертов</t>
  </si>
  <si>
    <t xml:space="preserve"> на исполнение полномочий, передаваемых поселениям </t>
  </si>
  <si>
    <t>Наименование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</si>
  <si>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</si>
  <si>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</si>
  <si>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6. Нерльское городское поселение </t>
  </si>
  <si>
    <t>Приложение 15</t>
  </si>
  <si>
    <t>Тейковским муниципальным районом на 2017 год</t>
  </si>
  <si>
    <t>Итого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</si>
  <si>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</si>
  <si>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</si>
  <si>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</si>
  <si>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</si>
  <si>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</si>
  <si>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</si>
  <si>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</si>
  <si>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 xml:space="preserve">3. Морозов-ское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</si>
  <si>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</si>
  <si>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</si>
  <si>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</si>
  <si>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</si>
  <si>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</si>
  <si>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</si>
  <si>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</si>
  <si>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  Иные межбюджетные трансферты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</si>
  <si>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</si>
  <si>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</si>
  <si>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000 2024000000 0000 151</t>
  </si>
  <si>
    <t xml:space="preserve"> 000 2024001400 0000 151</t>
  </si>
  <si>
    <t>040 2024001405 0000 151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</si>
  <si>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</si>
  <si>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</si>
  <si>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</si>
  <si>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</si>
  <si>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 № 155-р</t>
  </si>
  <si>
    <t xml:space="preserve">от 16.12.2016 г. № 155-р  </t>
  </si>
  <si>
    <t>от 16.12.2016 г. № 155-р</t>
  </si>
  <si>
    <t xml:space="preserve">от 16.12.2016 г. № 155-р          </t>
  </si>
  <si>
    <t>0410100320</t>
  </si>
  <si>
    <t>0680160050</t>
  </si>
  <si>
    <t>040 2 02 40014 05 0000 151</t>
  </si>
  <si>
    <t xml:space="preserve">бюджета Тейковского муниципального района на 2017 год                                             </t>
  </si>
  <si>
    <t>711,0</t>
  </si>
  <si>
    <t>2059,0</t>
  </si>
  <si>
    <t>к решению Совета Тейковского</t>
  </si>
  <si>
    <t xml:space="preserve">от 10.02.2017 г. № 162-р  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</si>
</sst>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1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164" fontId="4" fillId="0" borderId="5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5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0" fillId="0" borderId="0" xfId="0" applyFont="1" applyAlignment="1">
      <alignment horizontal="center" wrapText="1"/>
    </xf>
    <xf numFmtId="0" fontId="9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right"/>
    </xf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7" fillId="0" borderId="3" xfId="0" applyFon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7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5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 shrinkToFi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I15" sqref="I15"/>
    </sheetView>
  </sheetViews>
  <sheetFormatPr defaultRowHeight="15"/>
  <cols>
    <col min="1" max="1" width="7.28515625" customWidth="1"/>
    <col min="2" max="2" width="14.7109375" customWidth="1"/>
    <col min="3" max="3" width="40.28515625" customWidth="1"/>
    <col min="4" max="4" width="12.5703125" customWidth="1"/>
    <col min="5" max="5" width="11.85546875" customWidth="1"/>
    <col min="6" max="6" width="9.140625" customWidth="1"/>
    <col min="7" max="7" width="10.42578125" customWidth="1"/>
  </cols>
  <sheetData>
    <row r="1" spans="1:15" ht="15.75">
      <c r="C1" s="317" t="s">
        <v>501</v>
      </c>
      <c r="D1" s="317"/>
      <c r="E1" s="317"/>
    </row>
    <row r="2" spans="1:15" ht="15.75">
      <c r="C2" s="317" t="s">
        <v>0</v>
      </c>
      <c r="D2" s="317"/>
      <c r="E2" s="317"/>
    </row>
    <row r="3" spans="1:15" ht="15.75">
      <c r="D3" s="317" t="s">
        <v>1</v>
      </c>
      <c r="E3" s="317"/>
    </row>
    <row r="4" spans="1:15" ht="15.75">
      <c r="C4" s="317" t="s">
        <v>2</v>
      </c>
      <c r="D4" s="317"/>
      <c r="E4" s="317"/>
    </row>
    <row r="5" spans="1:15" ht="15.75">
      <c r="C5" s="317" t="s">
        <v>776</v>
      </c>
      <c r="D5" s="317"/>
      <c r="E5" s="317"/>
    </row>
    <row r="6" spans="1:15" ht="15.75">
      <c r="D6" s="1"/>
      <c r="E6" s="1"/>
    </row>
    <row r="7" spans="1:15" s="202" customFormat="1" ht="41.25" customHeight="1">
      <c r="A7" s="318" t="s">
        <v>502</v>
      </c>
      <c r="B7" s="318"/>
      <c r="C7" s="318"/>
      <c r="D7" s="318"/>
      <c r="E7" s="318"/>
      <c r="F7" s="194"/>
      <c r="G7" s="194"/>
      <c r="H7" s="194"/>
      <c r="I7" s="194"/>
      <c r="J7" s="194"/>
      <c r="K7" s="194"/>
      <c r="L7" s="194"/>
      <c r="M7" s="194"/>
      <c r="N7" s="194"/>
      <c r="O7" s="194"/>
    </row>
    <row r="8" spans="1:15" ht="15.75" hidden="1" customHeight="1">
      <c r="A8" s="318"/>
      <c r="B8" s="318"/>
      <c r="C8" s="318"/>
      <c r="D8" s="318"/>
      <c r="E8" s="318"/>
    </row>
    <row r="9" spans="1:15" ht="16.5">
      <c r="C9" s="203" t="s">
        <v>518</v>
      </c>
      <c r="D9" s="188"/>
      <c r="E9" s="188"/>
    </row>
    <row r="10" spans="1:15" ht="15.75">
      <c r="D10" s="319" t="s">
        <v>503</v>
      </c>
      <c r="E10" s="319"/>
    </row>
    <row r="11" spans="1:15" ht="40.5" customHeight="1">
      <c r="A11" s="320" t="s">
        <v>504</v>
      </c>
      <c r="B11" s="321"/>
      <c r="C11" s="324" t="s">
        <v>505</v>
      </c>
      <c r="D11" s="326" t="s">
        <v>506</v>
      </c>
      <c r="E11" s="328" t="s">
        <v>507</v>
      </c>
    </row>
    <row r="12" spans="1:15" ht="45" customHeight="1">
      <c r="A12" s="322"/>
      <c r="B12" s="323"/>
      <c r="C12" s="325"/>
      <c r="D12" s="327"/>
      <c r="E12" s="328"/>
    </row>
    <row r="13" spans="1:15">
      <c r="A13" s="330">
        <v>1</v>
      </c>
      <c r="B13" s="331"/>
      <c r="C13" s="181">
        <v>2</v>
      </c>
      <c r="D13" s="181">
        <v>3</v>
      </c>
      <c r="E13" s="181">
        <v>4</v>
      </c>
    </row>
    <row r="14" spans="1:15" ht="27" customHeight="1">
      <c r="A14" s="329" t="s">
        <v>508</v>
      </c>
      <c r="B14" s="329"/>
      <c r="C14" s="10" t="s">
        <v>509</v>
      </c>
      <c r="D14" s="189">
        <v>100</v>
      </c>
      <c r="E14" s="189">
        <v>0</v>
      </c>
    </row>
    <row r="15" spans="1:15" ht="66" customHeight="1">
      <c r="A15" s="329" t="s">
        <v>510</v>
      </c>
      <c r="B15" s="329"/>
      <c r="C15" s="10" t="s">
        <v>511</v>
      </c>
      <c r="D15" s="189">
        <v>100</v>
      </c>
      <c r="E15" s="189">
        <v>0</v>
      </c>
    </row>
    <row r="16" spans="1:15" ht="29.25" customHeight="1">
      <c r="A16" s="329" t="s">
        <v>512</v>
      </c>
      <c r="B16" s="329"/>
      <c r="C16" s="10" t="s">
        <v>513</v>
      </c>
      <c r="D16" s="189">
        <v>100</v>
      </c>
      <c r="E16" s="189">
        <v>0</v>
      </c>
    </row>
    <row r="17" spans="1:5" ht="41.25" customHeight="1">
      <c r="A17" s="329" t="s">
        <v>514</v>
      </c>
      <c r="B17" s="329"/>
      <c r="C17" s="8" t="s">
        <v>409</v>
      </c>
      <c r="D17" s="189">
        <v>100</v>
      </c>
      <c r="E17" s="189">
        <v>0</v>
      </c>
    </row>
    <row r="18" spans="1:5" ht="27.75" customHeight="1">
      <c r="A18" s="329" t="s">
        <v>515</v>
      </c>
      <c r="B18" s="329"/>
      <c r="C18" s="8" t="s">
        <v>447</v>
      </c>
      <c r="D18" s="189">
        <v>100</v>
      </c>
      <c r="E18" s="189">
        <v>0</v>
      </c>
    </row>
    <row r="19" spans="1:5" ht="28.5" customHeight="1">
      <c r="A19" s="329" t="s">
        <v>516</v>
      </c>
      <c r="B19" s="329"/>
      <c r="C19" s="10" t="s">
        <v>517</v>
      </c>
      <c r="D19" s="189">
        <v>100</v>
      </c>
      <c r="E19" s="189">
        <v>0</v>
      </c>
    </row>
  </sheetData>
  <mergeCells count="18">
    <mergeCell ref="A17:B17"/>
    <mergeCell ref="A18:B18"/>
    <mergeCell ref="A19:B19"/>
    <mergeCell ref="A13:B13"/>
    <mergeCell ref="A14:B14"/>
    <mergeCell ref="A15:B15"/>
    <mergeCell ref="A16:B16"/>
    <mergeCell ref="A7:E8"/>
    <mergeCell ref="D10:E10"/>
    <mergeCell ref="A11:B12"/>
    <mergeCell ref="C11:C12"/>
    <mergeCell ref="D11:D12"/>
    <mergeCell ref="E11:E12"/>
    <mergeCell ref="C1:E1"/>
    <mergeCell ref="C2:E2"/>
    <mergeCell ref="D3:E3"/>
    <mergeCell ref="C4:E4"/>
    <mergeCell ref="C5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3" workbookViewId="0">
      <selection activeCell="D26" sqref="D26"/>
    </sheetView>
  </sheetViews>
  <sheetFormatPr defaultRowHeight="15"/>
  <cols>
    <col min="1" max="1" width="14.42578125" customWidth="1"/>
    <col min="2" max="2" width="11" customWidth="1"/>
    <col min="3" max="3" width="10.28515625" customWidth="1"/>
    <col min="4" max="4" width="10" customWidth="1"/>
    <col min="5" max="5" width="9.28515625" customWidth="1"/>
    <col min="6" max="6" width="11.85546875" customWidth="1"/>
    <col min="7" max="7" width="9.42578125" customWidth="1"/>
    <col min="8" max="8" width="10.42578125" customWidth="1"/>
  </cols>
  <sheetData>
    <row r="1" spans="1:8" ht="15.75">
      <c r="F1" s="286"/>
      <c r="G1" s="319" t="s">
        <v>501</v>
      </c>
      <c r="H1" s="319"/>
    </row>
    <row r="2" spans="1:8" ht="15.75" customHeight="1">
      <c r="F2" s="344" t="s">
        <v>786</v>
      </c>
      <c r="G2" s="344"/>
      <c r="H2" s="344"/>
    </row>
    <row r="3" spans="1:8" ht="15.75">
      <c r="F3" s="344" t="s">
        <v>2</v>
      </c>
      <c r="G3" s="344"/>
      <c r="H3" s="344"/>
    </row>
    <row r="4" spans="1:8" ht="15.75">
      <c r="F4" s="319" t="s">
        <v>787</v>
      </c>
      <c r="G4" s="319"/>
      <c r="H4" s="319"/>
    </row>
    <row r="5" spans="1:8" ht="15" customHeight="1">
      <c r="F5" s="286"/>
      <c r="G5" s="319" t="s">
        <v>748</v>
      </c>
      <c r="H5" s="319"/>
    </row>
    <row r="6" spans="1:8" ht="15" customHeight="1">
      <c r="F6" s="411" t="s">
        <v>786</v>
      </c>
      <c r="G6" s="411"/>
      <c r="H6" s="411"/>
    </row>
    <row r="7" spans="1:8" ht="15" customHeight="1">
      <c r="F7" s="344" t="s">
        <v>2</v>
      </c>
      <c r="G7" s="344"/>
      <c r="H7" s="344"/>
    </row>
    <row r="8" spans="1:8" ht="15" customHeight="1">
      <c r="F8" s="319" t="s">
        <v>779</v>
      </c>
      <c r="G8" s="319"/>
      <c r="H8" s="319"/>
    </row>
    <row r="9" spans="1:8" ht="15" customHeight="1">
      <c r="F9" s="285"/>
      <c r="G9" s="285"/>
      <c r="H9" s="285"/>
    </row>
    <row r="10" spans="1:8" ht="15" customHeight="1">
      <c r="A10" s="345" t="s">
        <v>742</v>
      </c>
      <c r="B10" s="345"/>
      <c r="C10" s="345"/>
      <c r="D10" s="345"/>
      <c r="E10" s="345"/>
      <c r="F10" s="345"/>
      <c r="G10" s="345"/>
      <c r="H10" s="345"/>
    </row>
    <row r="11" spans="1:8" ht="15" customHeight="1">
      <c r="A11" s="345" t="s">
        <v>743</v>
      </c>
      <c r="B11" s="345"/>
      <c r="C11" s="345"/>
      <c r="D11" s="345"/>
      <c r="E11" s="345"/>
      <c r="F11" s="345"/>
      <c r="G11" s="345"/>
      <c r="H11" s="345"/>
    </row>
    <row r="12" spans="1:8" ht="15" customHeight="1">
      <c r="A12" s="345" t="s">
        <v>749</v>
      </c>
      <c r="B12" s="345"/>
      <c r="C12" s="345"/>
      <c r="D12" s="345"/>
      <c r="E12" s="345"/>
      <c r="F12" s="345"/>
      <c r="G12" s="345"/>
      <c r="H12" s="345"/>
    </row>
    <row r="14" spans="1:8" ht="15.75">
      <c r="H14" s="294" t="s">
        <v>6</v>
      </c>
    </row>
    <row r="15" spans="1:8">
      <c r="A15" s="407" t="s">
        <v>744</v>
      </c>
      <c r="B15" s="409" t="s">
        <v>610</v>
      </c>
      <c r="C15" s="409"/>
      <c r="D15" s="409"/>
      <c r="E15" s="409"/>
      <c r="F15" s="409"/>
      <c r="G15" s="409"/>
      <c r="H15" s="410"/>
    </row>
    <row r="16" spans="1:8" ht="209.25" customHeight="1">
      <c r="A16" s="408"/>
      <c r="B16" s="309" t="s">
        <v>751</v>
      </c>
      <c r="C16" s="291" t="s">
        <v>752</v>
      </c>
      <c r="D16" s="291" t="s">
        <v>753</v>
      </c>
      <c r="E16" s="291" t="s">
        <v>754</v>
      </c>
      <c r="F16" s="291" t="s">
        <v>755</v>
      </c>
      <c r="G16" s="291" t="s">
        <v>756</v>
      </c>
      <c r="H16" s="291" t="s">
        <v>757</v>
      </c>
    </row>
    <row r="17" spans="1:8" ht="60" customHeight="1">
      <c r="A17" s="288" t="s">
        <v>745</v>
      </c>
      <c r="B17" s="290">
        <v>209</v>
      </c>
      <c r="C17" s="292">
        <v>143.19999999999999</v>
      </c>
      <c r="D17" s="292">
        <v>288.3</v>
      </c>
      <c r="E17" s="292">
        <v>42.1</v>
      </c>
      <c r="F17" s="292">
        <v>604.20000000000005</v>
      </c>
      <c r="G17" s="292">
        <v>229.1</v>
      </c>
      <c r="H17" s="292">
        <v>179.6</v>
      </c>
    </row>
    <row r="18" spans="1:8" ht="44.25" customHeight="1">
      <c r="A18" s="289" t="s">
        <v>746</v>
      </c>
      <c r="B18" s="290">
        <v>492.7</v>
      </c>
      <c r="C18" s="292">
        <v>235</v>
      </c>
      <c r="D18" s="292">
        <v>94.6</v>
      </c>
      <c r="E18" s="292">
        <v>42.1</v>
      </c>
      <c r="F18" s="292">
        <v>489.4</v>
      </c>
      <c r="G18" s="292">
        <v>242.7</v>
      </c>
      <c r="H18" s="292"/>
    </row>
    <row r="19" spans="1:8" ht="48" customHeight="1">
      <c r="A19" s="289" t="s">
        <v>758</v>
      </c>
      <c r="B19" s="290">
        <v>415.8</v>
      </c>
      <c r="C19" s="292">
        <v>370.5</v>
      </c>
      <c r="D19" s="292">
        <v>270.39999999999998</v>
      </c>
      <c r="E19" s="292">
        <v>73.7</v>
      </c>
      <c r="F19" s="316" t="s">
        <v>784</v>
      </c>
      <c r="G19" s="292">
        <v>243.3</v>
      </c>
      <c r="H19" s="292"/>
    </row>
    <row r="20" spans="1:8" ht="46.5" customHeight="1">
      <c r="A20" s="289" t="s">
        <v>759</v>
      </c>
      <c r="B20" s="290">
        <v>417.2</v>
      </c>
      <c r="C20" s="292">
        <v>73.2</v>
      </c>
      <c r="D20" s="292"/>
      <c r="E20" s="292"/>
      <c r="F20" s="316" t="s">
        <v>785</v>
      </c>
      <c r="G20" s="292">
        <v>50</v>
      </c>
      <c r="H20" s="292">
        <v>181</v>
      </c>
    </row>
    <row r="21" spans="1:8" ht="45" customHeight="1">
      <c r="A21" s="289" t="s">
        <v>760</v>
      </c>
      <c r="B21" s="290">
        <v>314.89999999999998</v>
      </c>
      <c r="C21" s="292">
        <v>407.6</v>
      </c>
      <c r="D21" s="292">
        <v>190.4</v>
      </c>
      <c r="E21" s="292">
        <v>42.1</v>
      </c>
      <c r="F21" s="292">
        <v>1024.3</v>
      </c>
      <c r="G21" s="292">
        <v>201.2</v>
      </c>
      <c r="H21" s="292"/>
    </row>
    <row r="22" spans="1:8" ht="45" customHeight="1">
      <c r="A22" s="289" t="s">
        <v>747</v>
      </c>
      <c r="B22" s="290"/>
      <c r="C22" s="292"/>
      <c r="D22" s="292">
        <v>229.8</v>
      </c>
      <c r="E22" s="292"/>
      <c r="F22" s="292"/>
      <c r="G22" s="292"/>
      <c r="H22" s="292"/>
    </row>
    <row r="23" spans="1:8">
      <c r="A23" s="287" t="s">
        <v>750</v>
      </c>
      <c r="B23" s="293">
        <f>B17+B18+B19+B20+B21+B22</f>
        <v>1849.6</v>
      </c>
      <c r="C23" s="293">
        <f>C17+C18+C19+C21+C20+C22</f>
        <v>1229.5000000000002</v>
      </c>
      <c r="D23" s="293">
        <f t="shared" ref="D23:H23" si="0">D17+D18+D19+D21+D20+D22</f>
        <v>1073.5</v>
      </c>
      <c r="E23" s="293">
        <f t="shared" si="0"/>
        <v>200</v>
      </c>
      <c r="F23" s="293">
        <f t="shared" si="0"/>
        <v>4887.8999999999996</v>
      </c>
      <c r="G23" s="293">
        <f t="shared" si="0"/>
        <v>966.3</v>
      </c>
      <c r="H23" s="293">
        <f t="shared" si="0"/>
        <v>360.6</v>
      </c>
    </row>
  </sheetData>
  <mergeCells count="13">
    <mergeCell ref="G1:H1"/>
    <mergeCell ref="F3:H3"/>
    <mergeCell ref="F4:H4"/>
    <mergeCell ref="F2:H2"/>
    <mergeCell ref="A10:H10"/>
    <mergeCell ref="A11:H11"/>
    <mergeCell ref="A12:H12"/>
    <mergeCell ref="A15:A16"/>
    <mergeCell ref="B15:H15"/>
    <mergeCell ref="G5:H5"/>
    <mergeCell ref="F8:H8"/>
    <mergeCell ref="F7:H7"/>
    <mergeCell ref="F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0"/>
  <sheetViews>
    <sheetView view="pageBreakPreview" topLeftCell="A80" zoomScaleSheetLayoutView="100" workbookViewId="0">
      <selection activeCell="C99" sqref="C99"/>
    </sheetView>
  </sheetViews>
  <sheetFormatPr defaultRowHeight="15"/>
  <cols>
    <col min="1" max="1" width="22.42578125" customWidth="1"/>
    <col min="2" max="2" width="72" customWidth="1"/>
    <col min="3" max="3" width="14.5703125" customWidth="1"/>
    <col min="4" max="4" width="0.140625" customWidth="1"/>
    <col min="5" max="5" width="6.7109375" hidden="1" customWidth="1"/>
  </cols>
  <sheetData>
    <row r="1" spans="1:5" ht="15.75" customHeight="1">
      <c r="A1" s="1"/>
      <c r="B1" s="319" t="s">
        <v>4</v>
      </c>
      <c r="C1" s="319"/>
      <c r="D1" s="99"/>
    </row>
    <row r="2" spans="1:5" ht="15.75" customHeight="1">
      <c r="A2" s="1"/>
      <c r="B2" s="319" t="s">
        <v>0</v>
      </c>
      <c r="C2" s="319"/>
      <c r="D2" s="99"/>
    </row>
    <row r="3" spans="1:5" ht="15.75" customHeight="1">
      <c r="A3" s="1"/>
      <c r="B3" s="344" t="s">
        <v>5</v>
      </c>
      <c r="C3" s="344"/>
      <c r="D3" s="99"/>
    </row>
    <row r="4" spans="1:5" ht="15.75" customHeight="1">
      <c r="A4" s="1"/>
      <c r="B4" s="319" t="s">
        <v>2</v>
      </c>
      <c r="C4" s="319"/>
      <c r="D4" s="99"/>
    </row>
    <row r="5" spans="1:5" ht="15.75" customHeight="1">
      <c r="A5" s="1"/>
      <c r="B5" s="319" t="s">
        <v>777</v>
      </c>
      <c r="C5" s="319"/>
      <c r="D5" s="99"/>
    </row>
    <row r="6" spans="1:5" ht="15.75">
      <c r="A6" s="345"/>
      <c r="B6" s="346"/>
      <c r="C6" s="346"/>
      <c r="D6" s="105"/>
    </row>
    <row r="7" spans="1:5">
      <c r="A7" s="343" t="s">
        <v>330</v>
      </c>
      <c r="B7" s="343"/>
      <c r="C7" s="343"/>
      <c r="D7" s="106"/>
    </row>
    <row r="8" spans="1:5" ht="35.25" customHeight="1">
      <c r="A8" s="318" t="s">
        <v>482</v>
      </c>
      <c r="B8" s="318"/>
      <c r="C8" s="318"/>
      <c r="D8" s="107"/>
    </row>
    <row r="9" spans="1:5" ht="15.75">
      <c r="A9" s="1"/>
      <c r="B9" s="1"/>
      <c r="C9" s="1"/>
      <c r="D9" s="1"/>
    </row>
    <row r="10" spans="1:5" ht="20.25" customHeight="1">
      <c r="A10" s="1"/>
      <c r="B10" s="339" t="s">
        <v>6</v>
      </c>
      <c r="C10" s="339"/>
      <c r="D10" s="100"/>
    </row>
    <row r="11" spans="1:5" ht="39">
      <c r="A11" s="108" t="s">
        <v>331</v>
      </c>
      <c r="B11" s="109" t="s">
        <v>3</v>
      </c>
      <c r="C11" s="108" t="s">
        <v>483</v>
      </c>
      <c r="D11" s="110"/>
      <c r="E11" s="12"/>
    </row>
    <row r="12" spans="1:5">
      <c r="A12" s="111" t="s">
        <v>332</v>
      </c>
      <c r="B12" s="91" t="s">
        <v>333</v>
      </c>
      <c r="C12" s="112">
        <f>C13+C19+C29+C37+C40+C50+C56+C61+C69+C79</f>
        <v>49712.500000000007</v>
      </c>
      <c r="D12" s="113"/>
      <c r="E12" s="12"/>
    </row>
    <row r="13" spans="1:5">
      <c r="A13" s="111" t="s">
        <v>334</v>
      </c>
      <c r="B13" s="91" t="s">
        <v>335</v>
      </c>
      <c r="C13" s="112">
        <f>C14</f>
        <v>34078.400000000001</v>
      </c>
      <c r="D13" s="113"/>
      <c r="E13" s="12"/>
    </row>
    <row r="14" spans="1:5" ht="14.25" customHeight="1">
      <c r="A14" s="111" t="s">
        <v>336</v>
      </c>
      <c r="B14" s="91" t="s">
        <v>337</v>
      </c>
      <c r="C14" s="112">
        <f>C15+C16+C17+C18</f>
        <v>34078.400000000001</v>
      </c>
      <c r="D14" s="113"/>
      <c r="E14" s="12"/>
    </row>
    <row r="15" spans="1:5" ht="54.75" customHeight="1">
      <c r="A15" s="104" t="s">
        <v>338</v>
      </c>
      <c r="B15" s="91" t="s">
        <v>339</v>
      </c>
      <c r="C15" s="112">
        <v>33870</v>
      </c>
      <c r="D15" s="113"/>
      <c r="E15" s="12"/>
    </row>
    <row r="16" spans="1:5" ht="69" customHeight="1">
      <c r="A16" s="104" t="s">
        <v>340</v>
      </c>
      <c r="B16" s="91" t="s">
        <v>341</v>
      </c>
      <c r="C16" s="112">
        <v>21.6</v>
      </c>
      <c r="D16" s="113"/>
      <c r="E16" s="12"/>
    </row>
    <row r="17" spans="1:5" ht="33" customHeight="1">
      <c r="A17" s="104" t="s">
        <v>342</v>
      </c>
      <c r="B17" s="91" t="s">
        <v>343</v>
      </c>
      <c r="C17" s="112">
        <v>54.3</v>
      </c>
      <c r="D17" s="113"/>
      <c r="E17" s="12"/>
    </row>
    <row r="18" spans="1:5" ht="60.75" customHeight="1">
      <c r="A18" s="104" t="s">
        <v>344</v>
      </c>
      <c r="B18" s="91" t="s">
        <v>345</v>
      </c>
      <c r="C18" s="112">
        <v>132.5</v>
      </c>
      <c r="D18" s="113"/>
      <c r="E18" s="12"/>
    </row>
    <row r="19" spans="1:5" ht="27.75" customHeight="1">
      <c r="A19" s="111" t="s">
        <v>346</v>
      </c>
      <c r="B19" s="91" t="s">
        <v>347</v>
      </c>
      <c r="C19" s="112">
        <f>C20</f>
        <v>4731.5</v>
      </c>
      <c r="D19" s="113"/>
      <c r="E19" s="12"/>
    </row>
    <row r="20" spans="1:5" ht="27.75" customHeight="1">
      <c r="A20" s="136" t="s">
        <v>464</v>
      </c>
      <c r="B20" s="140" t="s">
        <v>465</v>
      </c>
      <c r="C20" s="138">
        <f>C21+C23+C25+C27</f>
        <v>4731.5</v>
      </c>
      <c r="D20" s="113"/>
      <c r="E20" s="12"/>
    </row>
    <row r="21" spans="1:5" ht="18.75" customHeight="1">
      <c r="A21" s="340" t="s">
        <v>348</v>
      </c>
      <c r="B21" s="341" t="s">
        <v>349</v>
      </c>
      <c r="C21" s="335">
        <v>1615.8</v>
      </c>
      <c r="D21" s="113"/>
      <c r="E21" s="12"/>
    </row>
    <row r="22" spans="1:5" ht="21.75" customHeight="1">
      <c r="A22" s="340"/>
      <c r="B22" s="342"/>
      <c r="C22" s="335"/>
      <c r="D22" s="113"/>
      <c r="E22" s="12"/>
    </row>
    <row r="23" spans="1:5" ht="53.25" customHeight="1">
      <c r="A23" s="336" t="s">
        <v>350</v>
      </c>
      <c r="B23" s="338" t="s">
        <v>351</v>
      </c>
      <c r="C23" s="335">
        <v>16.100000000000001</v>
      </c>
      <c r="D23" s="113"/>
      <c r="E23" s="12"/>
    </row>
    <row r="24" spans="1:5" ht="9" hidden="1" customHeight="1">
      <c r="A24" s="337"/>
      <c r="B24" s="338"/>
      <c r="C24" s="335"/>
      <c r="D24" s="113"/>
      <c r="E24" s="12"/>
    </row>
    <row r="25" spans="1:5" ht="41.25" customHeight="1">
      <c r="A25" s="332" t="s">
        <v>352</v>
      </c>
      <c r="B25" s="333" t="s">
        <v>353</v>
      </c>
      <c r="C25" s="335">
        <v>3422.8</v>
      </c>
      <c r="D25" s="113"/>
      <c r="E25" s="12"/>
    </row>
    <row r="26" spans="1:5" ht="9.75" hidden="1" customHeight="1">
      <c r="A26" s="332"/>
      <c r="B26" s="334"/>
      <c r="C26" s="335"/>
      <c r="D26" s="113"/>
      <c r="E26" s="12"/>
    </row>
    <row r="27" spans="1:5" ht="42.75" customHeight="1">
      <c r="A27" s="332" t="s">
        <v>354</v>
      </c>
      <c r="B27" s="333" t="s">
        <v>355</v>
      </c>
      <c r="C27" s="335">
        <v>-323.2</v>
      </c>
      <c r="D27" s="113"/>
      <c r="E27" s="12"/>
    </row>
    <row r="28" spans="1:5" ht="6" hidden="1" customHeight="1">
      <c r="A28" s="332"/>
      <c r="B28" s="334"/>
      <c r="C28" s="335"/>
      <c r="D28" s="113"/>
      <c r="E28" s="12"/>
    </row>
    <row r="29" spans="1:5" ht="14.25" customHeight="1">
      <c r="A29" s="111" t="s">
        <v>356</v>
      </c>
      <c r="B29" s="14" t="s">
        <v>357</v>
      </c>
      <c r="C29" s="112">
        <f>C30+C33+C35</f>
        <v>2194.8000000000002</v>
      </c>
      <c r="D29" s="113"/>
      <c r="E29" s="12"/>
    </row>
    <row r="30" spans="1:5" ht="24" customHeight="1">
      <c r="A30" s="111" t="s">
        <v>358</v>
      </c>
      <c r="B30" s="91" t="s">
        <v>359</v>
      </c>
      <c r="C30" s="112">
        <f>C31+C32</f>
        <v>1703</v>
      </c>
      <c r="D30" s="113"/>
      <c r="E30" s="12"/>
    </row>
    <row r="31" spans="1:5" ht="27.75" customHeight="1">
      <c r="A31" s="104" t="s">
        <v>360</v>
      </c>
      <c r="B31" s="91" t="s">
        <v>359</v>
      </c>
      <c r="C31" s="112">
        <v>1700</v>
      </c>
      <c r="D31" s="113"/>
      <c r="E31" s="12"/>
    </row>
    <row r="32" spans="1:5" ht="27.75" customHeight="1">
      <c r="A32" s="139" t="s">
        <v>466</v>
      </c>
      <c r="B32" s="140" t="s">
        <v>467</v>
      </c>
      <c r="C32" s="138">
        <v>3</v>
      </c>
      <c r="D32" s="113"/>
      <c r="E32" s="12"/>
    </row>
    <row r="33" spans="1:5" ht="15.75" customHeight="1">
      <c r="A33" s="111" t="s">
        <v>361</v>
      </c>
      <c r="B33" s="91" t="s">
        <v>362</v>
      </c>
      <c r="C33" s="112">
        <f>C34</f>
        <v>421.8</v>
      </c>
      <c r="D33" s="113"/>
      <c r="E33" s="12"/>
    </row>
    <row r="34" spans="1:5">
      <c r="A34" s="104" t="s">
        <v>363</v>
      </c>
      <c r="B34" s="91" t="s">
        <v>362</v>
      </c>
      <c r="C34" s="112">
        <v>421.8</v>
      </c>
      <c r="D34" s="113"/>
      <c r="E34" s="12"/>
    </row>
    <row r="35" spans="1:5">
      <c r="A35" s="136" t="s">
        <v>468</v>
      </c>
      <c r="B35" s="140" t="s">
        <v>469</v>
      </c>
      <c r="C35" s="138">
        <f>C36</f>
        <v>70</v>
      </c>
      <c r="D35" s="113"/>
      <c r="E35" s="12"/>
    </row>
    <row r="36" spans="1:5" ht="31.5" customHeight="1">
      <c r="A36" s="232" t="s">
        <v>694</v>
      </c>
      <c r="B36" s="140" t="s">
        <v>470</v>
      </c>
      <c r="C36" s="138">
        <v>70</v>
      </c>
      <c r="D36" s="113"/>
      <c r="E36" s="12"/>
    </row>
    <row r="37" spans="1:5" ht="27" customHeight="1">
      <c r="A37" s="111" t="s">
        <v>364</v>
      </c>
      <c r="B37" s="91" t="s">
        <v>365</v>
      </c>
      <c r="C37" s="112">
        <f>C38</f>
        <v>125</v>
      </c>
      <c r="D37" s="113"/>
      <c r="E37" s="12"/>
    </row>
    <row r="38" spans="1:5" ht="18" customHeight="1">
      <c r="A38" s="111" t="s">
        <v>366</v>
      </c>
      <c r="B38" s="14" t="s">
        <v>367</v>
      </c>
      <c r="C38" s="103">
        <f>C39</f>
        <v>125</v>
      </c>
      <c r="D38" s="115"/>
      <c r="E38" s="12"/>
    </row>
    <row r="39" spans="1:5" ht="17.25" customHeight="1">
      <c r="A39" s="104" t="s">
        <v>368</v>
      </c>
      <c r="B39" s="14" t="s">
        <v>369</v>
      </c>
      <c r="C39" s="103">
        <v>125</v>
      </c>
      <c r="D39" s="115"/>
      <c r="E39" s="12"/>
    </row>
    <row r="40" spans="1:5" ht="28.5" customHeight="1">
      <c r="A40" s="111" t="s">
        <v>370</v>
      </c>
      <c r="B40" s="91" t="s">
        <v>371</v>
      </c>
      <c r="C40" s="112">
        <f t="shared" ref="C40" si="0">C41+C47</f>
        <v>4011.0000000000005</v>
      </c>
      <c r="D40" s="113"/>
      <c r="E40" s="12"/>
    </row>
    <row r="41" spans="1:5" ht="57" customHeight="1">
      <c r="A41" s="111" t="s">
        <v>372</v>
      </c>
      <c r="B41" s="91" t="s">
        <v>373</v>
      </c>
      <c r="C41" s="112">
        <f>C42+C45</f>
        <v>4006.0000000000005</v>
      </c>
      <c r="D41" s="113"/>
      <c r="E41" s="12"/>
    </row>
    <row r="42" spans="1:5" ht="43.5" customHeight="1">
      <c r="A42" s="111" t="s">
        <v>374</v>
      </c>
      <c r="B42" s="91" t="s">
        <v>375</v>
      </c>
      <c r="C42" s="112">
        <f>C43+C44</f>
        <v>3849.1000000000004</v>
      </c>
      <c r="D42" s="113"/>
      <c r="E42" s="12"/>
    </row>
    <row r="43" spans="1:5" ht="51.75" customHeight="1">
      <c r="A43" s="104" t="s">
        <v>376</v>
      </c>
      <c r="B43" s="116" t="s">
        <v>377</v>
      </c>
      <c r="C43" s="112">
        <v>3528.3</v>
      </c>
      <c r="D43" s="113"/>
      <c r="E43" s="12"/>
    </row>
    <row r="44" spans="1:5" ht="54" customHeight="1">
      <c r="A44" s="104" t="s">
        <v>378</v>
      </c>
      <c r="B44" s="117" t="s">
        <v>379</v>
      </c>
      <c r="C44" s="112">
        <v>320.8</v>
      </c>
      <c r="D44" s="113"/>
      <c r="E44" s="12"/>
    </row>
    <row r="45" spans="1:5" ht="56.25" customHeight="1">
      <c r="A45" s="111" t="s">
        <v>380</v>
      </c>
      <c r="B45" s="14" t="s">
        <v>381</v>
      </c>
      <c r="C45" s="112">
        <f>C46</f>
        <v>156.9</v>
      </c>
      <c r="D45" s="113"/>
      <c r="E45" s="12"/>
    </row>
    <row r="46" spans="1:5" ht="43.5" customHeight="1">
      <c r="A46" s="104" t="s">
        <v>382</v>
      </c>
      <c r="B46" s="91" t="s">
        <v>383</v>
      </c>
      <c r="C46" s="112">
        <v>156.9</v>
      </c>
      <c r="D46" s="113"/>
      <c r="E46" s="12"/>
    </row>
    <row r="47" spans="1:5" ht="24" customHeight="1">
      <c r="A47" s="104" t="s">
        <v>384</v>
      </c>
      <c r="B47" s="102" t="s">
        <v>385</v>
      </c>
      <c r="C47" s="112">
        <f t="shared" ref="C47:C48" si="1">C48</f>
        <v>5</v>
      </c>
      <c r="D47" s="113"/>
      <c r="E47" s="12"/>
    </row>
    <row r="48" spans="1:5" ht="29.25" customHeight="1">
      <c r="A48" s="104" t="s">
        <v>386</v>
      </c>
      <c r="B48" s="91" t="s">
        <v>387</v>
      </c>
      <c r="C48" s="112">
        <f t="shared" si="1"/>
        <v>5</v>
      </c>
      <c r="D48" s="113"/>
      <c r="E48" s="12"/>
    </row>
    <row r="49" spans="1:5" ht="39.75" customHeight="1">
      <c r="A49" s="104" t="s">
        <v>388</v>
      </c>
      <c r="B49" s="91" t="s">
        <v>389</v>
      </c>
      <c r="C49" s="112">
        <v>5</v>
      </c>
      <c r="D49" s="113"/>
      <c r="E49" s="12"/>
    </row>
    <row r="50" spans="1:5" ht="18" customHeight="1">
      <c r="A50" s="111" t="s">
        <v>390</v>
      </c>
      <c r="B50" s="14" t="s">
        <v>391</v>
      </c>
      <c r="C50" s="112">
        <f>C51</f>
        <v>364.6</v>
      </c>
      <c r="D50" s="113"/>
      <c r="E50" s="12"/>
    </row>
    <row r="51" spans="1:5" ht="18.75" customHeight="1">
      <c r="A51" s="111" t="s">
        <v>392</v>
      </c>
      <c r="B51" s="14" t="s">
        <v>393</v>
      </c>
      <c r="C51" s="112">
        <f>C52+C53+C54+C55</f>
        <v>364.6</v>
      </c>
      <c r="D51" s="113"/>
      <c r="E51" s="12"/>
    </row>
    <row r="52" spans="1:5" ht="25.5" customHeight="1">
      <c r="A52" s="104" t="s">
        <v>394</v>
      </c>
      <c r="B52" s="91" t="s">
        <v>395</v>
      </c>
      <c r="C52" s="112">
        <v>75.5</v>
      </c>
      <c r="D52" s="113"/>
      <c r="E52" s="12"/>
    </row>
    <row r="53" spans="1:5" ht="27.75" customHeight="1">
      <c r="A53" s="104" t="s">
        <v>396</v>
      </c>
      <c r="B53" s="91" t="s">
        <v>397</v>
      </c>
      <c r="C53" s="112">
        <v>0</v>
      </c>
      <c r="D53" s="113"/>
      <c r="E53" s="12"/>
    </row>
    <row r="54" spans="1:5" ht="18.75" customHeight="1">
      <c r="A54" s="104" t="s">
        <v>398</v>
      </c>
      <c r="B54" s="91" t="s">
        <v>399</v>
      </c>
      <c r="C54" s="112">
        <v>49.7</v>
      </c>
      <c r="D54" s="113"/>
      <c r="E54" s="12"/>
    </row>
    <row r="55" spans="1:5" ht="20.25" customHeight="1">
      <c r="A55" s="104" t="s">
        <v>400</v>
      </c>
      <c r="B55" s="91" t="s">
        <v>401</v>
      </c>
      <c r="C55" s="112">
        <v>239.4</v>
      </c>
      <c r="D55" s="113"/>
      <c r="E55" s="12"/>
    </row>
    <row r="56" spans="1:5" ht="27" customHeight="1">
      <c r="A56" s="111" t="s">
        <v>402</v>
      </c>
      <c r="B56" s="91" t="s">
        <v>403</v>
      </c>
      <c r="C56" s="112">
        <f>C57</f>
        <v>2419</v>
      </c>
      <c r="D56" s="113"/>
      <c r="E56" s="12"/>
    </row>
    <row r="57" spans="1:5" ht="18.75" customHeight="1">
      <c r="A57" s="111" t="s">
        <v>404</v>
      </c>
      <c r="B57" s="14" t="s">
        <v>405</v>
      </c>
      <c r="C57" s="112">
        <f>C58</f>
        <v>2419</v>
      </c>
      <c r="D57" s="113"/>
      <c r="E57" s="12"/>
    </row>
    <row r="58" spans="1:5" ht="21.75" customHeight="1">
      <c r="A58" s="111" t="s">
        <v>406</v>
      </c>
      <c r="B58" s="14" t="s">
        <v>407</v>
      </c>
      <c r="C58" s="112">
        <f>C59+C60</f>
        <v>2419</v>
      </c>
      <c r="D58" s="113"/>
      <c r="E58" s="12"/>
    </row>
    <row r="59" spans="1:5" ht="28.5" customHeight="1">
      <c r="A59" s="104" t="s">
        <v>408</v>
      </c>
      <c r="B59" s="91" t="s">
        <v>409</v>
      </c>
      <c r="C59" s="112">
        <v>45</v>
      </c>
      <c r="D59" s="113"/>
      <c r="E59" s="12"/>
    </row>
    <row r="60" spans="1:5" ht="30" customHeight="1">
      <c r="A60" s="104" t="s">
        <v>410</v>
      </c>
      <c r="B60" s="91" t="s">
        <v>409</v>
      </c>
      <c r="C60" s="112">
        <v>2374</v>
      </c>
      <c r="D60" s="113"/>
      <c r="E60" s="12"/>
    </row>
    <row r="61" spans="1:5" ht="23.25" customHeight="1">
      <c r="A61" s="111" t="s">
        <v>411</v>
      </c>
      <c r="B61" s="91" t="s">
        <v>412</v>
      </c>
      <c r="C61" s="112">
        <f t="shared" ref="C61" si="2">C62+C65</f>
        <v>1456.8</v>
      </c>
      <c r="D61" s="113"/>
      <c r="E61" s="12"/>
    </row>
    <row r="62" spans="1:5" ht="58.5" customHeight="1">
      <c r="A62" s="101" t="s">
        <v>413</v>
      </c>
      <c r="B62" s="102" t="s">
        <v>414</v>
      </c>
      <c r="C62" s="118">
        <f t="shared" ref="C62:C63" si="3">C63</f>
        <v>400</v>
      </c>
      <c r="D62" s="113"/>
      <c r="E62" s="12"/>
    </row>
    <row r="63" spans="1:5" ht="54" customHeight="1">
      <c r="A63" s="101" t="s">
        <v>415</v>
      </c>
      <c r="B63" s="102" t="s">
        <v>416</v>
      </c>
      <c r="C63" s="118">
        <f t="shared" si="3"/>
        <v>400</v>
      </c>
      <c r="D63" s="113"/>
      <c r="E63" s="12"/>
    </row>
    <row r="64" spans="1:5" ht="57" customHeight="1">
      <c r="A64" s="104" t="s">
        <v>417</v>
      </c>
      <c r="B64" s="117" t="s">
        <v>418</v>
      </c>
      <c r="C64" s="118">
        <v>400</v>
      </c>
      <c r="D64" s="113"/>
      <c r="E64" s="12"/>
    </row>
    <row r="65" spans="1:5" ht="28.5" customHeight="1">
      <c r="A65" s="119" t="s">
        <v>419</v>
      </c>
      <c r="B65" s="120" t="s">
        <v>420</v>
      </c>
      <c r="C65" s="121">
        <f>C66</f>
        <v>1056.8</v>
      </c>
      <c r="D65" s="113"/>
      <c r="E65" s="12"/>
    </row>
    <row r="66" spans="1:5" ht="30" customHeight="1">
      <c r="A66" s="111" t="s">
        <v>421</v>
      </c>
      <c r="B66" s="91" t="s">
        <v>422</v>
      </c>
      <c r="C66" s="112">
        <f>C67+C68</f>
        <v>1056.8</v>
      </c>
      <c r="D66" s="113"/>
      <c r="E66" s="12"/>
    </row>
    <row r="67" spans="1:5" ht="28.5" customHeight="1">
      <c r="A67" s="104" t="s">
        <v>423</v>
      </c>
      <c r="B67" s="91" t="s">
        <v>424</v>
      </c>
      <c r="C67" s="112">
        <v>885.4</v>
      </c>
      <c r="D67" s="113"/>
      <c r="E67" s="12"/>
    </row>
    <row r="68" spans="1:5" ht="34.5" customHeight="1">
      <c r="A68" s="104" t="s">
        <v>425</v>
      </c>
      <c r="B68" s="91" t="s">
        <v>426</v>
      </c>
      <c r="C68" s="112">
        <v>171.4</v>
      </c>
      <c r="D68" s="113"/>
      <c r="E68" s="12"/>
    </row>
    <row r="69" spans="1:5" ht="18.75" customHeight="1">
      <c r="A69" s="111" t="s">
        <v>427</v>
      </c>
      <c r="B69" s="14" t="s">
        <v>428</v>
      </c>
      <c r="C69" s="112">
        <f>C70+C72+C76+C74</f>
        <v>104.3</v>
      </c>
      <c r="D69" s="113"/>
      <c r="E69" s="12"/>
    </row>
    <row r="70" spans="1:5" ht="19.5" customHeight="1">
      <c r="A70" s="111" t="s">
        <v>429</v>
      </c>
      <c r="B70" s="91" t="s">
        <v>430</v>
      </c>
      <c r="C70" s="112">
        <f>C71</f>
        <v>40</v>
      </c>
      <c r="D70" s="113"/>
      <c r="E70" s="12"/>
    </row>
    <row r="71" spans="1:5" ht="56.25" customHeight="1">
      <c r="A71" s="104" t="s">
        <v>431</v>
      </c>
      <c r="B71" s="122" t="s">
        <v>432</v>
      </c>
      <c r="C71" s="112">
        <v>40</v>
      </c>
      <c r="D71" s="113"/>
      <c r="E71" s="12"/>
    </row>
    <row r="72" spans="1:5" ht="66" customHeight="1">
      <c r="A72" s="104" t="s">
        <v>433</v>
      </c>
      <c r="B72" s="122" t="s">
        <v>434</v>
      </c>
      <c r="C72" s="112">
        <f>C73</f>
        <v>35</v>
      </c>
      <c r="D72" s="113"/>
      <c r="E72" s="12"/>
    </row>
    <row r="73" spans="1:5" ht="18" customHeight="1">
      <c r="A73" s="104" t="s">
        <v>435</v>
      </c>
      <c r="B73" s="91" t="s">
        <v>436</v>
      </c>
      <c r="C73" s="112">
        <v>35</v>
      </c>
      <c r="D73" s="113"/>
      <c r="E73" s="12"/>
    </row>
    <row r="74" spans="1:5" ht="43.5" customHeight="1">
      <c r="A74" s="232" t="s">
        <v>695</v>
      </c>
      <c r="B74" s="233" t="s">
        <v>696</v>
      </c>
      <c r="C74" s="234">
        <f>C75</f>
        <v>3</v>
      </c>
      <c r="D74" s="113"/>
      <c r="E74" s="12"/>
    </row>
    <row r="75" spans="1:5" ht="45" customHeight="1">
      <c r="A75" s="232" t="s">
        <v>697</v>
      </c>
      <c r="B75" s="233" t="s">
        <v>698</v>
      </c>
      <c r="C75" s="234">
        <v>3</v>
      </c>
      <c r="D75" s="113"/>
      <c r="E75" s="12"/>
    </row>
    <row r="76" spans="1:5" ht="27.75" customHeight="1">
      <c r="A76" s="111" t="s">
        <v>437</v>
      </c>
      <c r="B76" s="91" t="s">
        <v>438</v>
      </c>
      <c r="C76" s="112">
        <f>C77+C78</f>
        <v>26.3</v>
      </c>
      <c r="D76" s="113"/>
      <c r="E76" s="12"/>
    </row>
    <row r="77" spans="1:5" ht="31.5" customHeight="1">
      <c r="A77" s="104" t="s">
        <v>439</v>
      </c>
      <c r="B77" s="91" t="s">
        <v>440</v>
      </c>
      <c r="C77" s="112">
        <v>3.5</v>
      </c>
      <c r="D77" s="113"/>
      <c r="E77" s="12"/>
    </row>
    <row r="78" spans="1:5" ht="29.25" customHeight="1">
      <c r="A78" s="104" t="s">
        <v>441</v>
      </c>
      <c r="B78" s="91" t="s">
        <v>440</v>
      </c>
      <c r="C78" s="112">
        <v>22.8</v>
      </c>
      <c r="D78" s="113"/>
      <c r="E78" s="12"/>
    </row>
    <row r="79" spans="1:5" ht="17.25" customHeight="1">
      <c r="A79" s="111" t="s">
        <v>442</v>
      </c>
      <c r="B79" s="14" t="s">
        <v>443</v>
      </c>
      <c r="C79" s="112">
        <f t="shared" ref="C79:C80" si="4">C80</f>
        <v>227.1</v>
      </c>
      <c r="D79" s="113"/>
      <c r="E79" s="12"/>
    </row>
    <row r="80" spans="1:5" ht="17.25" customHeight="1">
      <c r="A80" s="111" t="s">
        <v>444</v>
      </c>
      <c r="B80" s="14" t="s">
        <v>445</v>
      </c>
      <c r="C80" s="112">
        <f t="shared" si="4"/>
        <v>227.1</v>
      </c>
      <c r="D80" s="113"/>
      <c r="E80" s="12"/>
    </row>
    <row r="81" spans="1:5" ht="15.75" customHeight="1">
      <c r="A81" s="104" t="s">
        <v>446</v>
      </c>
      <c r="B81" s="14" t="s">
        <v>447</v>
      </c>
      <c r="C81" s="112">
        <v>227.1</v>
      </c>
      <c r="D81" s="113"/>
      <c r="E81" s="12"/>
    </row>
    <row r="82" spans="1:5" ht="17.25" customHeight="1">
      <c r="A82" s="123" t="s">
        <v>448</v>
      </c>
      <c r="B82" s="13" t="s">
        <v>449</v>
      </c>
      <c r="C82" s="124">
        <f>C83</f>
        <v>122900.20000000001</v>
      </c>
      <c r="D82" s="125"/>
      <c r="E82" s="12"/>
    </row>
    <row r="83" spans="1:5" ht="28.5" customHeight="1">
      <c r="A83" s="111" t="s">
        <v>450</v>
      </c>
      <c r="B83" s="91" t="s">
        <v>451</v>
      </c>
      <c r="C83" s="112">
        <f>C84+C87+C90+C95</f>
        <v>122900.20000000001</v>
      </c>
      <c r="D83" s="113"/>
      <c r="E83" s="12"/>
    </row>
    <row r="84" spans="1:5" ht="20.25" customHeight="1">
      <c r="A84" s="136" t="s">
        <v>471</v>
      </c>
      <c r="B84" s="91" t="s">
        <v>452</v>
      </c>
      <c r="C84" s="112">
        <f>C85</f>
        <v>68330.100000000006</v>
      </c>
      <c r="D84" s="113"/>
      <c r="E84" s="12"/>
    </row>
    <row r="85" spans="1:5" ht="16.5" customHeight="1">
      <c r="A85" s="136" t="s">
        <v>472</v>
      </c>
      <c r="B85" s="91" t="s">
        <v>453</v>
      </c>
      <c r="C85" s="112">
        <f>C86</f>
        <v>68330.100000000006</v>
      </c>
      <c r="D85" s="113"/>
      <c r="E85" s="12"/>
    </row>
    <row r="86" spans="1:5" ht="26.25" customHeight="1">
      <c r="A86" s="139" t="s">
        <v>473</v>
      </c>
      <c r="B86" s="91" t="s">
        <v>454</v>
      </c>
      <c r="C86" s="112">
        <v>68330.100000000006</v>
      </c>
      <c r="D86" s="113"/>
      <c r="E86" s="12"/>
    </row>
    <row r="87" spans="1:5" ht="26.25" customHeight="1">
      <c r="A87" s="119" t="s">
        <v>474</v>
      </c>
      <c r="B87" s="126" t="s">
        <v>455</v>
      </c>
      <c r="C87" s="112">
        <f>C88</f>
        <v>254.1</v>
      </c>
      <c r="D87" s="113"/>
      <c r="E87" s="12"/>
    </row>
    <row r="88" spans="1:5" ht="14.25" customHeight="1">
      <c r="A88" s="136" t="s">
        <v>475</v>
      </c>
      <c r="B88" s="91" t="s">
        <v>456</v>
      </c>
      <c r="C88" s="112">
        <f t="shared" ref="C88" si="5">C89</f>
        <v>254.1</v>
      </c>
      <c r="D88" s="113"/>
      <c r="E88" s="12"/>
    </row>
    <row r="89" spans="1:5" ht="15" customHeight="1">
      <c r="A89" s="139" t="s">
        <v>476</v>
      </c>
      <c r="B89" s="91" t="s">
        <v>457</v>
      </c>
      <c r="C89" s="112">
        <v>254.1</v>
      </c>
      <c r="D89" s="113"/>
      <c r="E89" s="12"/>
    </row>
    <row r="90" spans="1:5" ht="28.5" customHeight="1">
      <c r="A90" s="136" t="s">
        <v>477</v>
      </c>
      <c r="B90" s="91" t="s">
        <v>458</v>
      </c>
      <c r="C90" s="112">
        <f>C91+C93</f>
        <v>54266.100000000006</v>
      </c>
      <c r="D90" s="113"/>
      <c r="E90" s="12"/>
    </row>
    <row r="91" spans="1:5" ht="29.25" customHeight="1">
      <c r="A91" s="136" t="s">
        <v>478</v>
      </c>
      <c r="B91" s="91" t="s">
        <v>459</v>
      </c>
      <c r="C91" s="112">
        <f>C92</f>
        <v>1352.3</v>
      </c>
      <c r="D91" s="113"/>
      <c r="E91" s="12"/>
    </row>
    <row r="92" spans="1:5" ht="27" customHeight="1">
      <c r="A92" s="139" t="s">
        <v>479</v>
      </c>
      <c r="B92" s="127" t="s">
        <v>460</v>
      </c>
      <c r="C92" s="112">
        <v>1352.3</v>
      </c>
      <c r="D92" s="113"/>
      <c r="E92" s="12"/>
    </row>
    <row r="93" spans="1:5" ht="16.5" customHeight="1">
      <c r="A93" s="139" t="s">
        <v>480</v>
      </c>
      <c r="B93" s="91" t="s">
        <v>461</v>
      </c>
      <c r="C93" s="112">
        <f>C94</f>
        <v>52913.8</v>
      </c>
      <c r="D93" s="113"/>
      <c r="E93" s="12"/>
    </row>
    <row r="94" spans="1:5" ht="19.5" customHeight="1">
      <c r="A94" s="139" t="s">
        <v>481</v>
      </c>
      <c r="B94" s="91" t="s">
        <v>462</v>
      </c>
      <c r="C94" s="112">
        <v>52913.8</v>
      </c>
      <c r="D94" s="113"/>
      <c r="E94" s="12"/>
    </row>
    <row r="95" spans="1:5" ht="19.5" customHeight="1">
      <c r="A95" s="114" t="s">
        <v>769</v>
      </c>
      <c r="B95" s="304" t="s">
        <v>766</v>
      </c>
      <c r="C95" s="305">
        <f>C96</f>
        <v>49.9</v>
      </c>
      <c r="D95" s="113"/>
      <c r="E95" s="12"/>
    </row>
    <row r="96" spans="1:5" ht="42" customHeight="1">
      <c r="A96" s="114" t="s">
        <v>770</v>
      </c>
      <c r="B96" s="304" t="s">
        <v>767</v>
      </c>
      <c r="C96" s="305">
        <f>C97</f>
        <v>49.9</v>
      </c>
      <c r="D96" s="113"/>
      <c r="E96" s="12"/>
    </row>
    <row r="97" spans="1:5" ht="42" customHeight="1">
      <c r="A97" s="306" t="s">
        <v>771</v>
      </c>
      <c r="B97" s="304" t="s">
        <v>768</v>
      </c>
      <c r="C97" s="305">
        <v>49.9</v>
      </c>
      <c r="D97" s="113"/>
      <c r="E97" s="12"/>
    </row>
    <row r="98" spans="1:5" ht="19.5" customHeight="1">
      <c r="A98" s="114"/>
      <c r="B98" s="13" t="s">
        <v>463</v>
      </c>
      <c r="C98" s="124">
        <f>C12+C82</f>
        <v>172612.7</v>
      </c>
      <c r="D98" s="125"/>
      <c r="E98" s="12"/>
    </row>
    <row r="99" spans="1:5">
      <c r="A99" s="12"/>
      <c r="B99" s="12"/>
      <c r="C99" s="12"/>
      <c r="D99" s="12"/>
      <c r="E99" s="12"/>
    </row>
    <row r="100" spans="1:5">
      <c r="A100" s="12"/>
      <c r="B100" s="12"/>
      <c r="C100" s="12"/>
      <c r="D100" s="12"/>
      <c r="E100" s="12"/>
    </row>
  </sheetData>
  <mergeCells count="21">
    <mergeCell ref="A7:C7"/>
    <mergeCell ref="B1:C1"/>
    <mergeCell ref="B2:C2"/>
    <mergeCell ref="B3:C3"/>
    <mergeCell ref="B4:C4"/>
    <mergeCell ref="B5:C5"/>
    <mergeCell ref="A6:C6"/>
    <mergeCell ref="A8:C8"/>
    <mergeCell ref="B10:C10"/>
    <mergeCell ref="A21:A22"/>
    <mergeCell ref="B21:B22"/>
    <mergeCell ref="C21:C22"/>
    <mergeCell ref="A27:A28"/>
    <mergeCell ref="B27:B28"/>
    <mergeCell ref="C27:C28"/>
    <mergeCell ref="A23:A24"/>
    <mergeCell ref="B23:B24"/>
    <mergeCell ref="C23:C24"/>
    <mergeCell ref="A25:A26"/>
    <mergeCell ref="B25:B26"/>
    <mergeCell ref="C25:C26"/>
  </mergeCells>
  <pageMargins left="0.7" right="0.7" top="0.75" bottom="0.75" header="0.3" footer="0.3"/>
  <pageSetup paperSize="9" scale="76" orientation="portrait" r:id="rId1"/>
  <rowBreaks count="1" manualBreakCount="1">
    <brk id="40" max="16383" man="1"/>
  </rowBreaks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98"/>
  <sheetViews>
    <sheetView view="pageBreakPreview" topLeftCell="A85" zoomScaleSheetLayoutView="100" workbookViewId="0">
      <selection activeCell="B116" sqref="B116"/>
    </sheetView>
  </sheetViews>
  <sheetFormatPr defaultRowHeight="15"/>
  <cols>
    <col min="1" max="1" width="21.7109375" customWidth="1"/>
    <col min="2" max="2" width="47.140625" customWidth="1"/>
    <col min="3" max="3" width="9.28515625" customWidth="1"/>
    <col min="4" max="4" width="9.140625" customWidth="1"/>
    <col min="5" max="5" width="0.140625" customWidth="1"/>
    <col min="6" max="6" width="6.7109375" hidden="1" customWidth="1"/>
    <col min="7" max="7" width="6.7109375" customWidth="1"/>
  </cols>
  <sheetData>
    <row r="1" spans="1:7" ht="15.75">
      <c r="A1" s="1"/>
      <c r="B1" s="319" t="s">
        <v>500</v>
      </c>
      <c r="C1" s="319"/>
      <c r="D1" s="319"/>
      <c r="E1" s="132"/>
    </row>
    <row r="2" spans="1:7" ht="15.75">
      <c r="A2" s="1"/>
      <c r="B2" s="319" t="s">
        <v>0</v>
      </c>
      <c r="C2" s="319"/>
      <c r="D2" s="319"/>
      <c r="E2" s="132"/>
    </row>
    <row r="3" spans="1:7" ht="15.75">
      <c r="A3" s="1"/>
      <c r="B3" s="344" t="s">
        <v>5</v>
      </c>
      <c r="C3" s="344"/>
      <c r="D3" s="344"/>
      <c r="E3" s="132"/>
    </row>
    <row r="4" spans="1:7" ht="15.75">
      <c r="A4" s="1"/>
      <c r="B4" s="319" t="s">
        <v>2</v>
      </c>
      <c r="C4" s="319"/>
      <c r="D4" s="319"/>
      <c r="E4" s="132"/>
    </row>
    <row r="5" spans="1:7" ht="15.75">
      <c r="A5" s="1"/>
      <c r="B5" s="319" t="s">
        <v>778</v>
      </c>
      <c r="C5" s="319"/>
      <c r="D5" s="319"/>
      <c r="E5" s="132"/>
    </row>
    <row r="6" spans="1:7" ht="15.75">
      <c r="A6" s="345"/>
      <c r="B6" s="346"/>
      <c r="C6" s="346"/>
      <c r="D6" s="346"/>
      <c r="E6" s="133"/>
    </row>
    <row r="7" spans="1:7">
      <c r="A7" s="345" t="s">
        <v>330</v>
      </c>
      <c r="B7" s="347"/>
      <c r="C7" s="347"/>
      <c r="D7" s="347"/>
      <c r="E7" s="131"/>
    </row>
    <row r="8" spans="1:7" ht="16.5" customHeight="1">
      <c r="A8" s="345" t="s">
        <v>722</v>
      </c>
      <c r="B8" s="346"/>
      <c r="C8" s="346"/>
      <c r="D8" s="346"/>
      <c r="E8" s="134"/>
    </row>
    <row r="9" spans="1:7" ht="15.75">
      <c r="A9" s="349" t="s">
        <v>723</v>
      </c>
      <c r="B9" s="347"/>
      <c r="C9" s="347"/>
      <c r="D9" s="347"/>
      <c r="E9" s="1"/>
    </row>
    <row r="10" spans="1:7" ht="15.75">
      <c r="A10" s="1"/>
      <c r="B10" s="339" t="s">
        <v>6</v>
      </c>
      <c r="C10" s="339"/>
      <c r="D10" s="339"/>
      <c r="E10" s="135"/>
    </row>
    <row r="11" spans="1:7" ht="32.25" customHeight="1">
      <c r="A11" s="350" t="s">
        <v>331</v>
      </c>
      <c r="B11" s="324" t="s">
        <v>3</v>
      </c>
      <c r="C11" s="348" t="s">
        <v>490</v>
      </c>
      <c r="D11" s="348"/>
      <c r="E11" s="135"/>
    </row>
    <row r="12" spans="1:7" ht="28.5" customHeight="1">
      <c r="A12" s="351"/>
      <c r="B12" s="325"/>
      <c r="C12" s="109" t="s">
        <v>485</v>
      </c>
      <c r="D12" s="109" t="s">
        <v>484</v>
      </c>
      <c r="E12" s="110"/>
      <c r="F12" s="12"/>
      <c r="G12" s="12"/>
    </row>
    <row r="13" spans="1:7">
      <c r="A13" s="136" t="s">
        <v>332</v>
      </c>
      <c r="B13" s="140" t="s">
        <v>333</v>
      </c>
      <c r="C13" s="138">
        <f>C14+C20+C30+C38+C41+C51+C57+C62+C70+C80</f>
        <v>52125.8</v>
      </c>
      <c r="D13" s="144">
        <f>D14+D20+D30+D38+D41+D51+D57+D62+D70+D80</f>
        <v>55514.600000000006</v>
      </c>
      <c r="E13" s="113"/>
      <c r="F13" s="12"/>
      <c r="G13" s="12"/>
    </row>
    <row r="14" spans="1:7">
      <c r="A14" s="136" t="s">
        <v>334</v>
      </c>
      <c r="B14" s="140" t="s">
        <v>335</v>
      </c>
      <c r="C14" s="138">
        <f>C15</f>
        <v>36982.199999999997</v>
      </c>
      <c r="D14" s="138">
        <f>D15</f>
        <v>39886.1</v>
      </c>
      <c r="E14" s="113"/>
      <c r="F14" s="12"/>
      <c r="G14" s="12"/>
    </row>
    <row r="15" spans="1:7">
      <c r="A15" s="136" t="s">
        <v>336</v>
      </c>
      <c r="B15" s="140" t="s">
        <v>337</v>
      </c>
      <c r="C15" s="138">
        <f>C16+C17+C18+C19</f>
        <v>36982.199999999997</v>
      </c>
      <c r="D15" s="138">
        <f>D16+D17+D18+D19</f>
        <v>39886.1</v>
      </c>
      <c r="E15" s="113"/>
      <c r="F15" s="12"/>
      <c r="G15" s="12"/>
    </row>
    <row r="16" spans="1:7" ht="77.25">
      <c r="A16" s="139" t="s">
        <v>338</v>
      </c>
      <c r="B16" s="140" t="s">
        <v>339</v>
      </c>
      <c r="C16" s="138">
        <v>36760</v>
      </c>
      <c r="D16" s="138">
        <v>39650</v>
      </c>
      <c r="E16" s="113"/>
      <c r="F16" s="12"/>
      <c r="G16" s="12"/>
    </row>
    <row r="17" spans="1:7" ht="102.75">
      <c r="A17" s="139" t="s">
        <v>340</v>
      </c>
      <c r="B17" s="140" t="s">
        <v>341</v>
      </c>
      <c r="C17" s="138">
        <v>23.7</v>
      </c>
      <c r="D17" s="138">
        <v>25.9</v>
      </c>
      <c r="E17" s="113"/>
      <c r="F17" s="12"/>
      <c r="G17" s="12"/>
    </row>
    <row r="18" spans="1:7" ht="39">
      <c r="A18" s="139" t="s">
        <v>342</v>
      </c>
      <c r="B18" s="140" t="s">
        <v>343</v>
      </c>
      <c r="C18" s="138">
        <v>58.5</v>
      </c>
      <c r="D18" s="138">
        <v>62.7</v>
      </c>
      <c r="E18" s="113"/>
      <c r="F18" s="12"/>
      <c r="G18" s="12"/>
    </row>
    <row r="19" spans="1:7" ht="90">
      <c r="A19" s="139" t="s">
        <v>344</v>
      </c>
      <c r="B19" s="140" t="s">
        <v>345</v>
      </c>
      <c r="C19" s="138">
        <v>140</v>
      </c>
      <c r="D19" s="138">
        <v>147.5</v>
      </c>
      <c r="E19" s="113"/>
      <c r="F19" s="12"/>
      <c r="G19" s="12"/>
    </row>
    <row r="20" spans="1:7" ht="39">
      <c r="A20" s="136" t="s">
        <v>346</v>
      </c>
      <c r="B20" s="140" t="s">
        <v>347</v>
      </c>
      <c r="C20" s="138">
        <f>C21</f>
        <v>4657.0999999999995</v>
      </c>
      <c r="D20" s="138">
        <f>D21</f>
        <v>5242.5</v>
      </c>
      <c r="E20" s="113"/>
      <c r="F20" s="12"/>
      <c r="G20" s="12"/>
    </row>
    <row r="21" spans="1:7" ht="26.25">
      <c r="A21" s="136" t="s">
        <v>464</v>
      </c>
      <c r="B21" s="140" t="s">
        <v>465</v>
      </c>
      <c r="C21" s="138">
        <f>C22+C24+C26+C28</f>
        <v>4657.0999999999995</v>
      </c>
      <c r="D21" s="138">
        <f>D22+D24+D26+D28</f>
        <v>5242.5</v>
      </c>
      <c r="E21" s="113"/>
      <c r="F21" s="12"/>
      <c r="G21" s="12"/>
    </row>
    <row r="22" spans="1:7">
      <c r="A22" s="340" t="s">
        <v>348</v>
      </c>
      <c r="B22" s="341" t="s">
        <v>349</v>
      </c>
      <c r="C22" s="335">
        <v>1619.4</v>
      </c>
      <c r="D22" s="335">
        <v>1806.6</v>
      </c>
      <c r="E22" s="113"/>
      <c r="F22" s="12"/>
      <c r="G22" s="12"/>
    </row>
    <row r="23" spans="1:7" ht="45.75" customHeight="1">
      <c r="A23" s="340"/>
      <c r="B23" s="342"/>
      <c r="C23" s="335"/>
      <c r="D23" s="335"/>
      <c r="E23" s="113"/>
      <c r="F23" s="12"/>
      <c r="G23" s="12"/>
    </row>
    <row r="24" spans="1:7">
      <c r="A24" s="336" t="s">
        <v>350</v>
      </c>
      <c r="B24" s="338" t="s">
        <v>351</v>
      </c>
      <c r="C24" s="335">
        <v>14.8</v>
      </c>
      <c r="D24" s="335">
        <v>15.5</v>
      </c>
      <c r="E24" s="113"/>
      <c r="F24" s="12"/>
      <c r="G24" s="12"/>
    </row>
    <row r="25" spans="1:7" ht="64.5" customHeight="1">
      <c r="A25" s="337"/>
      <c r="B25" s="338"/>
      <c r="C25" s="335"/>
      <c r="D25" s="335"/>
      <c r="E25" s="113"/>
      <c r="F25" s="12"/>
      <c r="G25" s="12"/>
    </row>
    <row r="26" spans="1:7">
      <c r="A26" s="332" t="s">
        <v>352</v>
      </c>
      <c r="B26" s="333" t="s">
        <v>353</v>
      </c>
      <c r="C26" s="335">
        <v>3359</v>
      </c>
      <c r="D26" s="335">
        <v>3766.9</v>
      </c>
      <c r="E26" s="113"/>
      <c r="F26" s="12"/>
      <c r="G26" s="12"/>
    </row>
    <row r="27" spans="1:7" ht="48.75" customHeight="1">
      <c r="A27" s="332"/>
      <c r="B27" s="334"/>
      <c r="C27" s="335"/>
      <c r="D27" s="335"/>
      <c r="E27" s="113"/>
      <c r="F27" s="12"/>
      <c r="G27" s="12"/>
    </row>
    <row r="28" spans="1:7">
      <c r="A28" s="332" t="s">
        <v>354</v>
      </c>
      <c r="B28" s="333" t="s">
        <v>355</v>
      </c>
      <c r="C28" s="335">
        <v>-336.1</v>
      </c>
      <c r="D28" s="335">
        <v>-346.5</v>
      </c>
      <c r="E28" s="113"/>
      <c r="F28" s="12"/>
      <c r="G28" s="12"/>
    </row>
    <row r="29" spans="1:7" ht="36" customHeight="1">
      <c r="A29" s="332"/>
      <c r="B29" s="334"/>
      <c r="C29" s="335"/>
      <c r="D29" s="335"/>
      <c r="E29" s="113"/>
      <c r="F29" s="12"/>
      <c r="G29" s="12"/>
    </row>
    <row r="30" spans="1:7">
      <c r="A30" s="136" t="s">
        <v>356</v>
      </c>
      <c r="B30" s="14" t="s">
        <v>357</v>
      </c>
      <c r="C30" s="138">
        <f>C31+C34+C36</f>
        <v>2201.6</v>
      </c>
      <c r="D30" s="138">
        <f>D31+D34+D36</f>
        <v>2208.4</v>
      </c>
      <c r="E30" s="113"/>
      <c r="F30" s="12"/>
      <c r="G30" s="12"/>
    </row>
    <row r="31" spans="1:7" ht="26.25">
      <c r="A31" s="136" t="s">
        <v>358</v>
      </c>
      <c r="B31" s="140" t="s">
        <v>359</v>
      </c>
      <c r="C31" s="138">
        <f>C32+C33</f>
        <v>1703</v>
      </c>
      <c r="D31" s="138">
        <f>D32+D33</f>
        <v>1703</v>
      </c>
      <c r="E31" s="113"/>
      <c r="F31" s="12"/>
      <c r="G31" s="12"/>
    </row>
    <row r="32" spans="1:7" ht="26.25">
      <c r="A32" s="139" t="s">
        <v>360</v>
      </c>
      <c r="B32" s="140" t="s">
        <v>359</v>
      </c>
      <c r="C32" s="138">
        <v>1700</v>
      </c>
      <c r="D32" s="138">
        <v>1700</v>
      </c>
      <c r="E32" s="113"/>
      <c r="F32" s="12"/>
      <c r="G32" s="12"/>
    </row>
    <row r="33" spans="1:7" ht="39">
      <c r="A33" s="139" t="s">
        <v>466</v>
      </c>
      <c r="B33" s="140" t="s">
        <v>467</v>
      </c>
      <c r="C33" s="138">
        <v>3</v>
      </c>
      <c r="D33" s="138">
        <v>3</v>
      </c>
      <c r="E33" s="113"/>
      <c r="F33" s="12"/>
      <c r="G33" s="12"/>
    </row>
    <row r="34" spans="1:7">
      <c r="A34" s="136" t="s">
        <v>361</v>
      </c>
      <c r="B34" s="140" t="s">
        <v>362</v>
      </c>
      <c r="C34" s="138">
        <f>C35</f>
        <v>428.6</v>
      </c>
      <c r="D34" s="138">
        <f>D35</f>
        <v>435.4</v>
      </c>
      <c r="E34" s="113"/>
      <c r="F34" s="12"/>
      <c r="G34" s="12"/>
    </row>
    <row r="35" spans="1:7">
      <c r="A35" s="139" t="s">
        <v>363</v>
      </c>
      <c r="B35" s="140" t="s">
        <v>362</v>
      </c>
      <c r="C35" s="138">
        <v>428.6</v>
      </c>
      <c r="D35" s="138">
        <v>435.4</v>
      </c>
      <c r="E35" s="113"/>
      <c r="F35" s="12"/>
      <c r="G35" s="12"/>
    </row>
    <row r="36" spans="1:7" ht="26.25">
      <c r="A36" s="136" t="s">
        <v>468</v>
      </c>
      <c r="B36" s="140" t="s">
        <v>469</v>
      </c>
      <c r="C36" s="138">
        <f>C37</f>
        <v>70</v>
      </c>
      <c r="D36" s="138">
        <f>D37</f>
        <v>70</v>
      </c>
      <c r="E36" s="113"/>
      <c r="F36" s="12"/>
      <c r="G36" s="12"/>
    </row>
    <row r="37" spans="1:7" ht="39">
      <c r="A37" s="232" t="s">
        <v>694</v>
      </c>
      <c r="B37" s="140" t="s">
        <v>470</v>
      </c>
      <c r="C37" s="138">
        <v>70</v>
      </c>
      <c r="D37" s="138">
        <v>70</v>
      </c>
      <c r="E37" s="113"/>
      <c r="F37" s="12"/>
      <c r="G37" s="12"/>
    </row>
    <row r="38" spans="1:7" ht="26.25">
      <c r="A38" s="136" t="s">
        <v>364</v>
      </c>
      <c r="B38" s="140" t="s">
        <v>365</v>
      </c>
      <c r="C38" s="138">
        <f>C39</f>
        <v>130</v>
      </c>
      <c r="D38" s="138">
        <f>D39</f>
        <v>135</v>
      </c>
      <c r="E38" s="113"/>
      <c r="F38" s="12"/>
      <c r="G38" s="12"/>
    </row>
    <row r="39" spans="1:7">
      <c r="A39" s="136" t="s">
        <v>366</v>
      </c>
      <c r="B39" s="14" t="s">
        <v>367</v>
      </c>
      <c r="C39" s="143">
        <f>C40</f>
        <v>130</v>
      </c>
      <c r="D39" s="143">
        <f>D40</f>
        <v>135</v>
      </c>
      <c r="E39" s="115"/>
      <c r="F39" s="12"/>
      <c r="G39" s="12"/>
    </row>
    <row r="40" spans="1:7" ht="25.5">
      <c r="A40" s="139" t="s">
        <v>368</v>
      </c>
      <c r="B40" s="14" t="s">
        <v>369</v>
      </c>
      <c r="C40" s="143">
        <v>130</v>
      </c>
      <c r="D40" s="143">
        <v>135</v>
      </c>
      <c r="E40" s="115"/>
      <c r="F40" s="12"/>
      <c r="G40" s="12"/>
    </row>
    <row r="41" spans="1:7" ht="39">
      <c r="A41" s="136" t="s">
        <v>370</v>
      </c>
      <c r="B41" s="140" t="s">
        <v>371</v>
      </c>
      <c r="C41" s="138">
        <f t="shared" ref="C41:D41" si="0">C42+C48</f>
        <v>4005.2</v>
      </c>
      <c r="D41" s="138">
        <f t="shared" si="0"/>
        <v>4004.3</v>
      </c>
      <c r="E41" s="113"/>
      <c r="F41" s="12"/>
      <c r="G41" s="12"/>
    </row>
    <row r="42" spans="1:7" ht="90">
      <c r="A42" s="136" t="s">
        <v>372</v>
      </c>
      <c r="B42" s="140" t="s">
        <v>373</v>
      </c>
      <c r="C42" s="138">
        <f>C43+C46</f>
        <v>4005.2</v>
      </c>
      <c r="D42" s="138">
        <f>D43+D46</f>
        <v>4004.3</v>
      </c>
      <c r="E42" s="113"/>
      <c r="F42" s="12"/>
      <c r="G42" s="12"/>
    </row>
    <row r="43" spans="1:7" ht="64.5">
      <c r="A43" s="136" t="s">
        <v>374</v>
      </c>
      <c r="B43" s="140" t="s">
        <v>375</v>
      </c>
      <c r="C43" s="138">
        <f>C44+C45</f>
        <v>3848.2999999999997</v>
      </c>
      <c r="D43" s="138">
        <f>D44+D45</f>
        <v>3847.4</v>
      </c>
      <c r="E43" s="113"/>
      <c r="F43" s="12"/>
      <c r="G43" s="12"/>
    </row>
    <row r="44" spans="1:7" ht="87" customHeight="1">
      <c r="A44" s="139" t="s">
        <v>376</v>
      </c>
      <c r="B44" s="116" t="s">
        <v>377</v>
      </c>
      <c r="C44" s="138">
        <v>3527.6</v>
      </c>
      <c r="D44" s="138">
        <v>3527.6</v>
      </c>
      <c r="E44" s="113"/>
      <c r="F44" s="12"/>
      <c r="G44" s="12"/>
    </row>
    <row r="45" spans="1:7" ht="78.75" customHeight="1">
      <c r="A45" s="139" t="s">
        <v>378</v>
      </c>
      <c r="B45" s="117" t="s">
        <v>379</v>
      </c>
      <c r="C45" s="138">
        <v>320.7</v>
      </c>
      <c r="D45" s="138">
        <v>319.8</v>
      </c>
      <c r="E45" s="113"/>
      <c r="F45" s="12"/>
      <c r="G45" s="12"/>
    </row>
    <row r="46" spans="1:7" ht="78" customHeight="1">
      <c r="A46" s="136" t="s">
        <v>380</v>
      </c>
      <c r="B46" s="14" t="s">
        <v>381</v>
      </c>
      <c r="C46" s="138">
        <f>C47</f>
        <v>156.9</v>
      </c>
      <c r="D46" s="138">
        <f>D47</f>
        <v>156.9</v>
      </c>
      <c r="E46" s="113"/>
      <c r="F46" s="12"/>
      <c r="G46" s="12"/>
    </row>
    <row r="47" spans="1:7" ht="64.5">
      <c r="A47" s="139" t="s">
        <v>382</v>
      </c>
      <c r="B47" s="140" t="s">
        <v>383</v>
      </c>
      <c r="C47" s="138">
        <v>156.9</v>
      </c>
      <c r="D47" s="138">
        <v>156.9</v>
      </c>
      <c r="E47" s="113"/>
      <c r="F47" s="12"/>
      <c r="G47" s="12"/>
    </row>
    <row r="48" spans="1:7" ht="27" customHeight="1">
      <c r="A48" s="139" t="s">
        <v>384</v>
      </c>
      <c r="B48" s="142" t="s">
        <v>385</v>
      </c>
      <c r="C48" s="138">
        <f t="shared" ref="C48:D49" si="1">C49</f>
        <v>0</v>
      </c>
      <c r="D48" s="138">
        <f t="shared" si="1"/>
        <v>0</v>
      </c>
      <c r="E48" s="113"/>
      <c r="F48" s="12"/>
      <c r="G48" s="12"/>
    </row>
    <row r="49" spans="1:7" ht="42.75" customHeight="1">
      <c r="A49" s="139" t="s">
        <v>386</v>
      </c>
      <c r="B49" s="140" t="s">
        <v>387</v>
      </c>
      <c r="C49" s="138">
        <v>0</v>
      </c>
      <c r="D49" s="138">
        <f t="shared" si="1"/>
        <v>0</v>
      </c>
      <c r="E49" s="113"/>
      <c r="F49" s="12"/>
      <c r="G49" s="12"/>
    </row>
    <row r="50" spans="1:7" ht="51.75" customHeight="1">
      <c r="A50" s="139" t="s">
        <v>388</v>
      </c>
      <c r="B50" s="140" t="s">
        <v>389</v>
      </c>
      <c r="C50" s="138"/>
      <c r="D50" s="138">
        <v>0</v>
      </c>
      <c r="E50" s="113"/>
      <c r="F50" s="12"/>
      <c r="G50" s="12"/>
    </row>
    <row r="51" spans="1:7" ht="25.5">
      <c r="A51" s="136" t="s">
        <v>390</v>
      </c>
      <c r="B51" s="14" t="s">
        <v>391</v>
      </c>
      <c r="C51" s="138">
        <f>C52</f>
        <v>382.8</v>
      </c>
      <c r="D51" s="138">
        <f>D52</f>
        <v>401.9</v>
      </c>
      <c r="E51" s="113"/>
      <c r="F51" s="12"/>
      <c r="G51" s="12"/>
    </row>
    <row r="52" spans="1:7" ht="15.75" customHeight="1">
      <c r="A52" s="136" t="s">
        <v>392</v>
      </c>
      <c r="B52" s="14" t="s">
        <v>393</v>
      </c>
      <c r="C52" s="138">
        <f>C53+C54+C55+C56</f>
        <v>382.8</v>
      </c>
      <c r="D52" s="138">
        <f>D53+D54+D55+D56</f>
        <v>401.9</v>
      </c>
      <c r="E52" s="113"/>
      <c r="F52" s="12"/>
      <c r="G52" s="12"/>
    </row>
    <row r="53" spans="1:7" ht="27" customHeight="1">
      <c r="A53" s="139" t="s">
        <v>394</v>
      </c>
      <c r="B53" s="140" t="s">
        <v>395</v>
      </c>
      <c r="C53" s="138">
        <v>79.3</v>
      </c>
      <c r="D53" s="138">
        <v>83.2</v>
      </c>
      <c r="E53" s="113"/>
      <c r="F53" s="12"/>
      <c r="G53" s="12"/>
    </row>
    <row r="54" spans="1:7" ht="26.25">
      <c r="A54" s="139" t="s">
        <v>396</v>
      </c>
      <c r="B54" s="140" t="s">
        <v>397</v>
      </c>
      <c r="C54" s="138">
        <v>52.2</v>
      </c>
      <c r="D54" s="138">
        <v>54.8</v>
      </c>
      <c r="E54" s="113"/>
      <c r="F54" s="12"/>
      <c r="G54" s="12"/>
    </row>
    <row r="55" spans="1:7" ht="17.25" customHeight="1">
      <c r="A55" s="139" t="s">
        <v>398</v>
      </c>
      <c r="B55" s="140" t="s">
        <v>399</v>
      </c>
      <c r="C55" s="138">
        <v>0</v>
      </c>
      <c r="D55" s="138">
        <v>0</v>
      </c>
      <c r="E55" s="113"/>
      <c r="F55" s="12"/>
      <c r="G55" s="12"/>
    </row>
    <row r="56" spans="1:7" ht="26.25">
      <c r="A56" s="139" t="s">
        <v>400</v>
      </c>
      <c r="B56" s="140" t="s">
        <v>401</v>
      </c>
      <c r="C56" s="138">
        <v>251.3</v>
      </c>
      <c r="D56" s="138">
        <v>263.89999999999998</v>
      </c>
      <c r="E56" s="113"/>
      <c r="F56" s="12"/>
      <c r="G56" s="12"/>
    </row>
    <row r="57" spans="1:7" ht="26.25">
      <c r="A57" s="136" t="s">
        <v>402</v>
      </c>
      <c r="B57" s="140" t="s">
        <v>403</v>
      </c>
      <c r="C57" s="138">
        <f>C58</f>
        <v>2312.8000000000002</v>
      </c>
      <c r="D57" s="138">
        <f>D58</f>
        <v>2312.8000000000002</v>
      </c>
      <c r="E57" s="113"/>
      <c r="F57" s="12"/>
      <c r="G57" s="12"/>
    </row>
    <row r="58" spans="1:7">
      <c r="A58" s="136" t="s">
        <v>404</v>
      </c>
      <c r="B58" s="14" t="s">
        <v>405</v>
      </c>
      <c r="C58" s="138">
        <f>C59</f>
        <v>2312.8000000000002</v>
      </c>
      <c r="D58" s="138">
        <f>D59</f>
        <v>2312.8000000000002</v>
      </c>
      <c r="E58" s="113"/>
      <c r="F58" s="12"/>
      <c r="G58" s="12"/>
    </row>
    <row r="59" spans="1:7">
      <c r="A59" s="136" t="s">
        <v>406</v>
      </c>
      <c r="B59" s="14" t="s">
        <v>407</v>
      </c>
      <c r="C59" s="138">
        <f>C60+C61</f>
        <v>2312.8000000000002</v>
      </c>
      <c r="D59" s="138">
        <f>D60+D61</f>
        <v>2312.8000000000002</v>
      </c>
      <c r="E59" s="113"/>
      <c r="F59" s="12"/>
      <c r="G59" s="12"/>
    </row>
    <row r="60" spans="1:7" ht="39">
      <c r="A60" s="139" t="s">
        <v>408</v>
      </c>
      <c r="B60" s="140" t="s">
        <v>409</v>
      </c>
      <c r="C60" s="138">
        <v>45</v>
      </c>
      <c r="D60" s="138">
        <v>45</v>
      </c>
      <c r="E60" s="113"/>
      <c r="F60" s="12"/>
      <c r="G60" s="12"/>
    </row>
    <row r="61" spans="1:7" ht="39">
      <c r="A61" s="139" t="s">
        <v>410</v>
      </c>
      <c r="B61" s="140" t="s">
        <v>409</v>
      </c>
      <c r="C61" s="138">
        <v>2267.8000000000002</v>
      </c>
      <c r="D61" s="138">
        <v>2267.8000000000002</v>
      </c>
      <c r="E61" s="113"/>
      <c r="F61" s="12"/>
      <c r="G61" s="12"/>
    </row>
    <row r="62" spans="1:7" ht="26.25">
      <c r="A62" s="136" t="s">
        <v>411</v>
      </c>
      <c r="B62" s="140" t="s">
        <v>412</v>
      </c>
      <c r="C62" s="138">
        <f t="shared" ref="C62:D62" si="2">C63+C66</f>
        <v>1151.4000000000001</v>
      </c>
      <c r="D62" s="138">
        <f t="shared" si="2"/>
        <v>1065.7</v>
      </c>
      <c r="E62" s="113"/>
      <c r="F62" s="12"/>
      <c r="G62" s="12"/>
    </row>
    <row r="63" spans="1:7" ht="77.25" customHeight="1">
      <c r="A63" s="141" t="s">
        <v>413</v>
      </c>
      <c r="B63" s="142" t="s">
        <v>414</v>
      </c>
      <c r="C63" s="118">
        <f t="shared" ref="C63:D64" si="3">C64</f>
        <v>0</v>
      </c>
      <c r="D63" s="118">
        <f t="shared" si="3"/>
        <v>0</v>
      </c>
      <c r="E63" s="113"/>
      <c r="F63" s="12"/>
      <c r="G63" s="12"/>
    </row>
    <row r="64" spans="1:7" ht="89.25">
      <c r="A64" s="141" t="s">
        <v>415</v>
      </c>
      <c r="B64" s="142" t="s">
        <v>416</v>
      </c>
      <c r="C64" s="118">
        <f t="shared" si="3"/>
        <v>0</v>
      </c>
      <c r="D64" s="118">
        <f t="shared" si="3"/>
        <v>0</v>
      </c>
      <c r="E64" s="113"/>
      <c r="F64" s="12"/>
      <c r="G64" s="12"/>
    </row>
    <row r="65" spans="1:7" ht="90" customHeight="1">
      <c r="A65" s="139" t="s">
        <v>417</v>
      </c>
      <c r="B65" s="117" t="s">
        <v>418</v>
      </c>
      <c r="C65" s="146"/>
      <c r="D65" s="118">
        <v>0</v>
      </c>
      <c r="E65" s="113"/>
      <c r="F65" s="12"/>
      <c r="G65" s="12"/>
    </row>
    <row r="66" spans="1:7" ht="28.5" customHeight="1">
      <c r="A66" s="119" t="s">
        <v>419</v>
      </c>
      <c r="B66" s="120" t="s">
        <v>420</v>
      </c>
      <c r="C66" s="121">
        <f>C67</f>
        <v>1151.4000000000001</v>
      </c>
      <c r="D66" s="121">
        <f>D67</f>
        <v>1065.7</v>
      </c>
      <c r="E66" s="113"/>
      <c r="F66" s="12"/>
      <c r="G66" s="12"/>
    </row>
    <row r="67" spans="1:7" ht="39">
      <c r="A67" s="136" t="s">
        <v>421</v>
      </c>
      <c r="B67" s="140" t="s">
        <v>422</v>
      </c>
      <c r="C67" s="138">
        <f>C68+C69</f>
        <v>1151.4000000000001</v>
      </c>
      <c r="D67" s="138">
        <f>D68+D69</f>
        <v>1065.7</v>
      </c>
      <c r="E67" s="113"/>
      <c r="F67" s="12"/>
      <c r="G67" s="12"/>
    </row>
    <row r="68" spans="1:7" ht="39" customHeight="1">
      <c r="A68" s="139" t="s">
        <v>423</v>
      </c>
      <c r="B68" s="140" t="s">
        <v>424</v>
      </c>
      <c r="C68" s="138">
        <v>1016.6</v>
      </c>
      <c r="D68" s="138">
        <v>894.5</v>
      </c>
      <c r="E68" s="113"/>
      <c r="F68" s="12"/>
      <c r="G68" s="12"/>
    </row>
    <row r="69" spans="1:7" ht="44.25" customHeight="1">
      <c r="A69" s="139" t="s">
        <v>425</v>
      </c>
      <c r="B69" s="140" t="s">
        <v>426</v>
      </c>
      <c r="C69" s="138">
        <v>134.80000000000001</v>
      </c>
      <c r="D69" s="138">
        <v>171.2</v>
      </c>
      <c r="E69" s="113"/>
      <c r="F69" s="12"/>
      <c r="G69" s="12"/>
    </row>
    <row r="70" spans="1:7">
      <c r="A70" s="136" t="s">
        <v>427</v>
      </c>
      <c r="B70" s="14" t="s">
        <v>428</v>
      </c>
      <c r="C70" s="138">
        <f>C71+C73+C77+C75</f>
        <v>104.3</v>
      </c>
      <c r="D70" s="234">
        <f>D71+D73+D77+D75</f>
        <v>105.3</v>
      </c>
      <c r="E70" s="113"/>
      <c r="F70" s="12"/>
      <c r="G70" s="12"/>
    </row>
    <row r="71" spans="1:7" ht="26.25">
      <c r="A71" s="136" t="s">
        <v>429</v>
      </c>
      <c r="B71" s="140" t="s">
        <v>430</v>
      </c>
      <c r="C71" s="138">
        <f>C72</f>
        <v>40</v>
      </c>
      <c r="D71" s="138">
        <f>D72</f>
        <v>40</v>
      </c>
      <c r="E71" s="113"/>
      <c r="F71" s="12"/>
      <c r="G71" s="12"/>
    </row>
    <row r="72" spans="1:7" ht="64.5">
      <c r="A72" s="139" t="s">
        <v>431</v>
      </c>
      <c r="B72" s="137" t="s">
        <v>432</v>
      </c>
      <c r="C72" s="138">
        <v>40</v>
      </c>
      <c r="D72" s="138">
        <v>40</v>
      </c>
      <c r="E72" s="113"/>
      <c r="F72" s="12"/>
      <c r="G72" s="12"/>
    </row>
    <row r="73" spans="1:7" ht="102.75">
      <c r="A73" s="139" t="s">
        <v>433</v>
      </c>
      <c r="B73" s="137" t="s">
        <v>434</v>
      </c>
      <c r="C73" s="138">
        <f>C74</f>
        <v>35</v>
      </c>
      <c r="D73" s="138">
        <f>D74</f>
        <v>35</v>
      </c>
      <c r="E73" s="113"/>
      <c r="F73" s="12"/>
      <c r="G73" s="12"/>
    </row>
    <row r="74" spans="1:7" ht="26.25">
      <c r="A74" s="139" t="s">
        <v>435</v>
      </c>
      <c r="B74" s="140" t="s">
        <v>436</v>
      </c>
      <c r="C74" s="138">
        <v>35</v>
      </c>
      <c r="D74" s="138">
        <v>35</v>
      </c>
      <c r="E74" s="113"/>
      <c r="F74" s="12"/>
      <c r="G74" s="12"/>
    </row>
    <row r="75" spans="1:7" ht="51.75">
      <c r="A75" s="232" t="s">
        <v>695</v>
      </c>
      <c r="B75" s="233" t="s">
        <v>696</v>
      </c>
      <c r="C75" s="234">
        <f>C76</f>
        <v>3</v>
      </c>
      <c r="D75" s="234">
        <f>D76</f>
        <v>3</v>
      </c>
      <c r="E75" s="113"/>
      <c r="F75" s="12"/>
      <c r="G75" s="12"/>
    </row>
    <row r="76" spans="1:7" ht="64.5">
      <c r="A76" s="232" t="s">
        <v>697</v>
      </c>
      <c r="B76" s="233" t="s">
        <v>698</v>
      </c>
      <c r="C76" s="234">
        <v>3</v>
      </c>
      <c r="D76" s="234">
        <v>3</v>
      </c>
      <c r="E76" s="113"/>
      <c r="F76" s="12"/>
      <c r="G76" s="12"/>
    </row>
    <row r="77" spans="1:7" ht="26.25">
      <c r="A77" s="136" t="s">
        <v>437</v>
      </c>
      <c r="B77" s="140" t="s">
        <v>438</v>
      </c>
      <c r="C77" s="138">
        <f>C78+C79</f>
        <v>26.3</v>
      </c>
      <c r="D77" s="234">
        <f>D78+D79</f>
        <v>27.3</v>
      </c>
      <c r="E77" s="113"/>
      <c r="F77" s="12"/>
      <c r="G77" s="12"/>
    </row>
    <row r="78" spans="1:7" ht="39">
      <c r="A78" s="139" t="s">
        <v>439</v>
      </c>
      <c r="B78" s="140" t="s">
        <v>440</v>
      </c>
      <c r="C78" s="138">
        <v>3.8</v>
      </c>
      <c r="D78" s="138">
        <v>3.8</v>
      </c>
      <c r="E78" s="113"/>
      <c r="F78" s="12"/>
      <c r="G78" s="12"/>
    </row>
    <row r="79" spans="1:7" ht="39">
      <c r="A79" s="139" t="s">
        <v>441</v>
      </c>
      <c r="B79" s="140" t="s">
        <v>440</v>
      </c>
      <c r="C79" s="138">
        <v>22.5</v>
      </c>
      <c r="D79" s="138">
        <v>23.5</v>
      </c>
      <c r="E79" s="113"/>
      <c r="F79" s="12"/>
      <c r="G79" s="12"/>
    </row>
    <row r="80" spans="1:7" ht="19.5" customHeight="1">
      <c r="A80" s="136" t="s">
        <v>442</v>
      </c>
      <c r="B80" s="14" t="s">
        <v>443</v>
      </c>
      <c r="C80" s="138">
        <f t="shared" ref="C80:D81" si="4">C81</f>
        <v>198.4</v>
      </c>
      <c r="D80" s="138">
        <f t="shared" si="4"/>
        <v>152.6</v>
      </c>
      <c r="E80" s="113"/>
      <c r="F80" s="12"/>
      <c r="G80" s="12"/>
    </row>
    <row r="81" spans="1:7" ht="18.75" customHeight="1">
      <c r="A81" s="136" t="s">
        <v>444</v>
      </c>
      <c r="B81" s="14" t="s">
        <v>445</v>
      </c>
      <c r="C81" s="138">
        <f t="shared" si="4"/>
        <v>198.4</v>
      </c>
      <c r="D81" s="138">
        <f t="shared" si="4"/>
        <v>152.6</v>
      </c>
      <c r="E81" s="113"/>
      <c r="F81" s="12"/>
      <c r="G81" s="12"/>
    </row>
    <row r="82" spans="1:7" ht="25.5">
      <c r="A82" s="139" t="s">
        <v>446</v>
      </c>
      <c r="B82" s="14" t="s">
        <v>447</v>
      </c>
      <c r="C82" s="138">
        <v>198.4</v>
      </c>
      <c r="D82" s="138">
        <v>152.6</v>
      </c>
      <c r="E82" s="113"/>
      <c r="F82" s="12"/>
      <c r="G82" s="12"/>
    </row>
    <row r="83" spans="1:7">
      <c r="A83" s="145" t="s">
        <v>448</v>
      </c>
      <c r="B83" s="13" t="s">
        <v>449</v>
      </c>
      <c r="C83" s="124">
        <f>C84</f>
        <v>125216.50000000001</v>
      </c>
      <c r="D83" s="124">
        <f>D84</f>
        <v>126225.80000000002</v>
      </c>
      <c r="E83" s="125"/>
      <c r="F83" s="12"/>
      <c r="G83" s="12"/>
    </row>
    <row r="84" spans="1:7" ht="39">
      <c r="A84" s="136" t="s">
        <v>450</v>
      </c>
      <c r="B84" s="140" t="s">
        <v>451</v>
      </c>
      <c r="C84" s="138">
        <f>C85+C88+C91</f>
        <v>125216.50000000001</v>
      </c>
      <c r="D84" s="138">
        <f>D85+D88+D91</f>
        <v>126225.80000000002</v>
      </c>
      <c r="E84" s="113"/>
      <c r="F84" s="12"/>
      <c r="G84" s="12"/>
    </row>
    <row r="85" spans="1:7" ht="26.25">
      <c r="A85" s="136" t="s">
        <v>471</v>
      </c>
      <c r="B85" s="140" t="s">
        <v>452</v>
      </c>
      <c r="C85" s="138">
        <f>C86</f>
        <v>70696.3</v>
      </c>
      <c r="D85" s="138">
        <f>D86</f>
        <v>71705.600000000006</v>
      </c>
      <c r="E85" s="113"/>
      <c r="F85" s="12"/>
      <c r="G85" s="12"/>
    </row>
    <row r="86" spans="1:7" ht="21" customHeight="1">
      <c r="A86" s="136" t="s">
        <v>472</v>
      </c>
      <c r="B86" s="140" t="s">
        <v>453</v>
      </c>
      <c r="C86" s="138">
        <f>C87</f>
        <v>70696.3</v>
      </c>
      <c r="D86" s="138">
        <f>D87</f>
        <v>71705.600000000006</v>
      </c>
      <c r="E86" s="113"/>
      <c r="F86" s="12"/>
      <c r="G86" s="12"/>
    </row>
    <row r="87" spans="1:7" ht="26.25">
      <c r="A87" s="139" t="s">
        <v>473</v>
      </c>
      <c r="B87" s="140" t="s">
        <v>454</v>
      </c>
      <c r="C87" s="138">
        <v>70696.3</v>
      </c>
      <c r="D87" s="138">
        <v>71705.600000000006</v>
      </c>
      <c r="E87" s="113"/>
      <c r="F87" s="12"/>
      <c r="G87" s="12"/>
    </row>
    <row r="88" spans="1:7" ht="26.25">
      <c r="A88" s="119" t="s">
        <v>474</v>
      </c>
      <c r="B88" s="126" t="s">
        <v>455</v>
      </c>
      <c r="C88" s="138">
        <f>C89</f>
        <v>254.1</v>
      </c>
      <c r="D88" s="138">
        <f>D89</f>
        <v>254.1</v>
      </c>
      <c r="E88" s="113"/>
      <c r="F88" s="12"/>
      <c r="G88" s="12"/>
    </row>
    <row r="89" spans="1:7" ht="19.5" customHeight="1">
      <c r="A89" s="136" t="s">
        <v>475</v>
      </c>
      <c r="B89" s="140" t="s">
        <v>456</v>
      </c>
      <c r="C89" s="138">
        <f t="shared" ref="C89:D89" si="5">C90</f>
        <v>254.1</v>
      </c>
      <c r="D89" s="138">
        <f t="shared" si="5"/>
        <v>254.1</v>
      </c>
      <c r="E89" s="113"/>
      <c r="F89" s="12"/>
      <c r="G89" s="12"/>
    </row>
    <row r="90" spans="1:7">
      <c r="A90" s="139" t="s">
        <v>476</v>
      </c>
      <c r="B90" s="140" t="s">
        <v>457</v>
      </c>
      <c r="C90" s="138">
        <v>254.1</v>
      </c>
      <c r="D90" s="138">
        <v>254.1</v>
      </c>
      <c r="E90" s="113"/>
      <c r="F90" s="12"/>
      <c r="G90" s="12"/>
    </row>
    <row r="91" spans="1:7" ht="26.25">
      <c r="A91" s="136" t="s">
        <v>477</v>
      </c>
      <c r="B91" s="140" t="s">
        <v>458</v>
      </c>
      <c r="C91" s="138">
        <f>C92+C94</f>
        <v>54266.100000000006</v>
      </c>
      <c r="D91" s="138">
        <f>D92+D94</f>
        <v>54266.100000000006</v>
      </c>
      <c r="E91" s="113"/>
      <c r="F91" s="12"/>
      <c r="G91" s="12"/>
    </row>
    <row r="92" spans="1:7" ht="39">
      <c r="A92" s="136" t="s">
        <v>478</v>
      </c>
      <c r="B92" s="140" t="s">
        <v>459</v>
      </c>
      <c r="C92" s="138">
        <f>C93</f>
        <v>1352.3</v>
      </c>
      <c r="D92" s="138">
        <f>D93</f>
        <v>1352.3</v>
      </c>
      <c r="E92" s="113"/>
      <c r="F92" s="12"/>
      <c r="G92" s="12"/>
    </row>
    <row r="93" spans="1:7" ht="38.25">
      <c r="A93" s="139" t="s">
        <v>479</v>
      </c>
      <c r="B93" s="127" t="s">
        <v>460</v>
      </c>
      <c r="C93" s="138">
        <v>1352.3</v>
      </c>
      <c r="D93" s="138">
        <v>1352.3</v>
      </c>
      <c r="E93" s="113"/>
      <c r="F93" s="12"/>
      <c r="G93" s="12"/>
    </row>
    <row r="94" spans="1:7">
      <c r="A94" s="139" t="s">
        <v>480</v>
      </c>
      <c r="B94" s="140" t="s">
        <v>461</v>
      </c>
      <c r="C94" s="138">
        <f>C95</f>
        <v>52913.8</v>
      </c>
      <c r="D94" s="138">
        <f>D95</f>
        <v>52913.8</v>
      </c>
      <c r="E94" s="113"/>
      <c r="F94" s="12"/>
      <c r="G94" s="12"/>
    </row>
    <row r="95" spans="1:7" ht="16.5" customHeight="1">
      <c r="A95" s="139" t="s">
        <v>481</v>
      </c>
      <c r="B95" s="140" t="s">
        <v>462</v>
      </c>
      <c r="C95" s="138">
        <v>52913.8</v>
      </c>
      <c r="D95" s="138">
        <v>52913.8</v>
      </c>
      <c r="E95" s="113"/>
      <c r="F95" s="12"/>
      <c r="G95" s="12"/>
    </row>
    <row r="96" spans="1:7">
      <c r="A96" s="114"/>
      <c r="B96" s="13" t="s">
        <v>463</v>
      </c>
      <c r="C96" s="124">
        <f>C83+C13</f>
        <v>177342.30000000002</v>
      </c>
      <c r="D96" s="124">
        <f t="shared" ref="D96:F96" si="6">D83+D13</f>
        <v>181740.40000000002</v>
      </c>
      <c r="E96" s="124">
        <f t="shared" si="6"/>
        <v>0</v>
      </c>
      <c r="F96" s="124">
        <f t="shared" si="6"/>
        <v>0</v>
      </c>
      <c r="G96" s="12"/>
    </row>
    <row r="97" spans="1:7">
      <c r="A97" s="12"/>
      <c r="B97" s="12"/>
      <c r="C97" s="12"/>
      <c r="D97" s="12"/>
      <c r="E97" s="12"/>
      <c r="F97" s="12"/>
      <c r="G97" s="12"/>
    </row>
    <row r="98" spans="1:7">
      <c r="A98" s="12"/>
      <c r="B98" s="12"/>
      <c r="C98" s="12"/>
      <c r="D98" s="12"/>
      <c r="E98" s="12"/>
      <c r="F98" s="12"/>
      <c r="G98" s="12"/>
    </row>
  </sheetData>
  <mergeCells count="29">
    <mergeCell ref="A24:A25"/>
    <mergeCell ref="B24:B25"/>
    <mergeCell ref="D24:D25"/>
    <mergeCell ref="A11:A12"/>
    <mergeCell ref="C22:C23"/>
    <mergeCell ref="C24:C25"/>
    <mergeCell ref="A26:A27"/>
    <mergeCell ref="B26:B27"/>
    <mergeCell ref="D26:D27"/>
    <mergeCell ref="A28:A29"/>
    <mergeCell ref="B28:B29"/>
    <mergeCell ref="D28:D29"/>
    <mergeCell ref="C26:C27"/>
    <mergeCell ref="C28:C29"/>
    <mergeCell ref="A8:D8"/>
    <mergeCell ref="B10:D10"/>
    <mergeCell ref="A22:A23"/>
    <mergeCell ref="B22:B23"/>
    <mergeCell ref="D22:D23"/>
    <mergeCell ref="C11:D11"/>
    <mergeCell ref="B11:B12"/>
    <mergeCell ref="A9:D9"/>
    <mergeCell ref="A7:D7"/>
    <mergeCell ref="B1:D1"/>
    <mergeCell ref="B2:D2"/>
    <mergeCell ref="B3:D3"/>
    <mergeCell ref="B4:D4"/>
    <mergeCell ref="B5:D5"/>
    <mergeCell ref="A6:D6"/>
  </mergeCells>
  <pageMargins left="0.7" right="0.7" top="0.75" bottom="0.75" header="0.3" footer="0.3"/>
  <pageSetup paperSize="9" scale="97" orientation="portrait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75"/>
  <sheetViews>
    <sheetView view="pageBreakPreview" topLeftCell="A22" zoomScale="110" zoomScaleSheetLayoutView="110" workbookViewId="0">
      <selection activeCell="C32" sqref="C32"/>
    </sheetView>
  </sheetViews>
  <sheetFormatPr defaultRowHeight="15"/>
  <cols>
    <col min="1" max="1" width="6.42578125" customWidth="1"/>
    <col min="2" max="2" width="17.7109375" customWidth="1"/>
    <col min="3" max="3" width="83" customWidth="1"/>
    <col min="4" max="4" width="11.42578125" customWidth="1"/>
  </cols>
  <sheetData>
    <row r="1" spans="1:4" ht="15.75">
      <c r="A1" s="1"/>
      <c r="B1" s="1"/>
      <c r="C1" s="178" t="s">
        <v>253</v>
      </c>
      <c r="D1" s="178"/>
    </row>
    <row r="2" spans="1:4" ht="15.75">
      <c r="A2" s="1"/>
      <c r="B2" s="1"/>
      <c r="C2" s="178" t="s">
        <v>0</v>
      </c>
      <c r="D2" s="178"/>
    </row>
    <row r="3" spans="1:4" ht="15.75">
      <c r="A3" s="1"/>
      <c r="B3" s="1"/>
      <c r="C3" s="178" t="s">
        <v>1</v>
      </c>
      <c r="D3" s="178"/>
    </row>
    <row r="4" spans="1:4" ht="15.75">
      <c r="A4" s="1"/>
      <c r="B4" s="1"/>
      <c r="C4" s="178" t="s">
        <v>2</v>
      </c>
      <c r="D4" s="178"/>
    </row>
    <row r="5" spans="1:4" ht="15.75">
      <c r="A5" s="1"/>
      <c r="B5" s="1"/>
      <c r="C5" s="311" t="s">
        <v>778</v>
      </c>
      <c r="D5" s="178"/>
    </row>
    <row r="6" spans="1:4" ht="15.75">
      <c r="A6" s="1"/>
      <c r="B6" s="1"/>
      <c r="C6" s="178"/>
      <c r="D6" s="178"/>
    </row>
    <row r="7" spans="1:4" ht="57" customHeight="1">
      <c r="A7" s="318" t="s">
        <v>609</v>
      </c>
      <c r="B7" s="318"/>
      <c r="C7" s="318"/>
      <c r="D7" s="195"/>
    </row>
    <row r="8" spans="1:4" ht="15.75">
      <c r="A8" s="1"/>
      <c r="B8" s="1"/>
      <c r="C8" s="178"/>
      <c r="D8" s="178"/>
    </row>
    <row r="9" spans="1:4" ht="17.25" customHeight="1">
      <c r="A9" s="241"/>
      <c r="B9" s="241"/>
      <c r="C9" s="251"/>
      <c r="D9" s="204"/>
    </row>
    <row r="10" spans="1:4" ht="82.5" customHeight="1">
      <c r="A10" s="352" t="s">
        <v>520</v>
      </c>
      <c r="B10" s="353"/>
      <c r="C10" s="235" t="s">
        <v>521</v>
      </c>
      <c r="D10" s="20"/>
    </row>
    <row r="11" spans="1:4" ht="20.25" customHeight="1">
      <c r="A11" s="354" t="s">
        <v>8</v>
      </c>
      <c r="B11" s="355"/>
      <c r="C11" s="11" t="s">
        <v>7</v>
      </c>
      <c r="D11" s="205"/>
    </row>
    <row r="12" spans="1:4" ht="29.25" customHeight="1">
      <c r="A12" s="352" t="s">
        <v>522</v>
      </c>
      <c r="B12" s="353"/>
      <c r="C12" s="237" t="s">
        <v>523</v>
      </c>
      <c r="D12" s="115"/>
    </row>
    <row r="13" spans="1:4" ht="41.25" customHeight="1">
      <c r="A13" s="352" t="s">
        <v>524</v>
      </c>
      <c r="B13" s="353"/>
      <c r="C13" s="117" t="s">
        <v>377</v>
      </c>
      <c r="D13" s="115"/>
    </row>
    <row r="14" spans="1:4" ht="42.75" customHeight="1">
      <c r="A14" s="352" t="s">
        <v>525</v>
      </c>
      <c r="B14" s="353"/>
      <c r="C14" s="117" t="s">
        <v>379</v>
      </c>
      <c r="D14" s="115"/>
    </row>
    <row r="15" spans="1:4" ht="41.25" customHeight="1">
      <c r="A15" s="352" t="s">
        <v>526</v>
      </c>
      <c r="B15" s="353"/>
      <c r="C15" s="237" t="s">
        <v>527</v>
      </c>
      <c r="D15" s="115"/>
    </row>
    <row r="16" spans="1:4" ht="27.75" customHeight="1">
      <c r="A16" s="352" t="s">
        <v>528</v>
      </c>
      <c r="B16" s="353"/>
      <c r="C16" s="237" t="s">
        <v>389</v>
      </c>
      <c r="D16" s="115"/>
    </row>
    <row r="17" spans="1:4" ht="27.75" customHeight="1">
      <c r="A17" s="356" t="s">
        <v>529</v>
      </c>
      <c r="B17" s="357"/>
      <c r="C17" s="237" t="s">
        <v>530</v>
      </c>
      <c r="D17" s="115"/>
    </row>
    <row r="18" spans="1:4" ht="54" customHeight="1">
      <c r="A18" s="352" t="s">
        <v>531</v>
      </c>
      <c r="B18" s="353"/>
      <c r="C18" s="237" t="s">
        <v>532</v>
      </c>
      <c r="D18" s="115"/>
    </row>
    <row r="19" spans="1:4" ht="53.25" customHeight="1">
      <c r="A19" s="352" t="s">
        <v>533</v>
      </c>
      <c r="B19" s="353"/>
      <c r="C19" s="237" t="s">
        <v>534</v>
      </c>
      <c r="D19" s="115"/>
    </row>
    <row r="20" spans="1:4" ht="53.25" customHeight="1">
      <c r="A20" s="352" t="s">
        <v>535</v>
      </c>
      <c r="B20" s="353"/>
      <c r="C20" s="237" t="s">
        <v>536</v>
      </c>
      <c r="D20" s="115"/>
    </row>
    <row r="21" spans="1:4" ht="52.5" customHeight="1">
      <c r="A21" s="352" t="s">
        <v>537</v>
      </c>
      <c r="B21" s="353"/>
      <c r="C21" s="237" t="s">
        <v>538</v>
      </c>
      <c r="D21" s="115"/>
    </row>
    <row r="22" spans="1:4" ht="29.25" customHeight="1">
      <c r="A22" s="352" t="s">
        <v>539</v>
      </c>
      <c r="B22" s="353"/>
      <c r="C22" s="237" t="s">
        <v>540</v>
      </c>
      <c r="D22" s="115"/>
    </row>
    <row r="23" spans="1:4" ht="33" customHeight="1">
      <c r="A23" s="352" t="s">
        <v>541</v>
      </c>
      <c r="B23" s="353"/>
      <c r="C23" s="237" t="s">
        <v>426</v>
      </c>
      <c r="D23" s="115"/>
    </row>
    <row r="24" spans="1:4" ht="25.5">
      <c r="A24" s="352" t="s">
        <v>542</v>
      </c>
      <c r="B24" s="353"/>
      <c r="C24" s="237" t="s">
        <v>543</v>
      </c>
      <c r="D24" s="115"/>
    </row>
    <row r="25" spans="1:4">
      <c r="A25" s="352" t="s">
        <v>544</v>
      </c>
      <c r="B25" s="353"/>
      <c r="C25" s="237" t="s">
        <v>517</v>
      </c>
      <c r="D25" s="115"/>
    </row>
    <row r="26" spans="1:4">
      <c r="A26" s="352" t="s">
        <v>545</v>
      </c>
      <c r="B26" s="353"/>
      <c r="C26" s="237" t="s">
        <v>546</v>
      </c>
      <c r="D26" s="115"/>
    </row>
    <row r="27" spans="1:4">
      <c r="A27" s="352" t="s">
        <v>699</v>
      </c>
      <c r="B27" s="353"/>
      <c r="C27" s="237" t="s">
        <v>547</v>
      </c>
      <c r="D27" s="115"/>
    </row>
    <row r="28" spans="1:4">
      <c r="A28" s="352" t="s">
        <v>700</v>
      </c>
      <c r="B28" s="353"/>
      <c r="C28" s="237" t="s">
        <v>548</v>
      </c>
      <c r="D28" s="115"/>
    </row>
    <row r="29" spans="1:4" ht="29.25" customHeight="1">
      <c r="A29" s="352" t="s">
        <v>701</v>
      </c>
      <c r="B29" s="353"/>
      <c r="C29" s="237" t="s">
        <v>549</v>
      </c>
      <c r="D29" s="115"/>
    </row>
    <row r="30" spans="1:4" ht="19.5" customHeight="1">
      <c r="A30" s="352" t="s">
        <v>702</v>
      </c>
      <c r="B30" s="353"/>
      <c r="C30" s="237" t="s">
        <v>550</v>
      </c>
      <c r="D30" s="115"/>
    </row>
    <row r="31" spans="1:4" ht="27" customHeight="1">
      <c r="A31" s="352" t="s">
        <v>703</v>
      </c>
      <c r="B31" s="353"/>
      <c r="C31" s="237" t="s">
        <v>551</v>
      </c>
      <c r="D31" s="115"/>
    </row>
    <row r="32" spans="1:4" ht="20.25" customHeight="1">
      <c r="A32" s="352" t="s">
        <v>704</v>
      </c>
      <c r="B32" s="353"/>
      <c r="C32" s="237" t="s">
        <v>552</v>
      </c>
      <c r="D32" s="115"/>
    </row>
    <row r="33" spans="1:4" ht="45" customHeight="1">
      <c r="A33" s="364" t="s">
        <v>782</v>
      </c>
      <c r="B33" s="365"/>
      <c r="C33" s="313" t="s">
        <v>768</v>
      </c>
      <c r="D33" s="115"/>
    </row>
    <row r="34" spans="1:4" ht="18" customHeight="1">
      <c r="A34" s="354" t="s">
        <v>9</v>
      </c>
      <c r="B34" s="355"/>
      <c r="C34" s="236" t="s">
        <v>553</v>
      </c>
      <c r="D34" s="205"/>
    </row>
    <row r="35" spans="1:4" ht="30.75" customHeight="1">
      <c r="A35" s="352" t="s">
        <v>554</v>
      </c>
      <c r="B35" s="353"/>
      <c r="C35" s="237" t="s">
        <v>530</v>
      </c>
      <c r="D35" s="115"/>
    </row>
    <row r="36" spans="1:4">
      <c r="A36" s="352" t="s">
        <v>555</v>
      </c>
      <c r="B36" s="353"/>
      <c r="C36" s="237" t="s">
        <v>517</v>
      </c>
      <c r="D36" s="115"/>
    </row>
    <row r="37" spans="1:4">
      <c r="A37" s="354" t="s">
        <v>556</v>
      </c>
      <c r="B37" s="355"/>
      <c r="C37" s="236" t="s">
        <v>557</v>
      </c>
      <c r="D37" s="205"/>
    </row>
    <row r="38" spans="1:4" ht="25.5">
      <c r="A38" s="352" t="s">
        <v>558</v>
      </c>
      <c r="B38" s="353"/>
      <c r="C38" s="237" t="s">
        <v>543</v>
      </c>
      <c r="D38" s="115"/>
    </row>
    <row r="39" spans="1:4">
      <c r="A39" s="354" t="s">
        <v>559</v>
      </c>
      <c r="B39" s="355"/>
      <c r="C39" s="236" t="s">
        <v>560</v>
      </c>
      <c r="D39" s="205"/>
    </row>
    <row r="40" spans="1:4" ht="29.25" customHeight="1">
      <c r="A40" s="352" t="s">
        <v>561</v>
      </c>
      <c r="B40" s="353"/>
      <c r="C40" s="237" t="s">
        <v>562</v>
      </c>
      <c r="D40" s="115"/>
    </row>
    <row r="41" spans="1:4" ht="43.5" customHeight="1">
      <c r="A41" s="358" t="s">
        <v>563</v>
      </c>
      <c r="B41" s="359"/>
      <c r="C41" s="233" t="s">
        <v>339</v>
      </c>
      <c r="D41" s="115"/>
    </row>
    <row r="42" spans="1:4" ht="69" customHeight="1">
      <c r="A42" s="358" t="s">
        <v>564</v>
      </c>
      <c r="B42" s="359"/>
      <c r="C42" s="233" t="s">
        <v>341</v>
      </c>
      <c r="D42" s="115"/>
    </row>
    <row r="43" spans="1:4" ht="27" customHeight="1">
      <c r="A43" s="358" t="s">
        <v>565</v>
      </c>
      <c r="B43" s="359"/>
      <c r="C43" s="233" t="s">
        <v>343</v>
      </c>
      <c r="D43" s="115"/>
    </row>
    <row r="44" spans="1:4" ht="55.5" customHeight="1">
      <c r="A44" s="358" t="s">
        <v>566</v>
      </c>
      <c r="B44" s="359"/>
      <c r="C44" s="233" t="s">
        <v>345</v>
      </c>
      <c r="D44" s="115"/>
    </row>
    <row r="45" spans="1:4">
      <c r="A45" s="352" t="s">
        <v>567</v>
      </c>
      <c r="B45" s="353"/>
      <c r="C45" s="237" t="s">
        <v>568</v>
      </c>
      <c r="D45" s="115"/>
    </row>
    <row r="46" spans="1:4" ht="25.5">
      <c r="A46" s="352" t="s">
        <v>569</v>
      </c>
      <c r="B46" s="353"/>
      <c r="C46" s="237" t="s">
        <v>570</v>
      </c>
      <c r="D46" s="115"/>
    </row>
    <row r="47" spans="1:4" ht="26.25">
      <c r="A47" s="352" t="s">
        <v>705</v>
      </c>
      <c r="B47" s="353"/>
      <c r="C47" s="233" t="s">
        <v>470</v>
      </c>
      <c r="D47" s="115"/>
    </row>
    <row r="48" spans="1:4" ht="27" customHeight="1">
      <c r="A48" s="352" t="s">
        <v>571</v>
      </c>
      <c r="B48" s="353"/>
      <c r="C48" s="237" t="s">
        <v>572</v>
      </c>
      <c r="D48" s="115"/>
    </row>
    <row r="49" spans="1:4">
      <c r="A49" s="352" t="s">
        <v>573</v>
      </c>
      <c r="B49" s="353"/>
      <c r="C49" s="237" t="s">
        <v>574</v>
      </c>
      <c r="D49" s="115"/>
    </row>
    <row r="50" spans="1:4" ht="41.25" customHeight="1">
      <c r="A50" s="352" t="s">
        <v>575</v>
      </c>
      <c r="B50" s="353"/>
      <c r="C50" s="237" t="s">
        <v>576</v>
      </c>
      <c r="D50" s="115"/>
    </row>
    <row r="51" spans="1:4" ht="18.75" customHeight="1">
      <c r="A51" s="352" t="s">
        <v>577</v>
      </c>
      <c r="B51" s="353"/>
      <c r="C51" s="237" t="s">
        <v>513</v>
      </c>
      <c r="D51" s="115"/>
    </row>
    <row r="52" spans="1:4" ht="41.25" customHeight="1">
      <c r="A52" s="352" t="s">
        <v>578</v>
      </c>
      <c r="B52" s="353"/>
      <c r="C52" s="237" t="s">
        <v>693</v>
      </c>
      <c r="D52" s="115"/>
    </row>
    <row r="53" spans="1:4" ht="42.75" customHeight="1">
      <c r="A53" s="362" t="s">
        <v>579</v>
      </c>
      <c r="B53" s="363"/>
      <c r="C53" s="233" t="s">
        <v>580</v>
      </c>
      <c r="D53" s="113"/>
    </row>
    <row r="54" spans="1:4">
      <c r="A54" s="352" t="s">
        <v>581</v>
      </c>
      <c r="B54" s="353"/>
      <c r="C54" s="237" t="s">
        <v>582</v>
      </c>
      <c r="D54" s="115"/>
    </row>
    <row r="55" spans="1:4" ht="30" customHeight="1">
      <c r="A55" s="352" t="s">
        <v>583</v>
      </c>
      <c r="B55" s="353"/>
      <c r="C55" s="237" t="s">
        <v>584</v>
      </c>
      <c r="D55" s="115"/>
    </row>
    <row r="56" spans="1:4" ht="32.25" customHeight="1">
      <c r="A56" s="352" t="s">
        <v>585</v>
      </c>
      <c r="B56" s="353"/>
      <c r="C56" s="237" t="s">
        <v>586</v>
      </c>
      <c r="D56" s="115"/>
    </row>
    <row r="57" spans="1:4" ht="18" customHeight="1">
      <c r="A57" s="352" t="s">
        <v>587</v>
      </c>
      <c r="B57" s="353"/>
      <c r="C57" s="237" t="s">
        <v>588</v>
      </c>
      <c r="D57" s="115"/>
    </row>
    <row r="58" spans="1:4" ht="25.5">
      <c r="A58" s="354" t="s">
        <v>589</v>
      </c>
      <c r="B58" s="355"/>
      <c r="C58" s="236" t="s">
        <v>590</v>
      </c>
      <c r="D58" s="205"/>
    </row>
    <row r="59" spans="1:4">
      <c r="A59" s="360" t="s">
        <v>591</v>
      </c>
      <c r="B59" s="361"/>
      <c r="C59" s="233" t="s">
        <v>592</v>
      </c>
      <c r="D59" s="115"/>
    </row>
    <row r="60" spans="1:4">
      <c r="A60" s="360" t="s">
        <v>593</v>
      </c>
      <c r="B60" s="361"/>
      <c r="C60" s="233" t="s">
        <v>594</v>
      </c>
      <c r="D60" s="115"/>
    </row>
    <row r="61" spans="1:4">
      <c r="A61" s="360" t="s">
        <v>595</v>
      </c>
      <c r="B61" s="361"/>
      <c r="C61" s="233" t="s">
        <v>596</v>
      </c>
      <c r="D61" s="115"/>
    </row>
    <row r="62" spans="1:4" ht="17.25" customHeight="1">
      <c r="A62" s="360" t="s">
        <v>597</v>
      </c>
      <c r="B62" s="361"/>
      <c r="C62" s="233" t="s">
        <v>598</v>
      </c>
      <c r="D62" s="115"/>
    </row>
    <row r="63" spans="1:4">
      <c r="A63" s="354" t="s">
        <v>706</v>
      </c>
      <c r="B63" s="355"/>
      <c r="C63" s="236" t="s">
        <v>707</v>
      </c>
      <c r="D63" s="205"/>
    </row>
    <row r="64" spans="1:4" ht="42.75" customHeight="1">
      <c r="A64" s="356" t="s">
        <v>709</v>
      </c>
      <c r="B64" s="357"/>
      <c r="C64" s="233" t="s">
        <v>698</v>
      </c>
      <c r="D64" s="115"/>
    </row>
    <row r="65" spans="1:4" ht="25.5">
      <c r="A65" s="354" t="s">
        <v>599</v>
      </c>
      <c r="B65" s="355"/>
      <c r="C65" s="236" t="s">
        <v>708</v>
      </c>
      <c r="D65" s="115"/>
    </row>
    <row r="66" spans="1:4">
      <c r="A66" s="352" t="s">
        <v>600</v>
      </c>
      <c r="B66" s="353"/>
      <c r="C66" s="237" t="s">
        <v>601</v>
      </c>
      <c r="D66" s="115"/>
    </row>
    <row r="67" spans="1:4" ht="23.25" customHeight="1">
      <c r="A67" s="354" t="s">
        <v>10</v>
      </c>
      <c r="B67" s="355"/>
      <c r="C67" s="252" t="s">
        <v>602</v>
      </c>
      <c r="D67" s="205"/>
    </row>
    <row r="68" spans="1:4" ht="36.75" customHeight="1">
      <c r="A68" s="372" t="s">
        <v>603</v>
      </c>
      <c r="B68" s="373"/>
      <c r="C68" s="376" t="s">
        <v>604</v>
      </c>
      <c r="D68" s="115"/>
    </row>
    <row r="69" spans="1:4" ht="6" customHeight="1">
      <c r="A69" s="374"/>
      <c r="B69" s="375"/>
      <c r="C69" s="377"/>
      <c r="D69" s="115"/>
    </row>
    <row r="70" spans="1:4" ht="27" customHeight="1">
      <c r="A70" s="372" t="s">
        <v>605</v>
      </c>
      <c r="B70" s="373"/>
      <c r="C70" s="338" t="s">
        <v>351</v>
      </c>
      <c r="D70" s="115"/>
    </row>
    <row r="71" spans="1:4" ht="24.75" customHeight="1">
      <c r="A71" s="374"/>
      <c r="B71" s="375"/>
      <c r="C71" s="338"/>
      <c r="D71" s="115"/>
    </row>
    <row r="72" spans="1:4" ht="42" customHeight="1">
      <c r="A72" s="372" t="s">
        <v>606</v>
      </c>
      <c r="B72" s="373"/>
      <c r="C72" s="341" t="s">
        <v>607</v>
      </c>
      <c r="D72" s="115"/>
    </row>
    <row r="73" spans="1:4" ht="3" hidden="1" customHeight="1">
      <c r="A73" s="374"/>
      <c r="B73" s="375"/>
      <c r="C73" s="341"/>
      <c r="D73" s="115"/>
    </row>
    <row r="74" spans="1:4" ht="46.5" customHeight="1">
      <c r="A74" s="366" t="s">
        <v>608</v>
      </c>
      <c r="B74" s="367"/>
      <c r="C74" s="370" t="s">
        <v>355</v>
      </c>
      <c r="D74" s="115"/>
    </row>
    <row r="75" spans="1:4" ht="0.75" customHeight="1">
      <c r="A75" s="368"/>
      <c r="B75" s="369"/>
      <c r="C75" s="371"/>
    </row>
  </sheetData>
  <mergeCells count="67">
    <mergeCell ref="A33:B33"/>
    <mergeCell ref="A74:B75"/>
    <mergeCell ref="C74:C75"/>
    <mergeCell ref="A61:B61"/>
    <mergeCell ref="A62:B62"/>
    <mergeCell ref="A63:B63"/>
    <mergeCell ref="A64:B64"/>
    <mergeCell ref="A67:B67"/>
    <mergeCell ref="A68:B69"/>
    <mergeCell ref="C68:C69"/>
    <mergeCell ref="A70:B71"/>
    <mergeCell ref="C70:C71"/>
    <mergeCell ref="A72:B73"/>
    <mergeCell ref="C72:C73"/>
    <mergeCell ref="A65:B65"/>
    <mergeCell ref="A66:B66"/>
    <mergeCell ref="A60:B60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35:B35"/>
    <mergeCell ref="A32:B32"/>
    <mergeCell ref="A34:B34"/>
    <mergeCell ref="A48:B48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1:B31"/>
    <mergeCell ref="A23:B23"/>
    <mergeCell ref="A24:B24"/>
    <mergeCell ref="A25:B25"/>
    <mergeCell ref="A26:B26"/>
    <mergeCell ref="A27:B27"/>
    <mergeCell ref="A28:B28"/>
    <mergeCell ref="A29:B29"/>
    <mergeCell ref="A30:B30"/>
    <mergeCell ref="A22:B22"/>
    <mergeCell ref="A15:B15"/>
    <mergeCell ref="A16:B16"/>
    <mergeCell ref="A17:B17"/>
    <mergeCell ref="A18:B18"/>
    <mergeCell ref="A19:B19"/>
    <mergeCell ref="A20:B20"/>
    <mergeCell ref="A21:B21"/>
    <mergeCell ref="A14:B14"/>
    <mergeCell ref="A7:C7"/>
    <mergeCell ref="A10:B10"/>
    <mergeCell ref="A11:B11"/>
    <mergeCell ref="A12:B12"/>
    <mergeCell ref="A13:B13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zoomScaleSheetLayoutView="100" workbookViewId="0">
      <selection activeCell="J12" sqref="J12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19" t="s">
        <v>519</v>
      </c>
      <c r="B1" s="378"/>
      <c r="C1" s="378"/>
      <c r="D1" s="378"/>
      <c r="E1" s="378"/>
    </row>
    <row r="2" spans="1:5" ht="15.75">
      <c r="A2" s="319" t="s">
        <v>34</v>
      </c>
      <c r="B2" s="378"/>
      <c r="C2" s="378"/>
      <c r="D2" s="378"/>
      <c r="E2" s="378"/>
    </row>
    <row r="3" spans="1:5" ht="15.75">
      <c r="A3" s="4"/>
      <c r="B3" s="319" t="s">
        <v>1</v>
      </c>
      <c r="C3" s="319"/>
      <c r="D3" s="319"/>
      <c r="E3" s="319"/>
    </row>
    <row r="4" spans="1:5" ht="15.75">
      <c r="A4" s="5"/>
      <c r="B4" s="319" t="s">
        <v>2</v>
      </c>
      <c r="C4" s="319"/>
      <c r="D4" s="319"/>
      <c r="E4" s="319"/>
    </row>
    <row r="5" spans="1:5" ht="15.75" customHeight="1">
      <c r="A5" s="3"/>
      <c r="B5" s="319" t="s">
        <v>778</v>
      </c>
      <c r="C5" s="319"/>
      <c r="D5" s="319"/>
      <c r="E5" s="319"/>
    </row>
    <row r="6" spans="1:5" ht="15.75" customHeight="1">
      <c r="A6" s="3"/>
      <c r="B6" s="73"/>
      <c r="C6" s="178"/>
      <c r="D6" s="178"/>
      <c r="E6" s="73"/>
    </row>
    <row r="7" spans="1:5" ht="15" customHeight="1">
      <c r="A7" s="345" t="s">
        <v>12</v>
      </c>
      <c r="B7" s="345"/>
      <c r="C7" s="345"/>
      <c r="D7" s="345"/>
      <c r="E7" s="345"/>
    </row>
    <row r="8" spans="1:5" ht="14.25" customHeight="1">
      <c r="A8" s="345" t="s">
        <v>783</v>
      </c>
      <c r="B8" s="345"/>
      <c r="C8" s="345"/>
      <c r="D8" s="345"/>
      <c r="E8" s="345"/>
    </row>
    <row r="9" spans="1:5" ht="14.25" hidden="1" customHeight="1">
      <c r="A9" s="345"/>
      <c r="B9" s="345"/>
      <c r="C9" s="345"/>
      <c r="D9" s="345"/>
      <c r="E9" s="345"/>
    </row>
    <row r="10" spans="1:5" ht="14.25" customHeight="1">
      <c r="A10" s="345" t="s">
        <v>620</v>
      </c>
      <c r="B10" s="345"/>
      <c r="C10" s="345"/>
      <c r="D10" s="345"/>
      <c r="E10" s="345"/>
    </row>
    <row r="11" spans="1:5">
      <c r="A11" s="339" t="s">
        <v>13</v>
      </c>
      <c r="B11" s="379"/>
      <c r="C11" s="379"/>
      <c r="D11" s="379"/>
      <c r="E11" s="379"/>
    </row>
    <row r="12" spans="1:5" ht="42" customHeight="1">
      <c r="A12" s="380" t="s">
        <v>14</v>
      </c>
      <c r="B12" s="380" t="s">
        <v>15</v>
      </c>
      <c r="C12" s="186" t="s">
        <v>610</v>
      </c>
      <c r="D12" s="186" t="s">
        <v>485</v>
      </c>
      <c r="E12" s="373" t="s">
        <v>484</v>
      </c>
    </row>
    <row r="13" spans="1:5" hidden="1">
      <c r="A13" s="380"/>
      <c r="B13" s="380"/>
      <c r="C13" s="187"/>
      <c r="D13" s="187"/>
      <c r="E13" s="375"/>
    </row>
    <row r="14" spans="1:5">
      <c r="A14" s="328" t="s">
        <v>16</v>
      </c>
      <c r="B14" s="381" t="s">
        <v>17</v>
      </c>
      <c r="C14" s="382">
        <f>C16</f>
        <v>0</v>
      </c>
      <c r="D14" s="382">
        <f>D16</f>
        <v>0</v>
      </c>
      <c r="E14" s="382">
        <f>E16</f>
        <v>0</v>
      </c>
    </row>
    <row r="15" spans="1:5">
      <c r="A15" s="328"/>
      <c r="B15" s="381"/>
      <c r="C15" s="383"/>
      <c r="D15" s="383"/>
      <c r="E15" s="383"/>
    </row>
    <row r="16" spans="1:5">
      <c r="A16" s="328" t="s">
        <v>18</v>
      </c>
      <c r="B16" s="381" t="s">
        <v>19</v>
      </c>
      <c r="C16" s="382">
        <f t="shared" ref="C16:D16" si="0">C18+C23</f>
        <v>0</v>
      </c>
      <c r="D16" s="382">
        <f t="shared" si="0"/>
        <v>0</v>
      </c>
      <c r="E16" s="382">
        <f>E18+E23</f>
        <v>0</v>
      </c>
    </row>
    <row r="17" spans="1:5">
      <c r="A17" s="328"/>
      <c r="B17" s="381"/>
      <c r="C17" s="383"/>
      <c r="D17" s="383"/>
      <c r="E17" s="383"/>
    </row>
    <row r="18" spans="1:5">
      <c r="A18" s="78" t="s">
        <v>20</v>
      </c>
      <c r="B18" s="8" t="s">
        <v>21</v>
      </c>
      <c r="C18" s="17">
        <f t="shared" ref="C18:D20" si="1">C19</f>
        <v>-172612.7</v>
      </c>
      <c r="D18" s="17">
        <f t="shared" si="1"/>
        <v>-177342.3</v>
      </c>
      <c r="E18" s="17">
        <f>E19</f>
        <v>-181740.4</v>
      </c>
    </row>
    <row r="19" spans="1:5" ht="15" customHeight="1">
      <c r="A19" s="78" t="s">
        <v>22</v>
      </c>
      <c r="B19" s="8" t="s">
        <v>23</v>
      </c>
      <c r="C19" s="185">
        <f t="shared" si="1"/>
        <v>-172612.7</v>
      </c>
      <c r="D19" s="185">
        <f t="shared" si="1"/>
        <v>-177342.3</v>
      </c>
      <c r="E19" s="74">
        <f>E20</f>
        <v>-181740.4</v>
      </c>
    </row>
    <row r="20" spans="1:5" ht="25.5">
      <c r="A20" s="78" t="s">
        <v>24</v>
      </c>
      <c r="B20" s="8" t="s">
        <v>25</v>
      </c>
      <c r="C20" s="185">
        <f t="shared" si="1"/>
        <v>-172612.7</v>
      </c>
      <c r="D20" s="185">
        <f t="shared" si="1"/>
        <v>-177342.3</v>
      </c>
      <c r="E20" s="74">
        <f>E21</f>
        <v>-181740.4</v>
      </c>
    </row>
    <row r="21" spans="1:5">
      <c r="A21" s="380" t="s">
        <v>26</v>
      </c>
      <c r="B21" s="388" t="s">
        <v>98</v>
      </c>
      <c r="C21" s="389">
        <v>-172612.7</v>
      </c>
      <c r="D21" s="386">
        <v>-177342.3</v>
      </c>
      <c r="E21" s="386">
        <v>-181740.4</v>
      </c>
    </row>
    <row r="22" spans="1:5">
      <c r="A22" s="380"/>
      <c r="B22" s="388"/>
      <c r="C22" s="389"/>
      <c r="D22" s="387"/>
      <c r="E22" s="387"/>
    </row>
    <row r="23" spans="1:5">
      <c r="A23" s="78" t="s">
        <v>27</v>
      </c>
      <c r="B23" s="8" t="s">
        <v>28</v>
      </c>
      <c r="C23" s="185">
        <f t="shared" ref="C23:D25" si="2">C24</f>
        <v>172612.7</v>
      </c>
      <c r="D23" s="185">
        <f t="shared" si="2"/>
        <v>177342.3</v>
      </c>
      <c r="E23" s="74">
        <f>E24</f>
        <v>181740.4</v>
      </c>
    </row>
    <row r="24" spans="1:5" ht="15" customHeight="1">
      <c r="A24" s="78" t="s">
        <v>29</v>
      </c>
      <c r="B24" s="8" t="s">
        <v>30</v>
      </c>
      <c r="C24" s="185">
        <f t="shared" si="2"/>
        <v>172612.7</v>
      </c>
      <c r="D24" s="185">
        <f t="shared" si="2"/>
        <v>177342.3</v>
      </c>
      <c r="E24" s="74">
        <f>E25</f>
        <v>181740.4</v>
      </c>
    </row>
    <row r="25" spans="1:5" ht="25.5">
      <c r="A25" s="78" t="s">
        <v>31</v>
      </c>
      <c r="B25" s="8" t="s">
        <v>32</v>
      </c>
      <c r="C25" s="185">
        <f t="shared" si="2"/>
        <v>172612.7</v>
      </c>
      <c r="D25" s="185">
        <f t="shared" si="2"/>
        <v>177342.3</v>
      </c>
      <c r="E25" s="74">
        <f>E26</f>
        <v>181740.4</v>
      </c>
    </row>
    <row r="26" spans="1:5">
      <c r="A26" s="384" t="s">
        <v>33</v>
      </c>
      <c r="B26" s="376" t="s">
        <v>99</v>
      </c>
      <c r="C26" s="389">
        <v>172612.7</v>
      </c>
      <c r="D26" s="386">
        <v>177342.3</v>
      </c>
      <c r="E26" s="386">
        <v>181740.4</v>
      </c>
    </row>
    <row r="27" spans="1:5">
      <c r="A27" s="385"/>
      <c r="B27" s="377"/>
      <c r="C27" s="389"/>
      <c r="D27" s="387"/>
      <c r="E27" s="387"/>
    </row>
    <row r="28" spans="1:5" hidden="1">
      <c r="A28" s="75"/>
      <c r="B28" s="76"/>
      <c r="C28" s="180"/>
      <c r="D28" s="180"/>
      <c r="E28" s="77"/>
    </row>
    <row r="29" spans="1:5">
      <c r="A29" s="20"/>
      <c r="B29" s="16"/>
      <c r="C29" s="16"/>
      <c r="D29" s="16"/>
      <c r="E29" s="20"/>
    </row>
    <row r="30" spans="1:5">
      <c r="A30" s="20"/>
      <c r="B30" s="16"/>
      <c r="C30" s="16"/>
      <c r="D30" s="16"/>
      <c r="E30" s="20"/>
    </row>
    <row r="31" spans="1:5" ht="15.75">
      <c r="A31" s="1"/>
    </row>
    <row r="32" spans="1:5" ht="15.75">
      <c r="A32" s="1"/>
    </row>
    <row r="33" spans="1:1" ht="15.75">
      <c r="A33" s="1"/>
    </row>
  </sheetData>
  <mergeCells count="32">
    <mergeCell ref="A10:E10"/>
    <mergeCell ref="A26:A27"/>
    <mergeCell ref="B26:B27"/>
    <mergeCell ref="E26:E27"/>
    <mergeCell ref="A16:A17"/>
    <mergeCell ref="B16:B17"/>
    <mergeCell ref="E16:E17"/>
    <mergeCell ref="A21:A22"/>
    <mergeCell ref="B21:B22"/>
    <mergeCell ref="E21:E22"/>
    <mergeCell ref="C21:C22"/>
    <mergeCell ref="D21:D22"/>
    <mergeCell ref="C16:C17"/>
    <mergeCell ref="D16:D17"/>
    <mergeCell ref="C26:C27"/>
    <mergeCell ref="D26:D27"/>
    <mergeCell ref="A11:E11"/>
    <mergeCell ref="A12:A13"/>
    <mergeCell ref="B12:B13"/>
    <mergeCell ref="E12:E13"/>
    <mergeCell ref="A14:A15"/>
    <mergeCell ref="B14:B15"/>
    <mergeCell ref="E14:E15"/>
    <mergeCell ref="C14:C15"/>
    <mergeCell ref="D14:D15"/>
    <mergeCell ref="A7:E7"/>
    <mergeCell ref="A8:E9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activeCell="D7" sqref="D7"/>
    </sheetView>
  </sheetViews>
  <sheetFormatPr defaultRowHeight="15"/>
  <cols>
    <col min="1" max="1" width="14" customWidth="1"/>
    <col min="2" max="2" width="24.7109375" customWidth="1"/>
    <col min="3" max="3" width="47" customWidth="1"/>
  </cols>
  <sheetData>
    <row r="1" spans="1:3" ht="15.75">
      <c r="C1" s="6" t="s">
        <v>11</v>
      </c>
    </row>
    <row r="2" spans="1:3" ht="15.75">
      <c r="C2" s="6" t="s">
        <v>0</v>
      </c>
    </row>
    <row r="3" spans="1:3" ht="15.75">
      <c r="C3" s="6" t="s">
        <v>1</v>
      </c>
    </row>
    <row r="4" spans="1:3" ht="18.75">
      <c r="A4" s="2"/>
      <c r="C4" s="6" t="s">
        <v>2</v>
      </c>
    </row>
    <row r="5" spans="1:3" ht="18.75">
      <c r="A5" s="2"/>
      <c r="C5" s="310" t="s">
        <v>778</v>
      </c>
    </row>
    <row r="6" spans="1:3" ht="18.75">
      <c r="A6" s="2"/>
      <c r="C6" s="6"/>
    </row>
    <row r="7" spans="1:3" ht="15.75">
      <c r="A7" s="3"/>
    </row>
    <row r="8" spans="1:3">
      <c r="A8" s="345" t="s">
        <v>611</v>
      </c>
      <c r="B8" s="390"/>
      <c r="C8" s="390"/>
    </row>
    <row r="9" spans="1:3" ht="15.75" customHeight="1">
      <c r="A9" s="345" t="s">
        <v>619</v>
      </c>
      <c r="B9" s="390"/>
      <c r="C9" s="390"/>
    </row>
    <row r="10" spans="1:3">
      <c r="A10" s="345" t="s">
        <v>620</v>
      </c>
      <c r="B10" s="390"/>
      <c r="C10" s="390"/>
    </row>
    <row r="11" spans="1:3" ht="15.75">
      <c r="A11" s="194"/>
    </row>
    <row r="12" spans="1:3" ht="75" customHeight="1">
      <c r="A12" s="380" t="s">
        <v>612</v>
      </c>
      <c r="B12" s="380"/>
      <c r="C12" s="380" t="s">
        <v>613</v>
      </c>
    </row>
    <row r="13" spans="1:3" ht="138.75" customHeight="1">
      <c r="A13" s="183" t="s">
        <v>614</v>
      </c>
      <c r="B13" s="183" t="s">
        <v>615</v>
      </c>
      <c r="C13" s="380"/>
    </row>
    <row r="14" spans="1:3" ht="38.25" customHeight="1">
      <c r="A14" s="15" t="s">
        <v>8</v>
      </c>
      <c r="B14" s="14"/>
      <c r="C14" s="182" t="s">
        <v>616</v>
      </c>
    </row>
    <row r="15" spans="1:3" ht="40.5" customHeight="1">
      <c r="A15" s="179" t="s">
        <v>8</v>
      </c>
      <c r="B15" s="183" t="s">
        <v>617</v>
      </c>
      <c r="C15" s="184" t="s">
        <v>98</v>
      </c>
    </row>
    <row r="16" spans="1:3" ht="38.25" customHeight="1">
      <c r="A16" s="179" t="s">
        <v>8</v>
      </c>
      <c r="B16" s="183" t="s">
        <v>618</v>
      </c>
      <c r="C16" s="184" t="s">
        <v>99</v>
      </c>
    </row>
    <row r="17" spans="1:3">
      <c r="A17" s="206"/>
      <c r="B17" s="206"/>
      <c r="C17" s="207"/>
    </row>
    <row r="18" spans="1:3" ht="32.25" customHeight="1">
      <c r="A18" s="208"/>
      <c r="B18" s="208"/>
      <c r="C18" s="209"/>
    </row>
    <row r="19" spans="1:3">
      <c r="A19" s="209"/>
      <c r="B19" s="208"/>
      <c r="C19" s="209"/>
    </row>
    <row r="20" spans="1:3" ht="15.75">
      <c r="A20" s="1"/>
    </row>
    <row r="21" spans="1:3" ht="15.75">
      <c r="A21" s="1"/>
    </row>
    <row r="22" spans="1:3" ht="15.75">
      <c r="A22" s="1"/>
    </row>
    <row r="23" spans="1:3" ht="15.75">
      <c r="A23" s="1"/>
    </row>
    <row r="24" spans="1:3" ht="15.75">
      <c r="A24" s="1"/>
    </row>
    <row r="25" spans="1:3" ht="15.75">
      <c r="A25" s="1"/>
    </row>
    <row r="26" spans="1:3" ht="15.75">
      <c r="A26" s="1"/>
    </row>
    <row r="27" spans="1:3" ht="15.75">
      <c r="A27" s="1"/>
    </row>
    <row r="28" spans="1:3" ht="15.75">
      <c r="A28" s="1"/>
    </row>
    <row r="29" spans="1:3">
      <c r="A29" s="210"/>
    </row>
  </sheetData>
  <mergeCells count="5">
    <mergeCell ref="A8:C8"/>
    <mergeCell ref="A9:C9"/>
    <mergeCell ref="A10:C10"/>
    <mergeCell ref="A12:B12"/>
    <mergeCell ref="C12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27"/>
  <sheetViews>
    <sheetView view="pageBreakPreview" topLeftCell="A115" zoomScale="112" zoomScaleSheetLayoutView="112" workbookViewId="0">
      <selection activeCell="A124" sqref="A124"/>
    </sheetView>
  </sheetViews>
  <sheetFormatPr defaultRowHeight="12.75"/>
  <cols>
    <col min="1" max="1" width="91.7109375" style="35" customWidth="1"/>
    <col min="2" max="2" width="12.28515625" style="35" customWidth="1"/>
    <col min="3" max="3" width="6" style="35" customWidth="1"/>
    <col min="4" max="4" width="12.28515625" style="35" customWidth="1"/>
    <col min="5" max="16384" width="9.140625" style="35"/>
  </cols>
  <sheetData>
    <row r="1" spans="1:4" ht="15.75">
      <c r="A1" s="319" t="s">
        <v>252</v>
      </c>
      <c r="B1" s="319"/>
      <c r="C1" s="319"/>
      <c r="D1" s="319"/>
    </row>
    <row r="2" spans="1:4" ht="15.75">
      <c r="A2" s="319" t="s">
        <v>0</v>
      </c>
      <c r="B2" s="319"/>
      <c r="C2" s="319"/>
      <c r="D2" s="319"/>
    </row>
    <row r="3" spans="1:4" ht="15.75">
      <c r="A3" s="98"/>
      <c r="B3" s="319" t="s">
        <v>1</v>
      </c>
      <c r="C3" s="319"/>
      <c r="D3" s="319"/>
    </row>
    <row r="4" spans="1:4" ht="15.75">
      <c r="A4" s="98"/>
      <c r="B4" s="319" t="s">
        <v>2</v>
      </c>
      <c r="C4" s="319"/>
      <c r="D4" s="319"/>
    </row>
    <row r="5" spans="1:4" ht="15.75">
      <c r="A5" s="319" t="s">
        <v>778</v>
      </c>
      <c r="B5" s="319"/>
      <c r="C5" s="319"/>
      <c r="D5" s="319"/>
    </row>
    <row r="6" spans="1:4">
      <c r="A6" s="36"/>
    </row>
    <row r="7" spans="1:4">
      <c r="A7" s="391" t="s">
        <v>36</v>
      </c>
      <c r="B7" s="392"/>
      <c r="C7" s="392"/>
      <c r="D7" s="392"/>
    </row>
    <row r="8" spans="1:4">
      <c r="A8" s="391" t="s">
        <v>51</v>
      </c>
      <c r="B8" s="392"/>
      <c r="C8" s="392"/>
      <c r="D8" s="392"/>
    </row>
    <row r="9" spans="1:4">
      <c r="A9" s="391" t="s">
        <v>52</v>
      </c>
      <c r="B9" s="392"/>
      <c r="C9" s="392"/>
      <c r="D9" s="392"/>
    </row>
    <row r="10" spans="1:4" ht="25.5" customHeight="1">
      <c r="A10" s="391" t="s">
        <v>687</v>
      </c>
      <c r="B10" s="392"/>
      <c r="C10" s="392"/>
      <c r="D10" s="392"/>
    </row>
    <row r="11" spans="1:4">
      <c r="A11" s="391"/>
      <c r="B11" s="392"/>
      <c r="C11" s="392"/>
      <c r="D11" s="392"/>
    </row>
    <row r="12" spans="1:4" ht="15.75" customHeight="1">
      <c r="A12" s="393" t="s">
        <v>37</v>
      </c>
      <c r="B12" s="393" t="s">
        <v>38</v>
      </c>
      <c r="C12" s="393" t="s">
        <v>39</v>
      </c>
      <c r="D12" s="350" t="s">
        <v>483</v>
      </c>
    </row>
    <row r="13" spans="1:4" ht="34.5" customHeight="1">
      <c r="A13" s="393"/>
      <c r="B13" s="393"/>
      <c r="C13" s="393"/>
      <c r="D13" s="351"/>
    </row>
    <row r="14" spans="1:4" ht="21" customHeight="1">
      <c r="A14" s="31" t="s">
        <v>40</v>
      </c>
      <c r="B14" s="37" t="s">
        <v>108</v>
      </c>
      <c r="C14" s="27"/>
      <c r="D14" s="72">
        <f>D15+D23+D32+D36+D53+D61+D66+D73+D77</f>
        <v>108579.7</v>
      </c>
    </row>
    <row r="15" spans="1:4" s="38" customFormat="1" ht="17.25" customHeight="1">
      <c r="A15" s="31" t="s">
        <v>109</v>
      </c>
      <c r="B15" s="37" t="s">
        <v>110</v>
      </c>
      <c r="C15" s="22"/>
      <c r="D15" s="54">
        <f>D16+D20</f>
        <v>3309.9</v>
      </c>
    </row>
    <row r="16" spans="1:4" ht="18.75" customHeight="1">
      <c r="A16" s="25" t="s">
        <v>112</v>
      </c>
      <c r="B16" s="26" t="s">
        <v>120</v>
      </c>
      <c r="C16" s="30"/>
      <c r="D16" s="79">
        <f>SUM(D17:D19)</f>
        <v>3214.8</v>
      </c>
    </row>
    <row r="17" spans="1:4" ht="27.75" customHeight="1">
      <c r="A17" s="155" t="s">
        <v>275</v>
      </c>
      <c r="B17" s="26" t="s">
        <v>121</v>
      </c>
      <c r="C17" s="23">
        <v>200</v>
      </c>
      <c r="D17" s="53">
        <v>966.2</v>
      </c>
    </row>
    <row r="18" spans="1:4" ht="27.75" customHeight="1">
      <c r="A18" s="155" t="s">
        <v>111</v>
      </c>
      <c r="B18" s="26" t="s">
        <v>121</v>
      </c>
      <c r="C18" s="23">
        <v>600</v>
      </c>
      <c r="D18" s="53">
        <v>1973.6</v>
      </c>
    </row>
    <row r="19" spans="1:4" ht="27.75" customHeight="1">
      <c r="A19" s="149" t="s">
        <v>486</v>
      </c>
      <c r="B19" s="148" t="s">
        <v>122</v>
      </c>
      <c r="C19" s="50">
        <v>200</v>
      </c>
      <c r="D19" s="53">
        <v>275</v>
      </c>
    </row>
    <row r="20" spans="1:4" ht="18.75" customHeight="1">
      <c r="A20" s="94" t="s">
        <v>123</v>
      </c>
      <c r="B20" s="90" t="s">
        <v>124</v>
      </c>
      <c r="C20" s="96"/>
      <c r="D20" s="95">
        <f>D21+D22</f>
        <v>95.1</v>
      </c>
    </row>
    <row r="21" spans="1:4" ht="27" customHeight="1">
      <c r="A21" s="49" t="s">
        <v>276</v>
      </c>
      <c r="B21" s="81" t="s">
        <v>125</v>
      </c>
      <c r="C21" s="39">
        <v>200</v>
      </c>
      <c r="D21" s="83">
        <v>45.1</v>
      </c>
    </row>
    <row r="22" spans="1:4" ht="20.25" customHeight="1">
      <c r="A22" s="61" t="s">
        <v>263</v>
      </c>
      <c r="B22" s="60" t="s">
        <v>125</v>
      </c>
      <c r="C22" s="39">
        <v>300</v>
      </c>
      <c r="D22" s="62">
        <v>50</v>
      </c>
    </row>
    <row r="23" spans="1:4" ht="27.75" customHeight="1">
      <c r="A23" s="41" t="s">
        <v>127</v>
      </c>
      <c r="B23" s="15" t="s">
        <v>126</v>
      </c>
      <c r="C23" s="39"/>
      <c r="D23" s="72">
        <f>D24</f>
        <v>2084.6999999999998</v>
      </c>
    </row>
    <row r="24" spans="1:4" ht="27.75" customHeight="1">
      <c r="A24" s="28" t="s">
        <v>128</v>
      </c>
      <c r="B24" s="26" t="s">
        <v>129</v>
      </c>
      <c r="C24" s="39"/>
      <c r="D24" s="71">
        <f>SUM(D25:D31)</f>
        <v>2084.6999999999998</v>
      </c>
    </row>
    <row r="25" spans="1:4" ht="37.5" customHeight="1">
      <c r="A25" s="155" t="s">
        <v>487</v>
      </c>
      <c r="B25" s="222" t="s">
        <v>683</v>
      </c>
      <c r="C25" s="39">
        <v>200</v>
      </c>
      <c r="D25" s="156">
        <v>307.5</v>
      </c>
    </row>
    <row r="26" spans="1:4" ht="39" customHeight="1">
      <c r="A26" s="155" t="s">
        <v>489</v>
      </c>
      <c r="B26" s="222" t="s">
        <v>683</v>
      </c>
      <c r="C26" s="39">
        <v>600</v>
      </c>
      <c r="D26" s="156">
        <v>821.6</v>
      </c>
    </row>
    <row r="27" spans="1:4" ht="55.5" customHeight="1">
      <c r="A27" s="10" t="s">
        <v>277</v>
      </c>
      <c r="B27" s="148" t="s">
        <v>130</v>
      </c>
      <c r="C27" s="158">
        <v>200</v>
      </c>
      <c r="D27" s="156">
        <v>33.799999999999997</v>
      </c>
    </row>
    <row r="28" spans="1:4" ht="52.5" customHeight="1">
      <c r="A28" s="10" t="s">
        <v>488</v>
      </c>
      <c r="B28" s="26" t="s">
        <v>130</v>
      </c>
      <c r="C28" s="23">
        <v>600</v>
      </c>
      <c r="D28" s="53">
        <v>67.599999999999994</v>
      </c>
    </row>
    <row r="29" spans="1:4" ht="46.5" customHeight="1">
      <c r="A29" s="395" t="s">
        <v>278</v>
      </c>
      <c r="B29" s="337" t="s">
        <v>131</v>
      </c>
      <c r="C29" s="394">
        <v>200</v>
      </c>
      <c r="D29" s="386">
        <v>199.5</v>
      </c>
    </row>
    <row r="30" spans="1:4" ht="17.25" customHeight="1">
      <c r="A30" s="396"/>
      <c r="B30" s="332"/>
      <c r="C30" s="329"/>
      <c r="D30" s="387"/>
    </row>
    <row r="31" spans="1:4" ht="52.5" customHeight="1">
      <c r="A31" s="25" t="s">
        <v>132</v>
      </c>
      <c r="B31" s="26" t="s">
        <v>133</v>
      </c>
      <c r="C31" s="23">
        <v>300</v>
      </c>
      <c r="D31" s="53">
        <v>654.70000000000005</v>
      </c>
    </row>
    <row r="32" spans="1:4" ht="18.75" customHeight="1">
      <c r="A32" s="29" t="s">
        <v>255</v>
      </c>
      <c r="B32" s="15" t="s">
        <v>258</v>
      </c>
      <c r="C32" s="40"/>
      <c r="D32" s="54">
        <f>D33</f>
        <v>476.4</v>
      </c>
    </row>
    <row r="33" spans="1:4" ht="18.75" customHeight="1">
      <c r="A33" s="28" t="s">
        <v>256</v>
      </c>
      <c r="B33" s="26" t="s">
        <v>259</v>
      </c>
      <c r="C33" s="23"/>
      <c r="D33" s="53">
        <f>D34+D35</f>
        <v>476.4</v>
      </c>
    </row>
    <row r="34" spans="1:4" ht="39" customHeight="1">
      <c r="A34" s="49" t="s">
        <v>279</v>
      </c>
      <c r="B34" s="26" t="s">
        <v>260</v>
      </c>
      <c r="C34" s="23">
        <v>200</v>
      </c>
      <c r="D34" s="53">
        <v>436.4</v>
      </c>
    </row>
    <row r="35" spans="1:4" ht="42" customHeight="1">
      <c r="A35" s="198" t="s">
        <v>257</v>
      </c>
      <c r="B35" s="196" t="s">
        <v>260</v>
      </c>
      <c r="C35" s="200">
        <v>600</v>
      </c>
      <c r="D35" s="199">
        <v>40</v>
      </c>
    </row>
    <row r="36" spans="1:4" ht="20.25" customHeight="1">
      <c r="A36" s="197" t="s">
        <v>134</v>
      </c>
      <c r="B36" s="15" t="s">
        <v>135</v>
      </c>
      <c r="C36" s="200"/>
      <c r="D36" s="201">
        <f>D37+D43</f>
        <v>44931.1</v>
      </c>
    </row>
    <row r="37" spans="1:4" ht="18" customHeight="1">
      <c r="A37" s="61" t="s">
        <v>136</v>
      </c>
      <c r="B37" s="60" t="s">
        <v>137</v>
      </c>
      <c r="C37" s="63"/>
      <c r="D37" s="62">
        <f>SUM(D38:D42)</f>
        <v>9297.0999999999985</v>
      </c>
    </row>
    <row r="38" spans="1:4" ht="52.5" customHeight="1">
      <c r="A38" s="61" t="s">
        <v>113</v>
      </c>
      <c r="B38" s="60" t="s">
        <v>138</v>
      </c>
      <c r="C38" s="63">
        <v>100</v>
      </c>
      <c r="D38" s="62">
        <v>3511.9</v>
      </c>
    </row>
    <row r="39" spans="1:4" ht="28.5" customHeight="1">
      <c r="A39" s="49" t="s">
        <v>280</v>
      </c>
      <c r="B39" s="18" t="s">
        <v>138</v>
      </c>
      <c r="C39" s="23">
        <v>200</v>
      </c>
      <c r="D39" s="53">
        <v>3189.1</v>
      </c>
    </row>
    <row r="40" spans="1:4" ht="26.25" customHeight="1">
      <c r="A40" s="28" t="s">
        <v>114</v>
      </c>
      <c r="B40" s="26" t="s">
        <v>138</v>
      </c>
      <c r="C40" s="23">
        <v>800</v>
      </c>
      <c r="D40" s="53">
        <v>20.9</v>
      </c>
    </row>
    <row r="41" spans="1:4" ht="27.75" customHeight="1">
      <c r="A41" s="49" t="s">
        <v>281</v>
      </c>
      <c r="B41" s="26" t="s">
        <v>251</v>
      </c>
      <c r="C41" s="23">
        <v>200</v>
      </c>
      <c r="D41" s="53">
        <v>1574.4</v>
      </c>
    </row>
    <row r="42" spans="1:4" ht="28.5" customHeight="1">
      <c r="A42" s="49" t="s">
        <v>282</v>
      </c>
      <c r="B42" s="26" t="s">
        <v>261</v>
      </c>
      <c r="C42" s="23">
        <v>200</v>
      </c>
      <c r="D42" s="53">
        <v>1000.8</v>
      </c>
    </row>
    <row r="43" spans="1:4" ht="15" customHeight="1">
      <c r="A43" s="28" t="s">
        <v>139</v>
      </c>
      <c r="B43" s="26" t="s">
        <v>140</v>
      </c>
      <c r="C43" s="23"/>
      <c r="D43" s="53">
        <f>SUM(D44:D52)</f>
        <v>35634</v>
      </c>
    </row>
    <row r="44" spans="1:4" ht="52.5" customHeight="1">
      <c r="A44" s="28" t="s">
        <v>115</v>
      </c>
      <c r="B44" s="18" t="s">
        <v>141</v>
      </c>
      <c r="C44" s="42">
        <v>100</v>
      </c>
      <c r="D44" s="53">
        <v>809.8</v>
      </c>
    </row>
    <row r="45" spans="1:4" ht="39" customHeight="1">
      <c r="A45" s="14" t="s">
        <v>283</v>
      </c>
      <c r="B45" s="18" t="s">
        <v>141</v>
      </c>
      <c r="C45" s="23">
        <v>200</v>
      </c>
      <c r="D45" s="53">
        <v>9008.6</v>
      </c>
    </row>
    <row r="46" spans="1:4" ht="39.75" customHeight="1">
      <c r="A46" s="14" t="s">
        <v>116</v>
      </c>
      <c r="B46" s="18" t="s">
        <v>141</v>
      </c>
      <c r="C46" s="23">
        <v>600</v>
      </c>
      <c r="D46" s="53">
        <v>16658.5</v>
      </c>
    </row>
    <row r="47" spans="1:4" ht="27.75" customHeight="1">
      <c r="A47" s="14" t="s">
        <v>117</v>
      </c>
      <c r="B47" s="18" t="s">
        <v>141</v>
      </c>
      <c r="C47" s="23">
        <v>800</v>
      </c>
      <c r="D47" s="53">
        <v>110.5</v>
      </c>
    </row>
    <row r="48" spans="1:4" ht="40.5" customHeight="1">
      <c r="A48" s="28" t="s">
        <v>118</v>
      </c>
      <c r="B48" s="26" t="s">
        <v>142</v>
      </c>
      <c r="C48" s="23">
        <v>100</v>
      </c>
      <c r="D48" s="53">
        <v>6384.3</v>
      </c>
    </row>
    <row r="49" spans="1:4" ht="27" customHeight="1">
      <c r="A49" s="14" t="s">
        <v>284</v>
      </c>
      <c r="B49" s="26" t="s">
        <v>142</v>
      </c>
      <c r="C49" s="23">
        <v>200</v>
      </c>
      <c r="D49" s="53">
        <v>1216.7</v>
      </c>
    </row>
    <row r="50" spans="1:4" ht="17.25" customHeight="1">
      <c r="A50" s="14" t="s">
        <v>119</v>
      </c>
      <c r="B50" s="26" t="s">
        <v>142</v>
      </c>
      <c r="C50" s="23">
        <v>800</v>
      </c>
      <c r="D50" s="53">
        <v>1.9</v>
      </c>
    </row>
    <row r="51" spans="1:4" ht="27" customHeight="1">
      <c r="A51" s="49" t="s">
        <v>281</v>
      </c>
      <c r="B51" s="26" t="s">
        <v>143</v>
      </c>
      <c r="C51" s="23">
        <v>200</v>
      </c>
      <c r="D51" s="53">
        <v>799.6</v>
      </c>
    </row>
    <row r="52" spans="1:4" ht="29.25" customHeight="1">
      <c r="A52" s="49" t="s">
        <v>282</v>
      </c>
      <c r="B52" s="26" t="s">
        <v>262</v>
      </c>
      <c r="C52" s="23">
        <v>200</v>
      </c>
      <c r="D52" s="53">
        <v>644.1</v>
      </c>
    </row>
    <row r="53" spans="1:4" ht="27" customHeight="1">
      <c r="A53" s="43" t="s">
        <v>144</v>
      </c>
      <c r="B53" s="44" t="s">
        <v>146</v>
      </c>
      <c r="C53" s="23"/>
      <c r="D53" s="54">
        <f>D54+D57</f>
        <v>52913.9</v>
      </c>
    </row>
    <row r="54" spans="1:4" ht="18.75" customHeight="1">
      <c r="A54" s="82" t="s">
        <v>136</v>
      </c>
      <c r="B54" s="81" t="s">
        <v>145</v>
      </c>
      <c r="C54" s="84"/>
      <c r="D54" s="83">
        <f>D55+D56</f>
        <v>4369.3</v>
      </c>
    </row>
    <row r="55" spans="1:4" ht="102" customHeight="1">
      <c r="A55" s="82" t="s">
        <v>147</v>
      </c>
      <c r="B55" s="81" t="s">
        <v>148</v>
      </c>
      <c r="C55" s="84">
        <v>100</v>
      </c>
      <c r="D55" s="83">
        <v>4344.5</v>
      </c>
    </row>
    <row r="56" spans="1:4" ht="78" customHeight="1">
      <c r="A56" s="49" t="s">
        <v>285</v>
      </c>
      <c r="B56" s="26" t="s">
        <v>148</v>
      </c>
      <c r="C56" s="23">
        <v>200</v>
      </c>
      <c r="D56" s="53">
        <v>24.8</v>
      </c>
    </row>
    <row r="57" spans="1:4" ht="18.75" customHeight="1">
      <c r="A57" s="28" t="s">
        <v>149</v>
      </c>
      <c r="B57" s="26" t="s">
        <v>150</v>
      </c>
      <c r="C57" s="42"/>
      <c r="D57" s="53">
        <f>D58+D59+D60</f>
        <v>48544.6</v>
      </c>
    </row>
    <row r="58" spans="1:4" ht="104.25" customHeight="1">
      <c r="A58" s="51" t="s">
        <v>316</v>
      </c>
      <c r="B58" s="26" t="s">
        <v>153</v>
      </c>
      <c r="C58" s="23">
        <v>100</v>
      </c>
      <c r="D58" s="53">
        <v>13189.9</v>
      </c>
    </row>
    <row r="59" spans="1:4" ht="78.75" customHeight="1">
      <c r="A59" s="198" t="s">
        <v>286</v>
      </c>
      <c r="B59" s="196" t="s">
        <v>153</v>
      </c>
      <c r="C59" s="200">
        <v>200</v>
      </c>
      <c r="D59" s="199">
        <v>49</v>
      </c>
    </row>
    <row r="60" spans="1:4" ht="91.5" customHeight="1">
      <c r="A60" s="14" t="s">
        <v>151</v>
      </c>
      <c r="B60" s="196" t="s">
        <v>153</v>
      </c>
      <c r="C60" s="200">
        <v>600</v>
      </c>
      <c r="D60" s="199">
        <v>35305.699999999997</v>
      </c>
    </row>
    <row r="61" spans="1:4" ht="19.5" customHeight="1">
      <c r="A61" s="41" t="s">
        <v>152</v>
      </c>
      <c r="B61" s="15" t="s">
        <v>154</v>
      </c>
      <c r="C61" s="23"/>
      <c r="D61" s="54">
        <f>D62</f>
        <v>3831</v>
      </c>
    </row>
    <row r="62" spans="1:4" ht="20.25" customHeight="1">
      <c r="A62" s="82" t="s">
        <v>155</v>
      </c>
      <c r="B62" s="81" t="s">
        <v>156</v>
      </c>
      <c r="C62" s="84"/>
      <c r="D62" s="59">
        <f>D63+D64+D65</f>
        <v>3831</v>
      </c>
    </row>
    <row r="63" spans="1:4" ht="53.25" customHeight="1">
      <c r="A63" s="28" t="s">
        <v>157</v>
      </c>
      <c r="B63" s="26" t="s">
        <v>158</v>
      </c>
      <c r="C63" s="23">
        <v>100</v>
      </c>
      <c r="D63" s="53">
        <v>3001.5</v>
      </c>
    </row>
    <row r="64" spans="1:4" ht="27" customHeight="1">
      <c r="A64" s="49" t="s">
        <v>287</v>
      </c>
      <c r="B64" s="26" t="s">
        <v>158</v>
      </c>
      <c r="C64" s="23">
        <v>200</v>
      </c>
      <c r="D64" s="53">
        <v>724.4</v>
      </c>
    </row>
    <row r="65" spans="1:4" ht="27" customHeight="1">
      <c r="A65" s="28" t="s">
        <v>159</v>
      </c>
      <c r="B65" s="26" t="s">
        <v>158</v>
      </c>
      <c r="C65" s="23">
        <v>800</v>
      </c>
      <c r="D65" s="53">
        <v>105.1</v>
      </c>
    </row>
    <row r="66" spans="1:4" ht="15.75" customHeight="1">
      <c r="A66" s="41" t="s">
        <v>160</v>
      </c>
      <c r="B66" s="15" t="s">
        <v>161</v>
      </c>
      <c r="C66" s="23"/>
      <c r="D66" s="54">
        <f>D67</f>
        <v>665.7</v>
      </c>
    </row>
    <row r="67" spans="1:4" ht="18.75" customHeight="1">
      <c r="A67" s="28" t="s">
        <v>162</v>
      </c>
      <c r="B67" s="26" t="s">
        <v>163</v>
      </c>
      <c r="C67" s="23"/>
      <c r="D67" s="71">
        <f>D68+D69+D70+D71+D72</f>
        <v>665.7</v>
      </c>
    </row>
    <row r="68" spans="1:4" ht="39" customHeight="1">
      <c r="A68" s="7" t="s">
        <v>288</v>
      </c>
      <c r="B68" s="26" t="s">
        <v>165</v>
      </c>
      <c r="C68" s="23">
        <v>200</v>
      </c>
      <c r="D68" s="53">
        <v>69.3</v>
      </c>
    </row>
    <row r="69" spans="1:4" ht="39.75" customHeight="1">
      <c r="A69" s="7" t="s">
        <v>164</v>
      </c>
      <c r="B69" s="26" t="s">
        <v>165</v>
      </c>
      <c r="C69" s="23">
        <v>600</v>
      </c>
      <c r="D69" s="53">
        <v>184.8</v>
      </c>
    </row>
    <row r="70" spans="1:4" ht="39.75" customHeight="1">
      <c r="A70" s="49" t="s">
        <v>289</v>
      </c>
      <c r="B70" s="26" t="s">
        <v>166</v>
      </c>
      <c r="C70" s="23">
        <v>200</v>
      </c>
      <c r="D70" s="53">
        <v>23.1</v>
      </c>
    </row>
    <row r="71" spans="1:4" ht="25.5" customHeight="1">
      <c r="A71" s="7" t="s">
        <v>317</v>
      </c>
      <c r="B71" s="57" t="s">
        <v>319</v>
      </c>
      <c r="C71" s="56">
        <v>200</v>
      </c>
      <c r="D71" s="58">
        <v>122.9</v>
      </c>
    </row>
    <row r="72" spans="1:4" ht="37.5" customHeight="1">
      <c r="A72" s="7" t="s">
        <v>318</v>
      </c>
      <c r="B72" s="57" t="s">
        <v>319</v>
      </c>
      <c r="C72" s="56">
        <v>600</v>
      </c>
      <c r="D72" s="58">
        <v>265.60000000000002</v>
      </c>
    </row>
    <row r="73" spans="1:4" ht="27" customHeight="1">
      <c r="A73" s="41" t="s">
        <v>167</v>
      </c>
      <c r="B73" s="15" t="s">
        <v>168</v>
      </c>
      <c r="C73" s="23"/>
      <c r="D73" s="54">
        <f>D74</f>
        <v>80</v>
      </c>
    </row>
    <row r="74" spans="1:4" ht="18" customHeight="1">
      <c r="A74" s="28" t="s">
        <v>169</v>
      </c>
      <c r="B74" s="26" t="s">
        <v>170</v>
      </c>
      <c r="C74" s="23"/>
      <c r="D74" s="53">
        <f>D75+D76</f>
        <v>80</v>
      </c>
    </row>
    <row r="75" spans="1:4" ht="39.75" customHeight="1">
      <c r="A75" s="49" t="s">
        <v>290</v>
      </c>
      <c r="B75" s="26" t="s">
        <v>171</v>
      </c>
      <c r="C75" s="23">
        <v>200</v>
      </c>
      <c r="D75" s="53">
        <v>55</v>
      </c>
    </row>
    <row r="76" spans="1:4" ht="39.75" customHeight="1">
      <c r="A76" s="283" t="s">
        <v>733</v>
      </c>
      <c r="B76" s="279" t="s">
        <v>171</v>
      </c>
      <c r="C76" s="277">
        <v>600</v>
      </c>
      <c r="D76" s="284">
        <v>25</v>
      </c>
    </row>
    <row r="77" spans="1:4" ht="27.75" customHeight="1">
      <c r="A77" s="29" t="s">
        <v>172</v>
      </c>
      <c r="B77" s="45" t="s">
        <v>173</v>
      </c>
      <c r="C77" s="21"/>
      <c r="D77" s="54">
        <f>D78</f>
        <v>287</v>
      </c>
    </row>
    <row r="78" spans="1:4" ht="18" customHeight="1">
      <c r="A78" s="82" t="s">
        <v>123</v>
      </c>
      <c r="B78" s="52" t="s">
        <v>177</v>
      </c>
      <c r="C78" s="85"/>
      <c r="D78" s="83">
        <f>D79+D80+D81</f>
        <v>287</v>
      </c>
    </row>
    <row r="79" spans="1:4" ht="39" customHeight="1">
      <c r="A79" s="82" t="s">
        <v>174</v>
      </c>
      <c r="B79" s="52" t="s">
        <v>178</v>
      </c>
      <c r="C79" s="84">
        <v>300</v>
      </c>
      <c r="D79" s="83">
        <v>48</v>
      </c>
    </row>
    <row r="80" spans="1:4" ht="27.75" customHeight="1">
      <c r="A80" s="28" t="s">
        <v>175</v>
      </c>
      <c r="B80" s="26" t="s">
        <v>179</v>
      </c>
      <c r="C80" s="23">
        <v>300</v>
      </c>
      <c r="D80" s="53">
        <v>144</v>
      </c>
    </row>
    <row r="81" spans="1:4" ht="26.25" customHeight="1">
      <c r="A81" s="28" t="s">
        <v>176</v>
      </c>
      <c r="B81" s="26" t="s">
        <v>180</v>
      </c>
      <c r="C81" s="23">
        <v>300</v>
      </c>
      <c r="D81" s="53">
        <v>95</v>
      </c>
    </row>
    <row r="82" spans="1:4" ht="18" customHeight="1">
      <c r="A82" s="28" t="s">
        <v>264</v>
      </c>
      <c r="B82" s="15" t="s">
        <v>181</v>
      </c>
      <c r="C82" s="23"/>
      <c r="D82" s="54">
        <f>D83+D96</f>
        <v>8037.0999999999995</v>
      </c>
    </row>
    <row r="83" spans="1:4" ht="19.5" customHeight="1">
      <c r="A83" s="46" t="s">
        <v>182</v>
      </c>
      <c r="B83" s="24" t="s">
        <v>183</v>
      </c>
      <c r="C83" s="23"/>
      <c r="D83" s="53">
        <f>D84+D89+D91+D94</f>
        <v>6591.2999999999993</v>
      </c>
    </row>
    <row r="84" spans="1:4" ht="18" customHeight="1">
      <c r="A84" s="28" t="s">
        <v>186</v>
      </c>
      <c r="B84" s="24" t="s">
        <v>187</v>
      </c>
      <c r="C84" s="23"/>
      <c r="D84" s="53">
        <f>D85+D86+D87+D88</f>
        <v>4440.7999999999993</v>
      </c>
    </row>
    <row r="85" spans="1:4" ht="51.75" customHeight="1">
      <c r="A85" s="28" t="s">
        <v>184</v>
      </c>
      <c r="B85" s="24" t="s">
        <v>188</v>
      </c>
      <c r="C85" s="23">
        <v>100</v>
      </c>
      <c r="D85" s="53">
        <v>2334.1999999999998</v>
      </c>
    </row>
    <row r="86" spans="1:4" ht="27.75" customHeight="1">
      <c r="A86" s="49" t="s">
        <v>291</v>
      </c>
      <c r="B86" s="24" t="s">
        <v>188</v>
      </c>
      <c r="C86" s="23">
        <v>200</v>
      </c>
      <c r="D86" s="53">
        <v>2032.6</v>
      </c>
    </row>
    <row r="87" spans="1:4" ht="27.75" customHeight="1">
      <c r="A87" s="28" t="s">
        <v>185</v>
      </c>
      <c r="B87" s="24" t="s">
        <v>188</v>
      </c>
      <c r="C87" s="23">
        <v>800</v>
      </c>
      <c r="D87" s="53">
        <v>29</v>
      </c>
    </row>
    <row r="88" spans="1:4" ht="27" customHeight="1">
      <c r="A88" s="19" t="s">
        <v>292</v>
      </c>
      <c r="B88" s="26" t="s">
        <v>189</v>
      </c>
      <c r="C88" s="23">
        <v>200</v>
      </c>
      <c r="D88" s="53">
        <v>45</v>
      </c>
    </row>
    <row r="89" spans="1:4" ht="18" customHeight="1">
      <c r="A89" s="28" t="s">
        <v>190</v>
      </c>
      <c r="B89" s="24" t="s">
        <v>191</v>
      </c>
      <c r="C89" s="23"/>
      <c r="D89" s="53">
        <f>D90</f>
        <v>48</v>
      </c>
    </row>
    <row r="90" spans="1:4" ht="27" customHeight="1">
      <c r="A90" s="167" t="s">
        <v>293</v>
      </c>
      <c r="B90" s="24" t="s">
        <v>192</v>
      </c>
      <c r="C90" s="23">
        <v>200</v>
      </c>
      <c r="D90" s="53">
        <v>48</v>
      </c>
    </row>
    <row r="91" spans="1:4" ht="27.75" customHeight="1">
      <c r="A91" s="28" t="s">
        <v>193</v>
      </c>
      <c r="B91" s="24" t="s">
        <v>194</v>
      </c>
      <c r="C91" s="23"/>
      <c r="D91" s="53">
        <f>D92+D93</f>
        <v>252.9</v>
      </c>
    </row>
    <row r="92" spans="1:4" ht="62.25" customHeight="1">
      <c r="A92" s="25" t="s">
        <v>195</v>
      </c>
      <c r="B92" s="24" t="s">
        <v>197</v>
      </c>
      <c r="C92" s="23">
        <v>100</v>
      </c>
      <c r="D92" s="53"/>
    </row>
    <row r="93" spans="1:4" ht="39" customHeight="1">
      <c r="A93" s="167" t="s">
        <v>196</v>
      </c>
      <c r="B93" s="26" t="s">
        <v>198</v>
      </c>
      <c r="C93" s="23">
        <v>100</v>
      </c>
      <c r="D93" s="53">
        <v>252.9</v>
      </c>
    </row>
    <row r="94" spans="1:4" ht="18.75" customHeight="1">
      <c r="A94" s="167" t="s">
        <v>492</v>
      </c>
      <c r="B94" s="52" t="s">
        <v>495</v>
      </c>
      <c r="C94" s="158"/>
      <c r="D94" s="156">
        <f>D95</f>
        <v>1849.6</v>
      </c>
    </row>
    <row r="95" spans="1:4" ht="30" customHeight="1">
      <c r="A95" s="283" t="s">
        <v>735</v>
      </c>
      <c r="B95" s="278" t="s">
        <v>734</v>
      </c>
      <c r="C95" s="129">
        <v>500</v>
      </c>
      <c r="D95" s="128">
        <v>1849.6</v>
      </c>
    </row>
    <row r="96" spans="1:4" ht="20.25" customHeight="1">
      <c r="A96" s="41" t="s">
        <v>199</v>
      </c>
      <c r="B96" s="45" t="s">
        <v>200</v>
      </c>
      <c r="C96" s="23"/>
      <c r="D96" s="54">
        <f>D97+D101+D102</f>
        <v>1445.8</v>
      </c>
    </row>
    <row r="97" spans="1:4" ht="19.5" customHeight="1">
      <c r="A97" s="28" t="s">
        <v>155</v>
      </c>
      <c r="B97" s="24" t="s">
        <v>201</v>
      </c>
      <c r="C97" s="23"/>
      <c r="D97" s="53">
        <f>D98+D99+D100</f>
        <v>1378.8</v>
      </c>
    </row>
    <row r="98" spans="1:4" ht="54.75" customHeight="1">
      <c r="A98" s="167" t="s">
        <v>202</v>
      </c>
      <c r="B98" s="52" t="s">
        <v>204</v>
      </c>
      <c r="C98" s="63">
        <v>100</v>
      </c>
      <c r="D98" s="62">
        <v>1304.2</v>
      </c>
    </row>
    <row r="99" spans="1:4" ht="39" customHeight="1">
      <c r="A99" s="61" t="s">
        <v>294</v>
      </c>
      <c r="B99" s="52" t="s">
        <v>204</v>
      </c>
      <c r="C99" s="63">
        <v>200</v>
      </c>
      <c r="D99" s="62">
        <v>74.099999999999994</v>
      </c>
    </row>
    <row r="100" spans="1:4" ht="27.75" customHeight="1">
      <c r="A100" s="165" t="s">
        <v>203</v>
      </c>
      <c r="B100" s="24" t="s">
        <v>204</v>
      </c>
      <c r="C100" s="23">
        <v>800</v>
      </c>
      <c r="D100" s="53">
        <v>0.5</v>
      </c>
    </row>
    <row r="101" spans="1:4" ht="15.75" customHeight="1">
      <c r="A101" s="167"/>
      <c r="B101" s="177"/>
      <c r="C101" s="129"/>
      <c r="D101" s="128"/>
    </row>
    <row r="102" spans="1:4" ht="53.25" customHeight="1">
      <c r="A102" s="166" t="s">
        <v>496</v>
      </c>
      <c r="B102" s="164" t="s">
        <v>731</v>
      </c>
      <c r="C102" s="169">
        <v>100</v>
      </c>
      <c r="D102" s="168">
        <v>67</v>
      </c>
    </row>
    <row r="103" spans="1:4" ht="28.5" customHeight="1">
      <c r="A103" s="29" t="s">
        <v>41</v>
      </c>
      <c r="B103" s="15" t="s">
        <v>205</v>
      </c>
      <c r="C103" s="23"/>
      <c r="D103" s="54">
        <f>D104</f>
        <v>177.8</v>
      </c>
    </row>
    <row r="104" spans="1:4" ht="27.75" customHeight="1">
      <c r="A104" s="46" t="s">
        <v>206</v>
      </c>
      <c r="B104" s="24" t="s">
        <v>207</v>
      </c>
      <c r="C104" s="8"/>
      <c r="D104" s="53">
        <f>D105</f>
        <v>177.8</v>
      </c>
    </row>
    <row r="105" spans="1:4" ht="27.75" customHeight="1">
      <c r="A105" s="28" t="s">
        <v>208</v>
      </c>
      <c r="B105" s="24" t="s">
        <v>209</v>
      </c>
      <c r="C105" s="8"/>
      <c r="D105" s="53">
        <f>D106</f>
        <v>177.8</v>
      </c>
    </row>
    <row r="106" spans="1:4" ht="27.75" customHeight="1">
      <c r="A106" s="49" t="s">
        <v>295</v>
      </c>
      <c r="B106" s="24" t="s">
        <v>210</v>
      </c>
      <c r="C106" s="23">
        <v>200</v>
      </c>
      <c r="D106" s="53">
        <v>177.8</v>
      </c>
    </row>
    <row r="107" spans="1:4" ht="18" customHeight="1">
      <c r="A107" s="236" t="s">
        <v>42</v>
      </c>
      <c r="B107" s="15" t="s">
        <v>211</v>
      </c>
      <c r="C107" s="23"/>
      <c r="D107" s="54">
        <f>D108</f>
        <v>70</v>
      </c>
    </row>
    <row r="108" spans="1:4" ht="20.25" customHeight="1">
      <c r="A108" s="46" t="s">
        <v>212</v>
      </c>
      <c r="B108" s="26" t="s">
        <v>213</v>
      </c>
      <c r="C108" s="39"/>
      <c r="D108" s="53">
        <f>D109</f>
        <v>70</v>
      </c>
    </row>
    <row r="109" spans="1:4" ht="24.75" customHeight="1">
      <c r="A109" s="237" t="s">
        <v>214</v>
      </c>
      <c r="B109" s="26" t="s">
        <v>215</v>
      </c>
      <c r="C109" s="39"/>
      <c r="D109" s="53">
        <f>D110</f>
        <v>70</v>
      </c>
    </row>
    <row r="110" spans="1:4" ht="39" customHeight="1">
      <c r="A110" s="237" t="s">
        <v>296</v>
      </c>
      <c r="B110" s="312" t="s">
        <v>780</v>
      </c>
      <c r="C110" s="39">
        <v>200</v>
      </c>
      <c r="D110" s="53">
        <v>70</v>
      </c>
    </row>
    <row r="111" spans="1:4" ht="39" customHeight="1">
      <c r="A111" s="237" t="s">
        <v>265</v>
      </c>
      <c r="B111" s="15" t="s">
        <v>216</v>
      </c>
      <c r="C111" s="23"/>
      <c r="D111" s="54">
        <f>D112+D115+D118+D122+D125+D129+D132</f>
        <v>8681.1</v>
      </c>
    </row>
    <row r="112" spans="1:4" ht="20.25" customHeight="1">
      <c r="A112" s="237" t="s">
        <v>321</v>
      </c>
      <c r="B112" s="80" t="s">
        <v>322</v>
      </c>
      <c r="C112" s="39"/>
      <c r="D112" s="79">
        <f>D113</f>
        <v>376.9</v>
      </c>
    </row>
    <row r="113" spans="1:4" ht="18.75" customHeight="1">
      <c r="A113" s="237" t="s">
        <v>323</v>
      </c>
      <c r="B113" s="80" t="s">
        <v>324</v>
      </c>
      <c r="C113" s="39"/>
      <c r="D113" s="79">
        <f>D114</f>
        <v>376.9</v>
      </c>
    </row>
    <row r="114" spans="1:4" ht="27" customHeight="1">
      <c r="A114" s="237" t="s">
        <v>327</v>
      </c>
      <c r="B114" s="215" t="s">
        <v>630</v>
      </c>
      <c r="C114" s="39">
        <v>300</v>
      </c>
      <c r="D114" s="79">
        <v>376.9</v>
      </c>
    </row>
    <row r="115" spans="1:4" ht="18.75" customHeight="1">
      <c r="A115" s="233" t="s">
        <v>640</v>
      </c>
      <c r="B115" s="222" t="s">
        <v>641</v>
      </c>
      <c r="C115" s="39"/>
      <c r="D115" s="226">
        <f>D116</f>
        <v>332.6</v>
      </c>
    </row>
    <row r="116" spans="1:4" ht="18" customHeight="1">
      <c r="A116" s="275" t="s">
        <v>646</v>
      </c>
      <c r="B116" s="222" t="s">
        <v>642</v>
      </c>
      <c r="C116" s="39"/>
      <c r="D116" s="226">
        <f>D117</f>
        <v>332.6</v>
      </c>
    </row>
    <row r="117" spans="1:4" ht="38.25" customHeight="1">
      <c r="A117" s="274" t="s">
        <v>685</v>
      </c>
      <c r="B117" s="222" t="s">
        <v>643</v>
      </c>
      <c r="C117" s="39">
        <v>400</v>
      </c>
      <c r="D117" s="226">
        <v>332.6</v>
      </c>
    </row>
    <row r="118" spans="1:4" ht="27" customHeight="1">
      <c r="A118" s="233" t="s">
        <v>655</v>
      </c>
      <c r="B118" s="222" t="s">
        <v>657</v>
      </c>
      <c r="C118" s="39"/>
      <c r="D118" s="226">
        <f>D119</f>
        <v>1023.0999999999999</v>
      </c>
    </row>
    <row r="119" spans="1:4" ht="17.25" customHeight="1">
      <c r="A119" s="233" t="s">
        <v>656</v>
      </c>
      <c r="B119" s="222" t="s">
        <v>662</v>
      </c>
      <c r="C119" s="39"/>
      <c r="D119" s="226">
        <f>D120+D121</f>
        <v>1023.0999999999999</v>
      </c>
    </row>
    <row r="120" spans="1:4" ht="28.5" customHeight="1">
      <c r="A120" s="233" t="s">
        <v>682</v>
      </c>
      <c r="B120" s="222" t="s">
        <v>663</v>
      </c>
      <c r="C120" s="39">
        <v>200</v>
      </c>
      <c r="D120" s="226">
        <v>879.9</v>
      </c>
    </row>
    <row r="121" spans="1:4" ht="24.75" customHeight="1">
      <c r="A121" s="233" t="s">
        <v>681</v>
      </c>
      <c r="B121" s="222" t="s">
        <v>664</v>
      </c>
      <c r="C121" s="39">
        <v>200</v>
      </c>
      <c r="D121" s="226">
        <v>143.19999999999999</v>
      </c>
    </row>
    <row r="122" spans="1:4" ht="18" customHeight="1">
      <c r="A122" s="233" t="s">
        <v>644</v>
      </c>
      <c r="B122" s="222" t="s">
        <v>658</v>
      </c>
      <c r="C122" s="39"/>
      <c r="D122" s="226">
        <f>D123</f>
        <v>887.9</v>
      </c>
    </row>
    <row r="123" spans="1:4" ht="18" customHeight="1">
      <c r="A123" s="315" t="s">
        <v>720</v>
      </c>
      <c r="B123" s="222" t="s">
        <v>665</v>
      </c>
      <c r="C123" s="39"/>
      <c r="D123" s="226">
        <f>D124</f>
        <v>887.9</v>
      </c>
    </row>
    <row r="124" spans="1:4" ht="25.5" customHeight="1">
      <c r="A124" s="314" t="s">
        <v>772</v>
      </c>
      <c r="B124" s="279" t="s">
        <v>736</v>
      </c>
      <c r="C124" s="39">
        <v>500</v>
      </c>
      <c r="D124" s="226">
        <v>887.9</v>
      </c>
    </row>
    <row r="125" spans="1:4" ht="16.5" customHeight="1">
      <c r="A125" s="242" t="s">
        <v>647</v>
      </c>
      <c r="B125" s="222" t="s">
        <v>659</v>
      </c>
      <c r="C125" s="39"/>
      <c r="D125" s="226">
        <f>D126</f>
        <v>5500</v>
      </c>
    </row>
    <row r="126" spans="1:4" ht="16.5" customHeight="1">
      <c r="A126" s="254" t="s">
        <v>721</v>
      </c>
      <c r="B126" s="222" t="s">
        <v>668</v>
      </c>
      <c r="C126" s="39"/>
      <c r="D126" s="226">
        <f>D127+D128</f>
        <v>5500</v>
      </c>
    </row>
    <row r="127" spans="1:4" ht="37.5" customHeight="1">
      <c r="A127" s="274" t="s">
        <v>652</v>
      </c>
      <c r="B127" s="312" t="s">
        <v>781</v>
      </c>
      <c r="C127" s="39">
        <v>800</v>
      </c>
      <c r="D127" s="226">
        <v>5000</v>
      </c>
    </row>
    <row r="128" spans="1:4" ht="27" customHeight="1">
      <c r="A128" s="233" t="s">
        <v>678</v>
      </c>
      <c r="B128" s="222" t="s">
        <v>669</v>
      </c>
      <c r="C128" s="39">
        <v>200</v>
      </c>
      <c r="D128" s="226">
        <v>500</v>
      </c>
    </row>
    <row r="129" spans="1:4" ht="36.75" customHeight="1">
      <c r="A129" s="233" t="s">
        <v>649</v>
      </c>
      <c r="B129" s="222" t="s">
        <v>660</v>
      </c>
      <c r="C129" s="39"/>
      <c r="D129" s="226">
        <f>D130</f>
        <v>360.6</v>
      </c>
    </row>
    <row r="130" spans="1:4" ht="27" customHeight="1">
      <c r="A130" s="237" t="s">
        <v>650</v>
      </c>
      <c r="B130" s="222" t="s">
        <v>670</v>
      </c>
      <c r="C130" s="39"/>
      <c r="D130" s="226">
        <f>D131</f>
        <v>360.6</v>
      </c>
    </row>
    <row r="131" spans="1:4" ht="42" customHeight="1">
      <c r="A131" s="307" t="s">
        <v>773</v>
      </c>
      <c r="B131" s="279" t="s">
        <v>737</v>
      </c>
      <c r="C131" s="39">
        <v>500</v>
      </c>
      <c r="D131" s="226">
        <v>360.6</v>
      </c>
    </row>
    <row r="132" spans="1:4" ht="18" customHeight="1">
      <c r="A132" s="242" t="s">
        <v>653</v>
      </c>
      <c r="B132" s="222" t="s">
        <v>661</v>
      </c>
      <c r="C132" s="39"/>
      <c r="D132" s="226">
        <f>D133</f>
        <v>200</v>
      </c>
    </row>
    <row r="133" spans="1:4" ht="18.75" customHeight="1">
      <c r="A133" s="233" t="s">
        <v>654</v>
      </c>
      <c r="B133" s="222" t="s">
        <v>672</v>
      </c>
      <c r="C133" s="39"/>
      <c r="D133" s="226">
        <f>D134</f>
        <v>200</v>
      </c>
    </row>
    <row r="134" spans="1:4" ht="27.75" customHeight="1">
      <c r="A134" s="307" t="s">
        <v>774</v>
      </c>
      <c r="B134" s="295" t="s">
        <v>761</v>
      </c>
      <c r="C134" s="39">
        <v>500</v>
      </c>
      <c r="D134" s="226">
        <v>200</v>
      </c>
    </row>
    <row r="135" spans="1:4" ht="28.5" customHeight="1">
      <c r="A135" s="236" t="s">
        <v>43</v>
      </c>
      <c r="B135" s="15" t="s">
        <v>217</v>
      </c>
      <c r="C135" s="23"/>
      <c r="D135" s="54">
        <f>D136</f>
        <v>350</v>
      </c>
    </row>
    <row r="136" spans="1:4" ht="27" customHeight="1">
      <c r="A136" s="237" t="s">
        <v>218</v>
      </c>
      <c r="B136" s="24" t="s">
        <v>219</v>
      </c>
      <c r="C136" s="23"/>
      <c r="D136" s="53">
        <f>D137</f>
        <v>350</v>
      </c>
    </row>
    <row r="137" spans="1:4" ht="27.75" customHeight="1">
      <c r="A137" s="237" t="s">
        <v>221</v>
      </c>
      <c r="B137" s="24" t="s">
        <v>222</v>
      </c>
      <c r="C137" s="23"/>
      <c r="D137" s="53">
        <f>D138</f>
        <v>350</v>
      </c>
    </row>
    <row r="138" spans="1:4" ht="27.75" customHeight="1">
      <c r="A138" s="237" t="s">
        <v>220</v>
      </c>
      <c r="B138" s="52" t="s">
        <v>223</v>
      </c>
      <c r="C138" s="65">
        <v>800</v>
      </c>
      <c r="D138" s="64">
        <v>350</v>
      </c>
    </row>
    <row r="139" spans="1:4" ht="20.25" customHeight="1">
      <c r="A139" s="237" t="s">
        <v>266</v>
      </c>
      <c r="B139" s="15" t="s">
        <v>224</v>
      </c>
      <c r="C139" s="65"/>
      <c r="D139" s="66">
        <f>D140</f>
        <v>400</v>
      </c>
    </row>
    <row r="140" spans="1:4" ht="27" customHeight="1">
      <c r="A140" s="237" t="s">
        <v>225</v>
      </c>
      <c r="B140" s="24" t="s">
        <v>226</v>
      </c>
      <c r="C140" s="23"/>
      <c r="D140" s="53">
        <f>D141</f>
        <v>400</v>
      </c>
    </row>
    <row r="141" spans="1:4" ht="17.25" customHeight="1">
      <c r="A141" s="237" t="s">
        <v>228</v>
      </c>
      <c r="B141" s="24" t="s">
        <v>229</v>
      </c>
      <c r="C141" s="23"/>
      <c r="D141" s="53">
        <f>D142</f>
        <v>400</v>
      </c>
    </row>
    <row r="142" spans="1:4" ht="18" customHeight="1">
      <c r="A142" s="237" t="s">
        <v>227</v>
      </c>
      <c r="B142" s="24" t="s">
        <v>230</v>
      </c>
      <c r="C142" s="23">
        <v>800</v>
      </c>
      <c r="D142" s="53">
        <v>400</v>
      </c>
    </row>
    <row r="143" spans="1:4" ht="27" customHeight="1">
      <c r="A143" s="29" t="s">
        <v>44</v>
      </c>
      <c r="B143" s="22">
        <v>1000000000</v>
      </c>
      <c r="C143" s="23"/>
      <c r="D143" s="54">
        <f>D144+D147</f>
        <v>1330</v>
      </c>
    </row>
    <row r="144" spans="1:4" ht="19.5" customHeight="1">
      <c r="A144" s="28" t="s">
        <v>231</v>
      </c>
      <c r="B144" s="30">
        <v>1010000000</v>
      </c>
      <c r="C144" s="23"/>
      <c r="D144" s="53">
        <f>D145</f>
        <v>830</v>
      </c>
    </row>
    <row r="145" spans="1:4" ht="29.25" customHeight="1">
      <c r="A145" s="28" t="s">
        <v>232</v>
      </c>
      <c r="B145" s="30">
        <v>1010100000</v>
      </c>
      <c r="C145" s="23"/>
      <c r="D145" s="53">
        <f>D146</f>
        <v>830</v>
      </c>
    </row>
    <row r="146" spans="1:4" ht="41.25" customHeight="1">
      <c r="A146" s="225" t="s">
        <v>297</v>
      </c>
      <c r="B146" s="30">
        <v>1010120080</v>
      </c>
      <c r="C146" s="23">
        <v>200</v>
      </c>
      <c r="D146" s="53">
        <v>830</v>
      </c>
    </row>
    <row r="147" spans="1:4" ht="27.75" customHeight="1">
      <c r="A147" s="25" t="s">
        <v>233</v>
      </c>
      <c r="B147" s="30">
        <v>1020000000</v>
      </c>
      <c r="C147" s="23"/>
      <c r="D147" s="53">
        <f>D148</f>
        <v>500</v>
      </c>
    </row>
    <row r="148" spans="1:4" ht="27.75" customHeight="1">
      <c r="A148" s="28" t="s">
        <v>234</v>
      </c>
      <c r="B148" s="30">
        <v>1020100000</v>
      </c>
      <c r="C148" s="23"/>
      <c r="D148" s="53">
        <f>D149</f>
        <v>500</v>
      </c>
    </row>
    <row r="149" spans="1:4" ht="27" customHeight="1">
      <c r="A149" s="48" t="s">
        <v>298</v>
      </c>
      <c r="B149" s="30">
        <v>1020120190</v>
      </c>
      <c r="C149" s="23">
        <v>200</v>
      </c>
      <c r="D149" s="53">
        <v>500</v>
      </c>
    </row>
    <row r="150" spans="1:4" ht="28.5" customHeight="1">
      <c r="A150" s="130" t="s">
        <v>100</v>
      </c>
      <c r="B150" s="22">
        <v>1400000000</v>
      </c>
      <c r="C150" s="21"/>
      <c r="D150" s="54">
        <f>D151</f>
        <v>513.6</v>
      </c>
    </row>
    <row r="151" spans="1:4" ht="21" customHeight="1">
      <c r="A151" s="28" t="s">
        <v>235</v>
      </c>
      <c r="B151" s="24" t="s">
        <v>236</v>
      </c>
      <c r="C151" s="23"/>
      <c r="D151" s="53">
        <f>D152</f>
        <v>513.6</v>
      </c>
    </row>
    <row r="152" spans="1:4" ht="20.25" customHeight="1">
      <c r="A152" s="10" t="s">
        <v>237</v>
      </c>
      <c r="B152" s="24" t="s">
        <v>238</v>
      </c>
      <c r="C152" s="23"/>
      <c r="D152" s="53">
        <f>D153+D154+D155+D156</f>
        <v>513.6</v>
      </c>
    </row>
    <row r="153" spans="1:4" ht="29.25" customHeight="1">
      <c r="A153" s="173" t="s">
        <v>497</v>
      </c>
      <c r="B153" s="33">
        <v>1410100310</v>
      </c>
      <c r="C153" s="32">
        <v>200</v>
      </c>
      <c r="D153" s="53">
        <v>80</v>
      </c>
    </row>
    <row r="154" spans="1:4" ht="26.25" customHeight="1">
      <c r="A154" s="283" t="s">
        <v>738</v>
      </c>
      <c r="B154" s="281">
        <v>1410100310</v>
      </c>
      <c r="C154" s="277">
        <v>600</v>
      </c>
      <c r="D154" s="284">
        <v>70</v>
      </c>
    </row>
    <row r="155" spans="1:4" ht="50.25" customHeight="1">
      <c r="A155" s="25" t="s">
        <v>239</v>
      </c>
      <c r="B155" s="27">
        <v>1410180360</v>
      </c>
      <c r="C155" s="23">
        <v>100</v>
      </c>
      <c r="D155" s="53">
        <v>327.3</v>
      </c>
    </row>
    <row r="156" spans="1:4" ht="24.75" customHeight="1">
      <c r="A156" s="48" t="s">
        <v>300</v>
      </c>
      <c r="B156" s="27">
        <v>1410180360</v>
      </c>
      <c r="C156" s="23">
        <v>200</v>
      </c>
      <c r="D156" s="53">
        <v>36.299999999999997</v>
      </c>
    </row>
    <row r="157" spans="1:4" ht="27" customHeight="1">
      <c r="A157" s="13" t="s">
        <v>102</v>
      </c>
      <c r="B157" s="22">
        <v>1500000000</v>
      </c>
      <c r="C157" s="21"/>
      <c r="D157" s="54">
        <f>D158</f>
        <v>100</v>
      </c>
    </row>
    <row r="158" spans="1:4" ht="27.75" customHeight="1">
      <c r="A158" s="25" t="s">
        <v>240</v>
      </c>
      <c r="B158" s="30">
        <v>1510000000</v>
      </c>
      <c r="C158" s="23"/>
      <c r="D158" s="53">
        <f>D159</f>
        <v>100</v>
      </c>
    </row>
    <row r="159" spans="1:4" ht="16.5" customHeight="1">
      <c r="A159" s="7" t="s">
        <v>241</v>
      </c>
      <c r="B159" s="30">
        <v>1510100000</v>
      </c>
      <c r="C159" s="23"/>
      <c r="D159" s="53">
        <f>D160+D161+D162+D163+D164</f>
        <v>100</v>
      </c>
    </row>
    <row r="160" spans="1:4" ht="27" customHeight="1">
      <c r="A160" s="171" t="s">
        <v>498</v>
      </c>
      <c r="B160" s="33">
        <v>1510100500</v>
      </c>
      <c r="C160" s="32">
        <v>200</v>
      </c>
      <c r="D160" s="53">
        <v>10</v>
      </c>
    </row>
    <row r="161" spans="1:4" ht="27" customHeight="1">
      <c r="A161" s="280" t="s">
        <v>739</v>
      </c>
      <c r="B161" s="281">
        <v>1510100500</v>
      </c>
      <c r="C161" s="277">
        <v>600</v>
      </c>
      <c r="D161" s="284">
        <v>10</v>
      </c>
    </row>
    <row r="162" spans="1:4" ht="26.25" customHeight="1">
      <c r="A162" s="48" t="s">
        <v>301</v>
      </c>
      <c r="B162" s="27">
        <v>1510100510</v>
      </c>
      <c r="C162" s="23">
        <v>200</v>
      </c>
      <c r="D162" s="53">
        <v>50</v>
      </c>
    </row>
    <row r="163" spans="1:4" ht="26.25" customHeight="1">
      <c r="A163" s="280" t="s">
        <v>740</v>
      </c>
      <c r="B163" s="282">
        <v>1510100510</v>
      </c>
      <c r="C163" s="277">
        <v>600</v>
      </c>
      <c r="D163" s="284">
        <v>20</v>
      </c>
    </row>
    <row r="164" spans="1:4" ht="29.25" customHeight="1">
      <c r="A164" s="280" t="s">
        <v>741</v>
      </c>
      <c r="B164" s="282">
        <v>1510100520</v>
      </c>
      <c r="C164" s="277">
        <v>600</v>
      </c>
      <c r="D164" s="53">
        <v>10</v>
      </c>
    </row>
    <row r="165" spans="1:4" ht="25.5" customHeight="1">
      <c r="A165" s="13" t="s">
        <v>269</v>
      </c>
      <c r="B165" s="22">
        <v>1700000000</v>
      </c>
      <c r="C165" s="21"/>
      <c r="D165" s="54">
        <f>D166</f>
        <v>90</v>
      </c>
    </row>
    <row r="166" spans="1:4" ht="24.75" customHeight="1">
      <c r="A166" s="25" t="s">
        <v>270</v>
      </c>
      <c r="B166" s="27">
        <v>1710000000</v>
      </c>
      <c r="C166" s="23"/>
      <c r="D166" s="53">
        <f>D167</f>
        <v>90</v>
      </c>
    </row>
    <row r="167" spans="1:4" ht="16.5" customHeight="1">
      <c r="A167" s="233" t="s">
        <v>271</v>
      </c>
      <c r="B167" s="27">
        <v>1710100000</v>
      </c>
      <c r="C167" s="23"/>
      <c r="D167" s="53">
        <f>D168+D169</f>
        <v>90</v>
      </c>
    </row>
    <row r="168" spans="1:4" ht="25.5" customHeight="1">
      <c r="A168" s="233" t="s">
        <v>303</v>
      </c>
      <c r="B168" s="27">
        <v>1710100700</v>
      </c>
      <c r="C168" s="23">
        <v>200</v>
      </c>
      <c r="D168" s="53">
        <v>0</v>
      </c>
    </row>
    <row r="169" spans="1:4" ht="24" customHeight="1">
      <c r="A169" s="233" t="s">
        <v>304</v>
      </c>
      <c r="B169" s="27">
        <v>1710100710</v>
      </c>
      <c r="C169" s="23">
        <v>200</v>
      </c>
      <c r="D169" s="53">
        <v>90</v>
      </c>
    </row>
    <row r="170" spans="1:4" ht="25.5" customHeight="1">
      <c r="A170" s="13" t="s">
        <v>626</v>
      </c>
      <c r="B170" s="213">
        <v>1900000000</v>
      </c>
      <c r="C170" s="214"/>
      <c r="D170" s="218">
        <f>D171</f>
        <v>250</v>
      </c>
    </row>
    <row r="171" spans="1:4" ht="27" customHeight="1">
      <c r="A171" s="233" t="s">
        <v>627</v>
      </c>
      <c r="B171" s="216">
        <v>1920000000</v>
      </c>
      <c r="C171" s="214"/>
      <c r="D171" s="217">
        <f>D172</f>
        <v>250</v>
      </c>
    </row>
    <row r="172" spans="1:4" ht="27.75" customHeight="1">
      <c r="A172" s="233" t="s">
        <v>628</v>
      </c>
      <c r="B172" s="216">
        <v>1920100000</v>
      </c>
      <c r="C172" s="214"/>
      <c r="D172" s="217">
        <f>D173</f>
        <v>250</v>
      </c>
    </row>
    <row r="173" spans="1:4" ht="60.75" customHeight="1">
      <c r="A173" s="240" t="s">
        <v>629</v>
      </c>
      <c r="B173" s="216">
        <v>1920120300</v>
      </c>
      <c r="C173" s="214">
        <v>200</v>
      </c>
      <c r="D173" s="217">
        <v>250</v>
      </c>
    </row>
    <row r="174" spans="1:4" ht="40.5" customHeight="1">
      <c r="A174" s="13" t="s">
        <v>633</v>
      </c>
      <c r="B174" s="221">
        <v>2000000000</v>
      </c>
      <c r="C174" s="228"/>
      <c r="D174" s="229">
        <f>D175+D178</f>
        <v>4481.5</v>
      </c>
    </row>
    <row r="175" spans="1:4" ht="29.25" customHeight="1">
      <c r="A175" s="233" t="s">
        <v>634</v>
      </c>
      <c r="B175" s="224">
        <v>2010000000</v>
      </c>
      <c r="C175" s="219"/>
      <c r="D175" s="226">
        <f>D176</f>
        <v>2303</v>
      </c>
    </row>
    <row r="176" spans="1:4" ht="28.5" customHeight="1">
      <c r="A176" s="225" t="s">
        <v>635</v>
      </c>
      <c r="B176" s="224">
        <v>2010100000</v>
      </c>
      <c r="C176" s="219"/>
      <c r="D176" s="226">
        <f>D177</f>
        <v>2303</v>
      </c>
    </row>
    <row r="177" spans="1:4" ht="27.75" customHeight="1">
      <c r="A177" s="240" t="s">
        <v>732</v>
      </c>
      <c r="B177" s="224">
        <v>2010108010</v>
      </c>
      <c r="C177" s="219">
        <v>500</v>
      </c>
      <c r="D177" s="226">
        <v>2303</v>
      </c>
    </row>
    <row r="178" spans="1:4" ht="27.75" customHeight="1">
      <c r="A178" s="240" t="s">
        <v>637</v>
      </c>
      <c r="B178" s="224">
        <v>2020000000</v>
      </c>
      <c r="C178" s="219"/>
      <c r="D178" s="226">
        <f>D179</f>
        <v>2178.5</v>
      </c>
    </row>
    <row r="179" spans="1:4" ht="27.75" customHeight="1">
      <c r="A179" s="225" t="s">
        <v>638</v>
      </c>
      <c r="B179" s="224">
        <v>2020100000</v>
      </c>
      <c r="C179" s="219"/>
      <c r="D179" s="226">
        <f>D180</f>
        <v>2178.5</v>
      </c>
    </row>
    <row r="180" spans="1:4" ht="38.25" customHeight="1">
      <c r="A180" s="240" t="s">
        <v>688</v>
      </c>
      <c r="B180" s="257">
        <v>2020120410</v>
      </c>
      <c r="C180" s="219">
        <v>200</v>
      </c>
      <c r="D180" s="226">
        <v>2178.5</v>
      </c>
    </row>
    <row r="181" spans="1:4" ht="43.5" customHeight="1">
      <c r="A181" s="259" t="s">
        <v>724</v>
      </c>
      <c r="B181" s="263">
        <v>2100000000</v>
      </c>
      <c r="C181" s="261"/>
      <c r="D181" s="262">
        <f>D182</f>
        <v>400</v>
      </c>
    </row>
    <row r="182" spans="1:4" ht="25.5" customHeight="1">
      <c r="A182" s="240" t="s">
        <v>725</v>
      </c>
      <c r="B182" s="257">
        <v>2110000000</v>
      </c>
      <c r="C182" s="256"/>
      <c r="D182" s="260">
        <f>D183</f>
        <v>400</v>
      </c>
    </row>
    <row r="183" spans="1:4" ht="21.75" customHeight="1">
      <c r="A183" s="10" t="s">
        <v>624</v>
      </c>
      <c r="B183" s="257">
        <v>2110100000</v>
      </c>
      <c r="C183" s="256"/>
      <c r="D183" s="260">
        <f>D184+D185+D186+D187+D188</f>
        <v>400</v>
      </c>
    </row>
    <row r="184" spans="1:4" ht="27" customHeight="1">
      <c r="A184" s="265" t="s">
        <v>726</v>
      </c>
      <c r="B184" s="258">
        <v>2110120450</v>
      </c>
      <c r="C184" s="256">
        <v>300</v>
      </c>
      <c r="D184" s="260">
        <v>200</v>
      </c>
    </row>
    <row r="185" spans="1:4" ht="19.5" customHeight="1">
      <c r="A185" s="265" t="s">
        <v>727</v>
      </c>
      <c r="B185" s="258">
        <v>2110120460</v>
      </c>
      <c r="C185" s="256">
        <v>300</v>
      </c>
      <c r="D185" s="260">
        <v>100</v>
      </c>
    </row>
    <row r="186" spans="1:4" ht="28.5" customHeight="1">
      <c r="A186" s="265" t="s">
        <v>728</v>
      </c>
      <c r="B186" s="258">
        <v>2110120470</v>
      </c>
      <c r="C186" s="256">
        <v>300</v>
      </c>
      <c r="D186" s="260">
        <v>50</v>
      </c>
    </row>
    <row r="187" spans="1:4" ht="26.25" customHeight="1">
      <c r="A187" s="265" t="s">
        <v>729</v>
      </c>
      <c r="B187" s="258">
        <v>2110120480</v>
      </c>
      <c r="C187" s="256">
        <v>300</v>
      </c>
      <c r="D187" s="260">
        <v>25</v>
      </c>
    </row>
    <row r="188" spans="1:4" ht="27.75" customHeight="1">
      <c r="A188" s="265" t="s">
        <v>730</v>
      </c>
      <c r="B188" s="258">
        <v>2110120490</v>
      </c>
      <c r="C188" s="256">
        <v>300</v>
      </c>
      <c r="D188" s="260">
        <v>25</v>
      </c>
    </row>
    <row r="189" spans="1:4" ht="27.75" customHeight="1">
      <c r="A189" s="303" t="s">
        <v>762</v>
      </c>
      <c r="B189" s="297">
        <v>2200000000</v>
      </c>
      <c r="C189" s="300"/>
      <c r="D189" s="301">
        <f>D190</f>
        <v>77.599999999999994</v>
      </c>
    </row>
    <row r="190" spans="1:4" ht="19.5" customHeight="1">
      <c r="A190" s="242" t="s">
        <v>763</v>
      </c>
      <c r="B190" s="298">
        <v>2210000000</v>
      </c>
      <c r="C190" s="296"/>
      <c r="D190" s="299">
        <f>D191</f>
        <v>77.599999999999994</v>
      </c>
    </row>
    <row r="191" spans="1:4" ht="19.5" customHeight="1">
      <c r="A191" s="242" t="s">
        <v>764</v>
      </c>
      <c r="B191" s="298">
        <v>2210100000</v>
      </c>
      <c r="C191" s="296"/>
      <c r="D191" s="299">
        <f>D192</f>
        <v>77.599999999999994</v>
      </c>
    </row>
    <row r="192" spans="1:4" ht="27" customHeight="1">
      <c r="A192" s="302" t="s">
        <v>765</v>
      </c>
      <c r="B192" s="298">
        <v>2210100550</v>
      </c>
      <c r="C192" s="296">
        <v>200</v>
      </c>
      <c r="D192" s="299">
        <v>77.599999999999994</v>
      </c>
    </row>
    <row r="193" spans="1:4" ht="27" customHeight="1">
      <c r="A193" s="259" t="s">
        <v>45</v>
      </c>
      <c r="B193" s="22">
        <v>4000000000</v>
      </c>
      <c r="C193" s="23"/>
      <c r="D193" s="54">
        <f>D194+D195</f>
        <v>977.9</v>
      </c>
    </row>
    <row r="194" spans="1:4" ht="41.25" customHeight="1">
      <c r="A194" s="28" t="s">
        <v>242</v>
      </c>
      <c r="B194" s="27">
        <v>4090000270</v>
      </c>
      <c r="C194" s="23">
        <v>100</v>
      </c>
      <c r="D194" s="53">
        <v>817.5</v>
      </c>
    </row>
    <row r="195" spans="1:4" ht="25.5" customHeight="1">
      <c r="A195" s="49" t="s">
        <v>305</v>
      </c>
      <c r="B195" s="27">
        <v>4090000270</v>
      </c>
      <c r="C195" s="23">
        <v>200</v>
      </c>
      <c r="D195" s="53">
        <v>160.4</v>
      </c>
    </row>
    <row r="196" spans="1:4" ht="27" customHeight="1">
      <c r="A196" s="47" t="s">
        <v>267</v>
      </c>
      <c r="B196" s="22">
        <v>4100000000</v>
      </c>
      <c r="C196" s="23"/>
      <c r="D196" s="54">
        <f>D197+D198+D199+D201+D204+D205+D206+D202+D203+D200</f>
        <v>23087.8</v>
      </c>
    </row>
    <row r="197" spans="1:4" ht="42" customHeight="1">
      <c r="A197" s="10" t="s">
        <v>243</v>
      </c>
      <c r="B197" s="27">
        <v>4190000250</v>
      </c>
      <c r="C197" s="23">
        <v>100</v>
      </c>
      <c r="D197" s="53">
        <v>1313.5</v>
      </c>
    </row>
    <row r="198" spans="1:4" ht="42.75" customHeight="1">
      <c r="A198" s="28" t="s">
        <v>244</v>
      </c>
      <c r="B198" s="27">
        <v>4190000280</v>
      </c>
      <c r="C198" s="23">
        <v>100</v>
      </c>
      <c r="D198" s="53">
        <v>13960</v>
      </c>
    </row>
    <row r="199" spans="1:4" ht="27.75" customHeight="1">
      <c r="A199" s="49" t="s">
        <v>306</v>
      </c>
      <c r="B199" s="27">
        <v>4190000280</v>
      </c>
      <c r="C199" s="23">
        <v>200</v>
      </c>
      <c r="D199" s="53">
        <v>3076.5</v>
      </c>
    </row>
    <row r="200" spans="1:4" ht="29.25" customHeight="1">
      <c r="A200" s="94" t="s">
        <v>329</v>
      </c>
      <c r="B200" s="92">
        <v>4190000280</v>
      </c>
      <c r="C200" s="96">
        <v>300</v>
      </c>
      <c r="D200" s="95"/>
    </row>
    <row r="201" spans="1:4" ht="19.5" customHeight="1">
      <c r="A201" s="28" t="s">
        <v>245</v>
      </c>
      <c r="B201" s="27">
        <v>4190000280</v>
      </c>
      <c r="C201" s="23">
        <v>800</v>
      </c>
      <c r="D201" s="53">
        <v>34.299999999999997</v>
      </c>
    </row>
    <row r="202" spans="1:4" ht="42.75" customHeight="1">
      <c r="A202" s="28" t="s">
        <v>268</v>
      </c>
      <c r="B202" s="26" t="s">
        <v>254</v>
      </c>
      <c r="C202" s="9" t="s">
        <v>10</v>
      </c>
      <c r="D202" s="53">
        <v>1098.7</v>
      </c>
    </row>
    <row r="203" spans="1:4" ht="27.75" customHeight="1">
      <c r="A203" s="49" t="s">
        <v>307</v>
      </c>
      <c r="B203" s="26" t="s">
        <v>254</v>
      </c>
      <c r="C203" s="9" t="s">
        <v>103</v>
      </c>
      <c r="D203" s="53">
        <v>159</v>
      </c>
    </row>
    <row r="204" spans="1:4" ht="42.75" customHeight="1">
      <c r="A204" s="28" t="s">
        <v>246</v>
      </c>
      <c r="B204" s="27">
        <v>4190000290</v>
      </c>
      <c r="C204" s="23">
        <v>100</v>
      </c>
      <c r="D204" s="53">
        <v>3167.6</v>
      </c>
    </row>
    <row r="205" spans="1:4" ht="27" customHeight="1">
      <c r="A205" s="49" t="s">
        <v>308</v>
      </c>
      <c r="B205" s="27">
        <v>4190000290</v>
      </c>
      <c r="C205" s="23">
        <v>200</v>
      </c>
      <c r="D205" s="53">
        <v>277.2</v>
      </c>
    </row>
    <row r="206" spans="1:4" ht="29.25" customHeight="1">
      <c r="A206" s="28" t="s">
        <v>247</v>
      </c>
      <c r="B206" s="27">
        <v>4190000290</v>
      </c>
      <c r="C206" s="23">
        <v>800</v>
      </c>
      <c r="D206" s="53">
        <v>1</v>
      </c>
    </row>
    <row r="207" spans="1:4" ht="18" customHeight="1">
      <c r="A207" s="47" t="s">
        <v>46</v>
      </c>
      <c r="B207" s="22">
        <v>4290000000</v>
      </c>
      <c r="C207" s="23"/>
      <c r="D207" s="218">
        <f>D208+D209+D210+D211+D212+D213+D215+D216+D217+D218+D219+D220+D221+D222+D214</f>
        <v>14998.699999999999</v>
      </c>
    </row>
    <row r="208" spans="1:4" ht="22.5" customHeight="1">
      <c r="A208" s="28" t="s">
        <v>248</v>
      </c>
      <c r="B208" s="27">
        <v>4290020090</v>
      </c>
      <c r="C208" s="23">
        <v>800</v>
      </c>
      <c r="D208" s="53">
        <v>5200</v>
      </c>
    </row>
    <row r="209" spans="1:4" ht="30" customHeight="1">
      <c r="A209" s="28" t="s">
        <v>249</v>
      </c>
      <c r="B209" s="27">
        <v>4290020100</v>
      </c>
      <c r="C209" s="23">
        <v>200</v>
      </c>
      <c r="D209" s="53">
        <v>400</v>
      </c>
    </row>
    <row r="210" spans="1:4" ht="28.5" customHeight="1">
      <c r="A210" s="49" t="s">
        <v>309</v>
      </c>
      <c r="B210" s="27">
        <v>4290020110</v>
      </c>
      <c r="C210" s="23">
        <v>200</v>
      </c>
      <c r="D210" s="53">
        <v>53.6</v>
      </c>
    </row>
    <row r="211" spans="1:4" ht="29.25" customHeight="1">
      <c r="A211" s="68" t="s">
        <v>320</v>
      </c>
      <c r="B211" s="67">
        <v>4290020120</v>
      </c>
      <c r="C211" s="70">
        <v>800</v>
      </c>
      <c r="D211" s="69">
        <v>28.5</v>
      </c>
    </row>
    <row r="212" spans="1:4" ht="38.25" customHeight="1">
      <c r="A212" s="49" t="s">
        <v>310</v>
      </c>
      <c r="B212" s="27">
        <v>4290020140</v>
      </c>
      <c r="C212" s="23">
        <v>200</v>
      </c>
      <c r="D212" s="53">
        <v>236.4</v>
      </c>
    </row>
    <row r="213" spans="1:4" ht="39.75" customHeight="1">
      <c r="A213" s="49" t="s">
        <v>311</v>
      </c>
      <c r="B213" s="27">
        <v>4290020150</v>
      </c>
      <c r="C213" s="23">
        <v>200</v>
      </c>
      <c r="D213" s="53">
        <v>328</v>
      </c>
    </row>
    <row r="214" spans="1:4" ht="42.75" customHeight="1">
      <c r="A214" s="308" t="s">
        <v>775</v>
      </c>
      <c r="B214" s="282">
        <v>4290008100</v>
      </c>
      <c r="C214" s="277">
        <v>500</v>
      </c>
      <c r="D214" s="284">
        <v>966.3</v>
      </c>
    </row>
    <row r="215" spans="1:4" ht="53.25" customHeight="1">
      <c r="A215" s="28" t="s">
        <v>49</v>
      </c>
      <c r="B215" s="27">
        <v>4290000300</v>
      </c>
      <c r="C215" s="23">
        <v>100</v>
      </c>
      <c r="D215" s="273">
        <v>2703.3</v>
      </c>
    </row>
    <row r="216" spans="1:4" ht="42" customHeight="1">
      <c r="A216" s="49" t="s">
        <v>312</v>
      </c>
      <c r="B216" s="27">
        <v>4290000300</v>
      </c>
      <c r="C216" s="23">
        <v>200</v>
      </c>
      <c r="D216" s="273">
        <v>919.5</v>
      </c>
    </row>
    <row r="217" spans="1:4" ht="28.5" customHeight="1">
      <c r="A217" s="68" t="s">
        <v>50</v>
      </c>
      <c r="B217" s="27">
        <v>4290000300</v>
      </c>
      <c r="C217" s="23">
        <v>800</v>
      </c>
      <c r="D217" s="273">
        <v>26.4</v>
      </c>
    </row>
    <row r="218" spans="1:4" ht="40.5" customHeight="1">
      <c r="A218" s="10" t="s">
        <v>313</v>
      </c>
      <c r="B218" s="92">
        <v>4290020160</v>
      </c>
      <c r="C218" s="96">
        <v>200</v>
      </c>
      <c r="D218" s="95">
        <v>1301.2</v>
      </c>
    </row>
    <row r="219" spans="1:4" ht="31.5" customHeight="1">
      <c r="A219" s="225" t="s">
        <v>625</v>
      </c>
      <c r="B219" s="224">
        <v>4290020180</v>
      </c>
      <c r="C219" s="219">
        <v>200</v>
      </c>
      <c r="D219" s="226">
        <v>950</v>
      </c>
    </row>
    <row r="220" spans="1:4" ht="27" customHeight="1">
      <c r="A220" s="211" t="s">
        <v>675</v>
      </c>
      <c r="B220" s="227">
        <v>4290020270</v>
      </c>
      <c r="C220" s="212">
        <v>200</v>
      </c>
      <c r="D220" s="226">
        <v>559.4</v>
      </c>
    </row>
    <row r="221" spans="1:4" ht="29.25" customHeight="1">
      <c r="A221" s="10" t="s">
        <v>250</v>
      </c>
      <c r="B221" s="92">
        <v>4290007010</v>
      </c>
      <c r="C221" s="96">
        <v>300</v>
      </c>
      <c r="D221" s="95">
        <v>1316.1</v>
      </c>
    </row>
    <row r="222" spans="1:4" ht="52.5" customHeight="1">
      <c r="A222" s="10" t="s">
        <v>328</v>
      </c>
      <c r="B222" s="92">
        <v>4290007030</v>
      </c>
      <c r="C222" s="96">
        <v>300</v>
      </c>
      <c r="D222" s="95">
        <v>10</v>
      </c>
    </row>
    <row r="223" spans="1:4" ht="27.75" customHeight="1">
      <c r="A223" s="47" t="s">
        <v>47</v>
      </c>
      <c r="B223" s="93">
        <v>4300000000</v>
      </c>
      <c r="C223" s="96"/>
      <c r="D223" s="97">
        <f>D224</f>
        <v>9.9</v>
      </c>
    </row>
    <row r="224" spans="1:4" ht="15.75" customHeight="1">
      <c r="A224" s="10" t="s">
        <v>46</v>
      </c>
      <c r="B224" s="92">
        <v>4390000000</v>
      </c>
      <c r="C224" s="96"/>
      <c r="D224" s="95">
        <f>D225+D226</f>
        <v>9.9</v>
      </c>
    </row>
    <row r="225" spans="1:4" ht="27" customHeight="1">
      <c r="A225" s="94" t="s">
        <v>314</v>
      </c>
      <c r="B225" s="92">
        <v>4390080350</v>
      </c>
      <c r="C225" s="96">
        <v>200</v>
      </c>
      <c r="D225" s="95">
        <v>6.9</v>
      </c>
    </row>
    <row r="226" spans="1:4" ht="66.75" customHeight="1">
      <c r="A226" s="94" t="s">
        <v>315</v>
      </c>
      <c r="B226" s="92">
        <v>4390080370</v>
      </c>
      <c r="C226" s="96">
        <v>200</v>
      </c>
      <c r="D226" s="95">
        <v>3</v>
      </c>
    </row>
    <row r="227" spans="1:4" ht="19.5" customHeight="1">
      <c r="A227" s="88" t="s">
        <v>48</v>
      </c>
      <c r="B227" s="89"/>
      <c r="C227" s="86"/>
      <c r="D227" s="87">
        <f>D14+D82+D103+D107+D111+D135+D139+D143+D150+D157+D193+D196+D207+D223+D165+D170+D174+D181+D189</f>
        <v>172612.7</v>
      </c>
    </row>
  </sheetData>
  <mergeCells count="18">
    <mergeCell ref="B29:B30"/>
    <mergeCell ref="C29:C30"/>
    <mergeCell ref="A8:D8"/>
    <mergeCell ref="A11:D11"/>
    <mergeCell ref="A10:D10"/>
    <mergeCell ref="A9:D9"/>
    <mergeCell ref="A29:A30"/>
    <mergeCell ref="D12:D13"/>
    <mergeCell ref="D29:D30"/>
    <mergeCell ref="A7:D7"/>
    <mergeCell ref="A12:A13"/>
    <mergeCell ref="B12:B13"/>
    <mergeCell ref="C12:C13"/>
    <mergeCell ref="A1:D1"/>
    <mergeCell ref="A2:D2"/>
    <mergeCell ref="A5:D5"/>
    <mergeCell ref="B3:D3"/>
    <mergeCell ref="B4:D4"/>
  </mergeCells>
  <pageMargins left="0.70866141732283472" right="0.11811023622047245" top="0.74803149606299213" bottom="0.74803149606299213" header="0.31496062992125984" footer="0.31496062992125984"/>
  <pageSetup paperSize="9" scale="72" orientation="portrait" r:id="rId1"/>
  <rowBreaks count="6" manualBreakCount="6">
    <brk id="39" max="16383" man="1"/>
    <brk id="64" max="16383" man="1"/>
    <brk id="98" max="16383" man="1"/>
    <brk id="136" max="3" man="1"/>
    <brk id="174" max="16383" man="1"/>
    <brk id="21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210"/>
  <sheetViews>
    <sheetView view="pageBreakPreview" topLeftCell="A208" zoomScaleSheetLayoutView="100" workbookViewId="0">
      <selection activeCell="C205" sqref="C205"/>
    </sheetView>
  </sheetViews>
  <sheetFormatPr defaultRowHeight="12.75"/>
  <cols>
    <col min="1" max="1" width="73.28515625" style="35" customWidth="1"/>
    <col min="2" max="2" width="11.28515625" style="35" customWidth="1"/>
    <col min="3" max="3" width="5.28515625" style="35" customWidth="1"/>
    <col min="4" max="4" width="8.7109375" style="35" customWidth="1"/>
    <col min="5" max="5" width="9" style="35" customWidth="1"/>
    <col min="6" max="16384" width="9.140625" style="35"/>
  </cols>
  <sheetData>
    <row r="1" spans="1:5" ht="15.75">
      <c r="A1" s="319" t="s">
        <v>35</v>
      </c>
      <c r="B1" s="319"/>
      <c r="C1" s="319"/>
      <c r="D1" s="319"/>
      <c r="E1" s="319"/>
    </row>
    <row r="2" spans="1:5" ht="15.75">
      <c r="A2" s="319" t="s">
        <v>0</v>
      </c>
      <c r="B2" s="319"/>
      <c r="C2" s="319"/>
      <c r="D2" s="319"/>
      <c r="E2" s="319"/>
    </row>
    <row r="3" spans="1:5" ht="15.75" customHeight="1">
      <c r="A3" s="147"/>
      <c r="B3" s="319" t="s">
        <v>1</v>
      </c>
      <c r="C3" s="319"/>
      <c r="D3" s="319"/>
      <c r="E3" s="319"/>
    </row>
    <row r="4" spans="1:5" ht="15.75" customHeight="1">
      <c r="A4" s="147"/>
      <c r="B4" s="319" t="s">
        <v>2</v>
      </c>
      <c r="C4" s="319"/>
      <c r="D4" s="319"/>
      <c r="E4" s="319"/>
    </row>
    <row r="5" spans="1:5" ht="15.75">
      <c r="A5" s="319" t="s">
        <v>778</v>
      </c>
      <c r="B5" s="319"/>
      <c r="C5" s="319"/>
      <c r="D5" s="319"/>
      <c r="E5" s="319"/>
    </row>
    <row r="6" spans="1:5">
      <c r="A6" s="36"/>
    </row>
    <row r="7" spans="1:5">
      <c r="A7" s="391" t="s">
        <v>36</v>
      </c>
      <c r="B7" s="392"/>
      <c r="C7" s="392"/>
      <c r="D7" s="392"/>
    </row>
    <row r="8" spans="1:5">
      <c r="A8" s="391" t="s">
        <v>51</v>
      </c>
      <c r="B8" s="392"/>
      <c r="C8" s="392"/>
      <c r="D8" s="392"/>
    </row>
    <row r="9" spans="1:5">
      <c r="A9" s="391" t="s">
        <v>52</v>
      </c>
      <c r="B9" s="392"/>
      <c r="C9" s="392"/>
      <c r="D9" s="392"/>
    </row>
    <row r="10" spans="1:5" ht="39" customHeight="1">
      <c r="A10" s="391" t="s">
        <v>491</v>
      </c>
      <c r="B10" s="392"/>
      <c r="C10" s="392"/>
      <c r="D10" s="392"/>
    </row>
    <row r="11" spans="1:5" ht="19.5" customHeight="1">
      <c r="A11" s="159"/>
      <c r="B11" s="160"/>
      <c r="C11" s="160"/>
      <c r="D11" s="160"/>
    </row>
    <row r="12" spans="1:5" ht="15" customHeight="1">
      <c r="A12" s="399" t="s">
        <v>37</v>
      </c>
      <c r="B12" s="399" t="s">
        <v>38</v>
      </c>
      <c r="C12" s="399" t="s">
        <v>39</v>
      </c>
      <c r="D12" s="398" t="s">
        <v>490</v>
      </c>
      <c r="E12" s="398"/>
    </row>
    <row r="13" spans="1:5" ht="12.75" customHeight="1">
      <c r="A13" s="400"/>
      <c r="B13" s="400"/>
      <c r="C13" s="400"/>
      <c r="D13" s="326" t="s">
        <v>485</v>
      </c>
      <c r="E13" s="402" t="s">
        <v>484</v>
      </c>
    </row>
    <row r="14" spans="1:5" ht="21" customHeight="1">
      <c r="A14" s="401"/>
      <c r="B14" s="401"/>
      <c r="C14" s="401"/>
      <c r="D14" s="397"/>
      <c r="E14" s="403"/>
    </row>
    <row r="15" spans="1:5" ht="25.5">
      <c r="A15" s="34" t="s">
        <v>40</v>
      </c>
      <c r="B15" s="37" t="s">
        <v>108</v>
      </c>
      <c r="C15" s="154"/>
      <c r="D15" s="162">
        <f>D16+D21+D28+D32+D49+D57+D62+D69+D72</f>
        <v>106908.4</v>
      </c>
      <c r="E15" s="229">
        <f>E16+E21+E28+E32+E49+E57+E62+E69+E72</f>
        <v>103178.70000000001</v>
      </c>
    </row>
    <row r="16" spans="1:5" s="38" customFormat="1">
      <c r="A16" s="34" t="s">
        <v>109</v>
      </c>
      <c r="B16" s="37" t="s">
        <v>110</v>
      </c>
      <c r="C16" s="152"/>
      <c r="D16" s="162">
        <f>D17</f>
        <v>3639.7</v>
      </c>
      <c r="E16" s="229">
        <f>E17</f>
        <v>0</v>
      </c>
    </row>
    <row r="17" spans="1:5" ht="25.5">
      <c r="A17" s="149" t="s">
        <v>112</v>
      </c>
      <c r="B17" s="148" t="s">
        <v>120</v>
      </c>
      <c r="C17" s="55"/>
      <c r="D17" s="156">
        <f>SUM(D18:D20)</f>
        <v>3639.7</v>
      </c>
      <c r="E17" s="164"/>
    </row>
    <row r="18" spans="1:5" ht="38.25">
      <c r="A18" s="155" t="s">
        <v>275</v>
      </c>
      <c r="B18" s="148" t="s">
        <v>121</v>
      </c>
      <c r="C18" s="158">
        <v>200</v>
      </c>
      <c r="D18" s="156">
        <v>1750</v>
      </c>
      <c r="E18" s="164"/>
    </row>
    <row r="19" spans="1:5" ht="43.5" customHeight="1">
      <c r="A19" s="155" t="s">
        <v>111</v>
      </c>
      <c r="B19" s="148" t="s">
        <v>121</v>
      </c>
      <c r="C19" s="158">
        <v>600</v>
      </c>
      <c r="D19" s="156">
        <v>1514.7</v>
      </c>
      <c r="E19" s="164"/>
    </row>
    <row r="20" spans="1:5" ht="36.75" customHeight="1">
      <c r="A20" s="149" t="s">
        <v>486</v>
      </c>
      <c r="B20" s="148" t="s">
        <v>122</v>
      </c>
      <c r="C20" s="158">
        <v>200</v>
      </c>
      <c r="D20" s="156">
        <v>375</v>
      </c>
      <c r="E20" s="164"/>
    </row>
    <row r="21" spans="1:5" ht="25.5">
      <c r="A21" s="41" t="s">
        <v>127</v>
      </c>
      <c r="B21" s="15" t="s">
        <v>126</v>
      </c>
      <c r="C21" s="39"/>
      <c r="D21" s="162">
        <f>D22</f>
        <v>955.6</v>
      </c>
      <c r="E21" s="162">
        <f>E22</f>
        <v>955.6</v>
      </c>
    </row>
    <row r="22" spans="1:5" ht="29.25" customHeight="1">
      <c r="A22" s="155" t="s">
        <v>128</v>
      </c>
      <c r="B22" s="148" t="s">
        <v>129</v>
      </c>
      <c r="C22" s="39"/>
      <c r="D22" s="156">
        <f>SUM(D23:D27)</f>
        <v>955.6</v>
      </c>
      <c r="E22" s="163">
        <f>SUM(E23:E27)</f>
        <v>955.6</v>
      </c>
    </row>
    <row r="23" spans="1:5" ht="67.5" customHeight="1">
      <c r="A23" s="10" t="s">
        <v>277</v>
      </c>
      <c r="B23" s="148" t="s">
        <v>130</v>
      </c>
      <c r="C23" s="158">
        <v>200</v>
      </c>
      <c r="D23" s="156">
        <v>33.799999999999997</v>
      </c>
      <c r="E23" s="163">
        <v>33.799999999999997</v>
      </c>
    </row>
    <row r="24" spans="1:5" ht="69.75" customHeight="1">
      <c r="A24" s="10" t="s">
        <v>488</v>
      </c>
      <c r="B24" s="148" t="s">
        <v>130</v>
      </c>
      <c r="C24" s="158">
        <v>600</v>
      </c>
      <c r="D24" s="156">
        <v>67.599999999999994</v>
      </c>
      <c r="E24" s="163">
        <v>67.599999999999994</v>
      </c>
    </row>
    <row r="25" spans="1:5">
      <c r="A25" s="395" t="s">
        <v>278</v>
      </c>
      <c r="B25" s="337" t="s">
        <v>131</v>
      </c>
      <c r="C25" s="394">
        <v>200</v>
      </c>
      <c r="D25" s="386">
        <v>199.5</v>
      </c>
      <c r="E25" s="386">
        <v>199.5</v>
      </c>
    </row>
    <row r="26" spans="1:5">
      <c r="A26" s="396"/>
      <c r="B26" s="332"/>
      <c r="C26" s="329"/>
      <c r="D26" s="387"/>
      <c r="E26" s="387"/>
    </row>
    <row r="27" spans="1:5" ht="63" customHeight="1">
      <c r="A27" s="149" t="s">
        <v>132</v>
      </c>
      <c r="B27" s="148" t="s">
        <v>133</v>
      </c>
      <c r="C27" s="158">
        <v>300</v>
      </c>
      <c r="D27" s="156">
        <v>654.70000000000005</v>
      </c>
      <c r="E27" s="163">
        <v>654.70000000000005</v>
      </c>
    </row>
    <row r="28" spans="1:5">
      <c r="A28" s="153" t="s">
        <v>255</v>
      </c>
      <c r="B28" s="15" t="s">
        <v>258</v>
      </c>
      <c r="C28" s="40"/>
      <c r="D28" s="162">
        <f>D29</f>
        <v>476.4</v>
      </c>
      <c r="E28" s="162">
        <f>E29</f>
        <v>476.4</v>
      </c>
    </row>
    <row r="29" spans="1:5" ht="19.5" customHeight="1">
      <c r="A29" s="155" t="s">
        <v>256</v>
      </c>
      <c r="B29" s="148" t="s">
        <v>259</v>
      </c>
      <c r="C29" s="158"/>
      <c r="D29" s="156">
        <f>D30+D31</f>
        <v>476.4</v>
      </c>
      <c r="E29" s="163">
        <f>E30+E31</f>
        <v>476.4</v>
      </c>
    </row>
    <row r="30" spans="1:5" ht="39" customHeight="1">
      <c r="A30" s="155" t="s">
        <v>279</v>
      </c>
      <c r="B30" s="148" t="s">
        <v>260</v>
      </c>
      <c r="C30" s="158">
        <v>200</v>
      </c>
      <c r="D30" s="156">
        <v>426.4</v>
      </c>
      <c r="E30" s="163">
        <v>426.4</v>
      </c>
    </row>
    <row r="31" spans="1:5" ht="44.25" customHeight="1">
      <c r="A31" s="155" t="s">
        <v>257</v>
      </c>
      <c r="B31" s="148" t="s">
        <v>260</v>
      </c>
      <c r="C31" s="158">
        <v>600</v>
      </c>
      <c r="D31" s="156">
        <v>50</v>
      </c>
      <c r="E31" s="163">
        <v>50</v>
      </c>
    </row>
    <row r="32" spans="1:5" ht="21" customHeight="1">
      <c r="A32" s="153" t="s">
        <v>134</v>
      </c>
      <c r="B32" s="15" t="s">
        <v>135</v>
      </c>
      <c r="C32" s="158"/>
      <c r="D32" s="162">
        <f>D33+D39</f>
        <v>44055.8</v>
      </c>
      <c r="E32" s="162">
        <f>E33+E39</f>
        <v>44055.8</v>
      </c>
    </row>
    <row r="33" spans="1:5">
      <c r="A33" s="155" t="s">
        <v>136</v>
      </c>
      <c r="B33" s="148" t="s">
        <v>137</v>
      </c>
      <c r="C33" s="158"/>
      <c r="D33" s="156">
        <f>SUM(D34:D38)</f>
        <v>9219.2999999999993</v>
      </c>
      <c r="E33" s="163">
        <f>SUM(E34:E38)</f>
        <v>9219.2999999999993</v>
      </c>
    </row>
    <row r="34" spans="1:5" ht="53.25" customHeight="1">
      <c r="A34" s="155" t="s">
        <v>113</v>
      </c>
      <c r="B34" s="148" t="s">
        <v>138</v>
      </c>
      <c r="C34" s="158">
        <v>100</v>
      </c>
      <c r="D34" s="156">
        <v>3511.9</v>
      </c>
      <c r="E34" s="164">
        <v>3511.9</v>
      </c>
    </row>
    <row r="35" spans="1:5" ht="39" customHeight="1">
      <c r="A35" s="155" t="s">
        <v>280</v>
      </c>
      <c r="B35" s="150" t="s">
        <v>138</v>
      </c>
      <c r="C35" s="158">
        <v>200</v>
      </c>
      <c r="D35" s="156">
        <v>3156.4</v>
      </c>
      <c r="E35" s="164">
        <v>3156.4</v>
      </c>
    </row>
    <row r="36" spans="1:5" ht="27.75" customHeight="1">
      <c r="A36" s="155" t="s">
        <v>114</v>
      </c>
      <c r="B36" s="148" t="s">
        <v>138</v>
      </c>
      <c r="C36" s="158">
        <v>800</v>
      </c>
      <c r="D36" s="156">
        <v>20.9</v>
      </c>
      <c r="E36" s="164">
        <v>20.9</v>
      </c>
    </row>
    <row r="37" spans="1:5" ht="27" customHeight="1">
      <c r="A37" s="155" t="s">
        <v>281</v>
      </c>
      <c r="B37" s="148" t="s">
        <v>251</v>
      </c>
      <c r="C37" s="158">
        <v>200</v>
      </c>
      <c r="D37" s="156">
        <v>1529.3</v>
      </c>
      <c r="E37" s="164">
        <v>1529.3</v>
      </c>
    </row>
    <row r="38" spans="1:5" ht="25.5">
      <c r="A38" s="155" t="s">
        <v>282</v>
      </c>
      <c r="B38" s="148" t="s">
        <v>261</v>
      </c>
      <c r="C38" s="158">
        <v>200</v>
      </c>
      <c r="D38" s="156">
        <v>1000.8</v>
      </c>
      <c r="E38" s="164">
        <v>1000.8</v>
      </c>
    </row>
    <row r="39" spans="1:5">
      <c r="A39" s="155" t="s">
        <v>139</v>
      </c>
      <c r="B39" s="148" t="s">
        <v>140</v>
      </c>
      <c r="C39" s="158"/>
      <c r="D39" s="156">
        <f>SUM(D40:D48)</f>
        <v>34836.5</v>
      </c>
      <c r="E39" s="163">
        <f>SUM(E40:E48)</f>
        <v>34836.5</v>
      </c>
    </row>
    <row r="40" spans="1:5" ht="66" customHeight="1">
      <c r="A40" s="155" t="s">
        <v>115</v>
      </c>
      <c r="B40" s="150" t="s">
        <v>141</v>
      </c>
      <c r="C40" s="157">
        <v>100</v>
      </c>
      <c r="D40" s="156">
        <v>809.8</v>
      </c>
      <c r="E40" s="164">
        <v>809.8</v>
      </c>
    </row>
    <row r="41" spans="1:5" ht="42" customHeight="1">
      <c r="A41" s="14" t="s">
        <v>283</v>
      </c>
      <c r="B41" s="150" t="s">
        <v>141</v>
      </c>
      <c r="C41" s="158">
        <v>200</v>
      </c>
      <c r="D41" s="156">
        <v>8747.7000000000007</v>
      </c>
      <c r="E41" s="164">
        <v>8747.7000000000007</v>
      </c>
    </row>
    <row r="42" spans="1:5" ht="40.5" customHeight="1">
      <c r="A42" s="14" t="s">
        <v>116</v>
      </c>
      <c r="B42" s="150" t="s">
        <v>141</v>
      </c>
      <c r="C42" s="158">
        <v>600</v>
      </c>
      <c r="D42" s="156">
        <v>16154.9</v>
      </c>
      <c r="E42" s="164">
        <v>16154.9</v>
      </c>
    </row>
    <row r="43" spans="1:5" ht="29.25" customHeight="1">
      <c r="A43" s="14" t="s">
        <v>117</v>
      </c>
      <c r="B43" s="150" t="s">
        <v>141</v>
      </c>
      <c r="C43" s="158">
        <v>800</v>
      </c>
      <c r="D43" s="156">
        <v>110.5</v>
      </c>
      <c r="E43" s="164">
        <v>110.5</v>
      </c>
    </row>
    <row r="44" spans="1:5" ht="53.25" customHeight="1">
      <c r="A44" s="155" t="s">
        <v>118</v>
      </c>
      <c r="B44" s="148" t="s">
        <v>142</v>
      </c>
      <c r="C44" s="158">
        <v>100</v>
      </c>
      <c r="D44" s="156">
        <v>6533.2</v>
      </c>
      <c r="E44" s="164">
        <v>6533.2</v>
      </c>
    </row>
    <row r="45" spans="1:5" ht="26.25" customHeight="1">
      <c r="A45" s="14" t="s">
        <v>284</v>
      </c>
      <c r="B45" s="148" t="s">
        <v>142</v>
      </c>
      <c r="C45" s="158">
        <v>200</v>
      </c>
      <c r="D45" s="156">
        <v>1095.9000000000001</v>
      </c>
      <c r="E45" s="164">
        <v>1095.9000000000001</v>
      </c>
    </row>
    <row r="46" spans="1:5" ht="17.25" customHeight="1">
      <c r="A46" s="14" t="s">
        <v>119</v>
      </c>
      <c r="B46" s="148" t="s">
        <v>142</v>
      </c>
      <c r="C46" s="158">
        <v>800</v>
      </c>
      <c r="D46" s="156">
        <v>1.9</v>
      </c>
      <c r="E46" s="164">
        <v>1.9</v>
      </c>
    </row>
    <row r="47" spans="1:5" ht="26.25" customHeight="1">
      <c r="A47" s="155" t="s">
        <v>281</v>
      </c>
      <c r="B47" s="148" t="s">
        <v>143</v>
      </c>
      <c r="C47" s="158">
        <v>200</v>
      </c>
      <c r="D47" s="156">
        <v>738.5</v>
      </c>
      <c r="E47" s="164">
        <v>738.5</v>
      </c>
    </row>
    <row r="48" spans="1:5" ht="25.5">
      <c r="A48" s="155" t="s">
        <v>282</v>
      </c>
      <c r="B48" s="148" t="s">
        <v>262</v>
      </c>
      <c r="C48" s="158">
        <v>200</v>
      </c>
      <c r="D48" s="156">
        <v>644.1</v>
      </c>
      <c r="E48" s="164">
        <v>644.1</v>
      </c>
    </row>
    <row r="49" spans="1:5" ht="32.25" customHeight="1">
      <c r="A49" s="43" t="s">
        <v>144</v>
      </c>
      <c r="B49" s="44" t="s">
        <v>146</v>
      </c>
      <c r="C49" s="158"/>
      <c r="D49" s="162">
        <f>D50+D53</f>
        <v>52913.9</v>
      </c>
      <c r="E49" s="162">
        <f>E50+E53</f>
        <v>52913.9</v>
      </c>
    </row>
    <row r="50" spans="1:5">
      <c r="A50" s="155" t="s">
        <v>136</v>
      </c>
      <c r="B50" s="148" t="s">
        <v>145</v>
      </c>
      <c r="C50" s="158"/>
      <c r="D50" s="156">
        <f>D51+D52</f>
        <v>4369.3</v>
      </c>
      <c r="E50" s="163">
        <f>E51+E52</f>
        <v>4369.3</v>
      </c>
    </row>
    <row r="51" spans="1:5" ht="129" customHeight="1">
      <c r="A51" s="155" t="s">
        <v>147</v>
      </c>
      <c r="B51" s="148" t="s">
        <v>148</v>
      </c>
      <c r="C51" s="158">
        <v>100</v>
      </c>
      <c r="D51" s="156">
        <v>4344.5</v>
      </c>
      <c r="E51" s="156">
        <v>4344.5</v>
      </c>
    </row>
    <row r="52" spans="1:5" ht="105.75" customHeight="1">
      <c r="A52" s="155" t="s">
        <v>285</v>
      </c>
      <c r="B52" s="148" t="s">
        <v>148</v>
      </c>
      <c r="C52" s="158">
        <v>200</v>
      </c>
      <c r="D52" s="156">
        <v>24.8</v>
      </c>
      <c r="E52" s="164">
        <v>24.8</v>
      </c>
    </row>
    <row r="53" spans="1:5">
      <c r="A53" s="155" t="s">
        <v>149</v>
      </c>
      <c r="B53" s="148" t="s">
        <v>150</v>
      </c>
      <c r="C53" s="157"/>
      <c r="D53" s="156">
        <f>D54+D55+D56</f>
        <v>48544.6</v>
      </c>
      <c r="E53" s="163">
        <f>E54+E55+E56</f>
        <v>48544.6</v>
      </c>
    </row>
    <row r="54" spans="1:5" ht="132" customHeight="1">
      <c r="A54" s="155" t="s">
        <v>316</v>
      </c>
      <c r="B54" s="148" t="s">
        <v>153</v>
      </c>
      <c r="C54" s="158">
        <v>100</v>
      </c>
      <c r="D54" s="156">
        <v>13189.9</v>
      </c>
      <c r="E54" s="156">
        <v>13189.9</v>
      </c>
    </row>
    <row r="55" spans="1:5" ht="103.5" customHeight="1">
      <c r="A55" s="155" t="s">
        <v>286</v>
      </c>
      <c r="B55" s="148" t="s">
        <v>153</v>
      </c>
      <c r="C55" s="158">
        <v>200</v>
      </c>
      <c r="D55" s="156">
        <v>49</v>
      </c>
      <c r="E55" s="156">
        <v>49</v>
      </c>
    </row>
    <row r="56" spans="1:5" ht="106.5" customHeight="1">
      <c r="A56" s="14" t="s">
        <v>151</v>
      </c>
      <c r="B56" s="148" t="s">
        <v>153</v>
      </c>
      <c r="C56" s="158">
        <v>600</v>
      </c>
      <c r="D56" s="156">
        <v>35305.699999999997</v>
      </c>
      <c r="E56" s="156">
        <v>35305.699999999997</v>
      </c>
    </row>
    <row r="57" spans="1:5" ht="20.25" customHeight="1">
      <c r="A57" s="41" t="s">
        <v>152</v>
      </c>
      <c r="B57" s="15" t="s">
        <v>154</v>
      </c>
      <c r="C57" s="158"/>
      <c r="D57" s="162">
        <f>D58</f>
        <v>3824.3</v>
      </c>
      <c r="E57" s="162">
        <f>E58</f>
        <v>3824.3</v>
      </c>
    </row>
    <row r="58" spans="1:5" ht="20.25" customHeight="1">
      <c r="A58" s="155" t="s">
        <v>155</v>
      </c>
      <c r="B58" s="148" t="s">
        <v>156</v>
      </c>
      <c r="C58" s="158"/>
      <c r="D58" s="59">
        <f>D59+D60+D61</f>
        <v>3824.3</v>
      </c>
      <c r="E58" s="59">
        <f>E59+E60+E61</f>
        <v>3824.3</v>
      </c>
    </row>
    <row r="59" spans="1:5" ht="54" customHeight="1">
      <c r="A59" s="155" t="s">
        <v>157</v>
      </c>
      <c r="B59" s="148" t="s">
        <v>158</v>
      </c>
      <c r="C59" s="158">
        <v>100</v>
      </c>
      <c r="D59" s="156">
        <v>3001.5</v>
      </c>
      <c r="E59" s="164">
        <v>3001.5</v>
      </c>
    </row>
    <row r="60" spans="1:5" ht="38.25">
      <c r="A60" s="155" t="s">
        <v>287</v>
      </c>
      <c r="B60" s="148" t="s">
        <v>158</v>
      </c>
      <c r="C60" s="158">
        <v>200</v>
      </c>
      <c r="D60" s="156">
        <v>717.8</v>
      </c>
      <c r="E60" s="164">
        <v>717.8</v>
      </c>
    </row>
    <row r="61" spans="1:5" ht="26.25" customHeight="1">
      <c r="A61" s="155" t="s">
        <v>159</v>
      </c>
      <c r="B61" s="148" t="s">
        <v>158</v>
      </c>
      <c r="C61" s="158">
        <v>800</v>
      </c>
      <c r="D61" s="156">
        <v>105</v>
      </c>
      <c r="E61" s="164">
        <v>105</v>
      </c>
    </row>
    <row r="62" spans="1:5">
      <c r="A62" s="41" t="s">
        <v>160</v>
      </c>
      <c r="B62" s="15" t="s">
        <v>161</v>
      </c>
      <c r="C62" s="158"/>
      <c r="D62" s="162">
        <f>D63</f>
        <v>665.7</v>
      </c>
      <c r="E62" s="162">
        <f>E63</f>
        <v>665.7</v>
      </c>
    </row>
    <row r="63" spans="1:5" ht="20.25" customHeight="1">
      <c r="A63" s="155" t="s">
        <v>162</v>
      </c>
      <c r="B63" s="148" t="s">
        <v>163</v>
      </c>
      <c r="C63" s="158"/>
      <c r="D63" s="156">
        <f>D64+D65+D66+D67+D68</f>
        <v>665.7</v>
      </c>
      <c r="E63" s="163">
        <f>E64+E65+E66+E67+E68</f>
        <v>665.7</v>
      </c>
    </row>
    <row r="64" spans="1:5" ht="39.75" customHeight="1">
      <c r="A64" s="7" t="s">
        <v>288</v>
      </c>
      <c r="B64" s="148" t="s">
        <v>165</v>
      </c>
      <c r="C64" s="158">
        <v>200</v>
      </c>
      <c r="D64" s="156">
        <v>69.3</v>
      </c>
      <c r="E64" s="163">
        <v>69.3</v>
      </c>
    </row>
    <row r="65" spans="1:5" ht="50.25" customHeight="1">
      <c r="A65" s="7" t="s">
        <v>164</v>
      </c>
      <c r="B65" s="148" t="s">
        <v>165</v>
      </c>
      <c r="C65" s="158">
        <v>600</v>
      </c>
      <c r="D65" s="156">
        <v>184.8</v>
      </c>
      <c r="E65" s="163">
        <v>184.8</v>
      </c>
    </row>
    <row r="66" spans="1:5" ht="52.5" customHeight="1">
      <c r="A66" s="155" t="s">
        <v>289</v>
      </c>
      <c r="B66" s="148" t="s">
        <v>166</v>
      </c>
      <c r="C66" s="158">
        <v>200</v>
      </c>
      <c r="D66" s="156">
        <v>23.1</v>
      </c>
      <c r="E66" s="163">
        <v>23.1</v>
      </c>
    </row>
    <row r="67" spans="1:5" ht="39.75" customHeight="1">
      <c r="A67" s="7" t="s">
        <v>317</v>
      </c>
      <c r="B67" s="148" t="s">
        <v>319</v>
      </c>
      <c r="C67" s="158">
        <v>200</v>
      </c>
      <c r="D67" s="156">
        <v>122.9</v>
      </c>
      <c r="E67" s="164">
        <v>122.9</v>
      </c>
    </row>
    <row r="68" spans="1:5" ht="41.25" customHeight="1">
      <c r="A68" s="7" t="s">
        <v>318</v>
      </c>
      <c r="B68" s="148" t="s">
        <v>319</v>
      </c>
      <c r="C68" s="158">
        <v>600</v>
      </c>
      <c r="D68" s="156">
        <v>265.60000000000002</v>
      </c>
      <c r="E68" s="164">
        <v>265.60000000000002</v>
      </c>
    </row>
    <row r="69" spans="1:5" ht="25.5">
      <c r="A69" s="41" t="s">
        <v>167</v>
      </c>
      <c r="B69" s="15" t="s">
        <v>168</v>
      </c>
      <c r="C69" s="158"/>
      <c r="D69" s="162">
        <f>D70</f>
        <v>90</v>
      </c>
      <c r="E69" s="162">
        <f>E70</f>
        <v>0</v>
      </c>
    </row>
    <row r="70" spans="1:5">
      <c r="A70" s="155" t="s">
        <v>169</v>
      </c>
      <c r="B70" s="148" t="s">
        <v>170</v>
      </c>
      <c r="C70" s="158"/>
      <c r="D70" s="156">
        <f>D71</f>
        <v>90</v>
      </c>
      <c r="E70" s="163">
        <f>E71</f>
        <v>0</v>
      </c>
    </row>
    <row r="71" spans="1:5" ht="42" customHeight="1">
      <c r="A71" s="155" t="s">
        <v>290</v>
      </c>
      <c r="B71" s="148" t="s">
        <v>171</v>
      </c>
      <c r="C71" s="158">
        <v>200</v>
      </c>
      <c r="D71" s="156">
        <v>90</v>
      </c>
      <c r="E71" s="170"/>
    </row>
    <row r="72" spans="1:5" ht="30" customHeight="1">
      <c r="A72" s="153" t="s">
        <v>172</v>
      </c>
      <c r="B72" s="45" t="s">
        <v>173</v>
      </c>
      <c r="C72" s="161"/>
      <c r="D72" s="162">
        <f>D73</f>
        <v>287</v>
      </c>
      <c r="E72" s="162">
        <f>E73</f>
        <v>287</v>
      </c>
    </row>
    <row r="73" spans="1:5" ht="18.75" customHeight="1">
      <c r="A73" s="155" t="s">
        <v>123</v>
      </c>
      <c r="B73" s="52" t="s">
        <v>177</v>
      </c>
      <c r="C73" s="161"/>
      <c r="D73" s="156">
        <f>D74+D75+D76</f>
        <v>287</v>
      </c>
      <c r="E73" s="163">
        <f>E74+E75+E76</f>
        <v>287</v>
      </c>
    </row>
    <row r="74" spans="1:5" ht="53.25" customHeight="1">
      <c r="A74" s="155" t="s">
        <v>174</v>
      </c>
      <c r="B74" s="52" t="s">
        <v>178</v>
      </c>
      <c r="C74" s="158">
        <v>300</v>
      </c>
      <c r="D74" s="156">
        <v>48</v>
      </c>
      <c r="E74" s="163">
        <v>48</v>
      </c>
    </row>
    <row r="75" spans="1:5" ht="26.25" customHeight="1">
      <c r="A75" s="155" t="s">
        <v>175</v>
      </c>
      <c r="B75" s="148" t="s">
        <v>179</v>
      </c>
      <c r="C75" s="158">
        <v>300</v>
      </c>
      <c r="D75" s="156">
        <v>144</v>
      </c>
      <c r="E75" s="163">
        <v>144</v>
      </c>
    </row>
    <row r="76" spans="1:5" ht="27" customHeight="1">
      <c r="A76" s="155" t="s">
        <v>176</v>
      </c>
      <c r="B76" s="148" t="s">
        <v>180</v>
      </c>
      <c r="C76" s="158">
        <v>300</v>
      </c>
      <c r="D76" s="156">
        <v>95</v>
      </c>
      <c r="E76" s="163">
        <v>95</v>
      </c>
    </row>
    <row r="77" spans="1:5" ht="20.25" customHeight="1">
      <c r="A77" s="155" t="s">
        <v>264</v>
      </c>
      <c r="B77" s="15" t="s">
        <v>181</v>
      </c>
      <c r="C77" s="158"/>
      <c r="D77" s="162">
        <f>D78+D91</f>
        <v>8037.0999999999995</v>
      </c>
      <c r="E77" s="229">
        <f>E78+E91</f>
        <v>8037.0999999999995</v>
      </c>
    </row>
    <row r="78" spans="1:5" ht="19.5" customHeight="1">
      <c r="A78" s="46" t="s">
        <v>182</v>
      </c>
      <c r="B78" s="52" t="s">
        <v>183</v>
      </c>
      <c r="C78" s="158"/>
      <c r="D78" s="156">
        <f>D79+D84+D86+D88</f>
        <v>6591.2999999999993</v>
      </c>
      <c r="E78" s="168">
        <f>E79+E84+E86+E88</f>
        <v>6591.2999999999993</v>
      </c>
    </row>
    <row r="79" spans="1:5">
      <c r="A79" s="155" t="s">
        <v>186</v>
      </c>
      <c r="B79" s="52" t="s">
        <v>187</v>
      </c>
      <c r="C79" s="158"/>
      <c r="D79" s="156">
        <f>D80+D81+D82+D83</f>
        <v>4428.7999999999993</v>
      </c>
      <c r="E79" s="168">
        <f>E80+E81+E82+E83</f>
        <v>4422.7999999999993</v>
      </c>
    </row>
    <row r="80" spans="1:5" ht="56.25" customHeight="1">
      <c r="A80" s="155" t="s">
        <v>184</v>
      </c>
      <c r="B80" s="52" t="s">
        <v>188</v>
      </c>
      <c r="C80" s="158">
        <v>100</v>
      </c>
      <c r="D80" s="168">
        <v>2334.1999999999998</v>
      </c>
      <c r="E80" s="164">
        <v>2334.1999999999998</v>
      </c>
    </row>
    <row r="81" spans="1:5" ht="40.5" customHeight="1">
      <c r="A81" s="155" t="s">
        <v>291</v>
      </c>
      <c r="B81" s="52" t="s">
        <v>188</v>
      </c>
      <c r="C81" s="158">
        <v>200</v>
      </c>
      <c r="D81" s="168">
        <v>2018.6</v>
      </c>
      <c r="E81" s="164">
        <v>2012.6</v>
      </c>
    </row>
    <row r="82" spans="1:5" ht="27.75" customHeight="1">
      <c r="A82" s="155" t="s">
        <v>185</v>
      </c>
      <c r="B82" s="52" t="s">
        <v>188</v>
      </c>
      <c r="C82" s="158">
        <v>800</v>
      </c>
      <c r="D82" s="168">
        <v>31</v>
      </c>
      <c r="E82" s="164">
        <v>31</v>
      </c>
    </row>
    <row r="83" spans="1:5" ht="29.25" customHeight="1">
      <c r="A83" s="151" t="s">
        <v>292</v>
      </c>
      <c r="B83" s="148" t="s">
        <v>189</v>
      </c>
      <c r="C83" s="158">
        <v>200</v>
      </c>
      <c r="D83" s="168">
        <v>45</v>
      </c>
      <c r="E83" s="164">
        <v>45</v>
      </c>
    </row>
    <row r="84" spans="1:5" ht="25.5">
      <c r="A84" s="155" t="s">
        <v>190</v>
      </c>
      <c r="B84" s="52" t="s">
        <v>191</v>
      </c>
      <c r="C84" s="158"/>
      <c r="D84" s="156">
        <f>D85</f>
        <v>60</v>
      </c>
      <c r="E84" s="164">
        <f>E85</f>
        <v>66</v>
      </c>
    </row>
    <row r="85" spans="1:5" ht="38.25">
      <c r="A85" s="155" t="s">
        <v>293</v>
      </c>
      <c r="B85" s="52" t="s">
        <v>192</v>
      </c>
      <c r="C85" s="158">
        <v>200</v>
      </c>
      <c r="D85" s="156">
        <v>60</v>
      </c>
      <c r="E85" s="164">
        <v>66</v>
      </c>
    </row>
    <row r="86" spans="1:5" ht="25.5">
      <c r="A86" s="155" t="s">
        <v>193</v>
      </c>
      <c r="B86" s="52" t="s">
        <v>194</v>
      </c>
      <c r="C86" s="158"/>
      <c r="D86" s="156">
        <f>D87</f>
        <v>252.9</v>
      </c>
      <c r="E86" s="226">
        <f>E87</f>
        <v>252.9</v>
      </c>
    </row>
    <row r="87" spans="1:5" ht="54" customHeight="1">
      <c r="A87" s="155" t="s">
        <v>196</v>
      </c>
      <c r="B87" s="148" t="s">
        <v>198</v>
      </c>
      <c r="C87" s="158">
        <v>100</v>
      </c>
      <c r="D87" s="156">
        <v>252.9</v>
      </c>
      <c r="E87" s="164">
        <v>252.9</v>
      </c>
    </row>
    <row r="88" spans="1:5" ht="18" customHeight="1">
      <c r="A88" s="167" t="s">
        <v>492</v>
      </c>
      <c r="B88" s="52" t="s">
        <v>495</v>
      </c>
      <c r="C88" s="158"/>
      <c r="D88" s="156">
        <f>D89+D90</f>
        <v>1849.6</v>
      </c>
      <c r="E88" s="168">
        <f>E89+E90</f>
        <v>1849.6</v>
      </c>
    </row>
    <row r="89" spans="1:5" ht="66" customHeight="1">
      <c r="A89" s="167" t="s">
        <v>493</v>
      </c>
      <c r="B89" s="220" t="s">
        <v>684</v>
      </c>
      <c r="C89" s="158"/>
      <c r="D89" s="156">
        <v>1441.3</v>
      </c>
      <c r="E89" s="164">
        <v>1441.3</v>
      </c>
    </row>
    <row r="90" spans="1:5" ht="53.25" customHeight="1">
      <c r="A90" s="167" t="s">
        <v>494</v>
      </c>
      <c r="B90" s="220" t="s">
        <v>684</v>
      </c>
      <c r="C90" s="158">
        <v>100</v>
      </c>
      <c r="D90" s="156">
        <v>408.3</v>
      </c>
      <c r="E90" s="164">
        <v>408.3</v>
      </c>
    </row>
    <row r="91" spans="1:5" ht="25.5">
      <c r="A91" s="41" t="s">
        <v>199</v>
      </c>
      <c r="B91" s="45" t="s">
        <v>200</v>
      </c>
      <c r="C91" s="158"/>
      <c r="D91" s="162">
        <f>D92</f>
        <v>1445.8</v>
      </c>
      <c r="E91" s="162">
        <f>E92</f>
        <v>1445.8</v>
      </c>
    </row>
    <row r="92" spans="1:5" ht="17.25" customHeight="1">
      <c r="A92" s="155" t="s">
        <v>155</v>
      </c>
      <c r="B92" s="52" t="s">
        <v>201</v>
      </c>
      <c r="C92" s="158"/>
      <c r="D92" s="156">
        <f>D94+D95+D93+D96</f>
        <v>1445.8</v>
      </c>
      <c r="E92" s="168">
        <f>E94+E95+E93+E96</f>
        <v>1445.8</v>
      </c>
    </row>
    <row r="93" spans="1:5" ht="66.75" customHeight="1">
      <c r="A93" s="155" t="s">
        <v>202</v>
      </c>
      <c r="B93" s="52" t="s">
        <v>204</v>
      </c>
      <c r="C93" s="158">
        <v>100</v>
      </c>
      <c r="D93" s="156">
        <v>1304.2</v>
      </c>
      <c r="E93" s="164">
        <v>1304.2</v>
      </c>
    </row>
    <row r="94" spans="1:5" ht="41.25" customHeight="1">
      <c r="A94" s="155" t="s">
        <v>294</v>
      </c>
      <c r="B94" s="52" t="s">
        <v>204</v>
      </c>
      <c r="C94" s="158">
        <v>200</v>
      </c>
      <c r="D94" s="156">
        <v>74.099999999999994</v>
      </c>
      <c r="E94" s="164">
        <v>74.099999999999994</v>
      </c>
    </row>
    <row r="95" spans="1:5" ht="30.75" customHeight="1">
      <c r="A95" s="155" t="s">
        <v>203</v>
      </c>
      <c r="B95" s="52" t="s">
        <v>204</v>
      </c>
      <c r="C95" s="158">
        <v>800</v>
      </c>
      <c r="D95" s="156">
        <v>0.5</v>
      </c>
      <c r="E95" s="164">
        <v>0.5</v>
      </c>
    </row>
    <row r="96" spans="1:5" ht="67.5" customHeight="1">
      <c r="A96" s="283" t="s">
        <v>496</v>
      </c>
      <c r="B96" s="164" t="s">
        <v>731</v>
      </c>
      <c r="C96" s="277">
        <v>100</v>
      </c>
      <c r="D96" s="284">
        <v>67</v>
      </c>
      <c r="E96" s="164">
        <v>67</v>
      </c>
    </row>
    <row r="97" spans="1:5" ht="25.5">
      <c r="A97" s="236" t="s">
        <v>41</v>
      </c>
      <c r="B97" s="15" t="s">
        <v>205</v>
      </c>
      <c r="C97" s="231"/>
      <c r="D97" s="239">
        <f>D98</f>
        <v>177.8</v>
      </c>
      <c r="E97" s="239">
        <f>E98</f>
        <v>0</v>
      </c>
    </row>
    <row r="98" spans="1:5" ht="30" customHeight="1">
      <c r="A98" s="46" t="s">
        <v>206</v>
      </c>
      <c r="B98" s="232" t="s">
        <v>207</v>
      </c>
      <c r="C98" s="8"/>
      <c r="D98" s="238">
        <f>D99</f>
        <v>177.8</v>
      </c>
      <c r="E98" s="164"/>
    </row>
    <row r="99" spans="1:5" ht="30.75" customHeight="1">
      <c r="A99" s="237" t="s">
        <v>208</v>
      </c>
      <c r="B99" s="232" t="s">
        <v>209</v>
      </c>
      <c r="C99" s="8"/>
      <c r="D99" s="238">
        <f>D100</f>
        <v>177.8</v>
      </c>
      <c r="E99" s="164"/>
    </row>
    <row r="100" spans="1:5" ht="44.25" customHeight="1">
      <c r="A100" s="237" t="s">
        <v>295</v>
      </c>
      <c r="B100" s="232" t="s">
        <v>210</v>
      </c>
      <c r="C100" s="231">
        <v>200</v>
      </c>
      <c r="D100" s="238">
        <v>177.8</v>
      </c>
      <c r="E100" s="164"/>
    </row>
    <row r="101" spans="1:5" ht="25.5">
      <c r="A101" s="236" t="s">
        <v>42</v>
      </c>
      <c r="B101" s="15" t="s">
        <v>211</v>
      </c>
      <c r="C101" s="231"/>
      <c r="D101" s="239">
        <f>D102</f>
        <v>70</v>
      </c>
      <c r="E101" s="239">
        <f>E102</f>
        <v>0</v>
      </c>
    </row>
    <row r="102" spans="1:5" ht="25.5">
      <c r="A102" s="46" t="s">
        <v>212</v>
      </c>
      <c r="B102" s="232" t="s">
        <v>213</v>
      </c>
      <c r="C102" s="231"/>
      <c r="D102" s="238">
        <f>D103</f>
        <v>70</v>
      </c>
      <c r="E102" s="164"/>
    </row>
    <row r="103" spans="1:5" ht="28.5" customHeight="1">
      <c r="A103" s="237" t="s">
        <v>214</v>
      </c>
      <c r="B103" s="232" t="s">
        <v>215</v>
      </c>
      <c r="C103" s="231"/>
      <c r="D103" s="238">
        <f>D104</f>
        <v>70</v>
      </c>
      <c r="E103" s="164"/>
    </row>
    <row r="104" spans="1:5" ht="40.5" customHeight="1">
      <c r="A104" s="237" t="s">
        <v>296</v>
      </c>
      <c r="B104" s="312" t="s">
        <v>780</v>
      </c>
      <c r="C104" s="231">
        <v>200</v>
      </c>
      <c r="D104" s="238">
        <v>70</v>
      </c>
      <c r="E104" s="164"/>
    </row>
    <row r="105" spans="1:5" ht="43.5" customHeight="1">
      <c r="A105" s="237" t="s">
        <v>265</v>
      </c>
      <c r="B105" s="15" t="s">
        <v>216</v>
      </c>
      <c r="C105" s="231"/>
      <c r="D105" s="239">
        <f>D106+D109+D112+D116+D120+D124+D127</f>
        <v>8614.2999999999993</v>
      </c>
      <c r="E105" s="239">
        <f>E106+E109+E112+E116+E120+E124+E127</f>
        <v>8388.7000000000007</v>
      </c>
    </row>
    <row r="106" spans="1:5" ht="25.5">
      <c r="A106" s="237" t="s">
        <v>321</v>
      </c>
      <c r="B106" s="232" t="s">
        <v>322</v>
      </c>
      <c r="C106" s="231"/>
      <c r="D106" s="238">
        <f>D107</f>
        <v>134.30000000000001</v>
      </c>
      <c r="E106" s="238">
        <f>E107</f>
        <v>107.4</v>
      </c>
    </row>
    <row r="107" spans="1:5">
      <c r="A107" s="237" t="s">
        <v>323</v>
      </c>
      <c r="B107" s="232" t="s">
        <v>324</v>
      </c>
      <c r="C107" s="231"/>
      <c r="D107" s="238">
        <f>D108</f>
        <v>134.30000000000001</v>
      </c>
      <c r="E107" s="238">
        <f>E108</f>
        <v>107.4</v>
      </c>
    </row>
    <row r="108" spans="1:5" ht="27.75" customHeight="1">
      <c r="A108" s="237" t="s">
        <v>327</v>
      </c>
      <c r="B108" s="232" t="s">
        <v>630</v>
      </c>
      <c r="C108" s="231">
        <v>300</v>
      </c>
      <c r="D108" s="238">
        <v>134.30000000000001</v>
      </c>
      <c r="E108" s="238">
        <v>107.4</v>
      </c>
    </row>
    <row r="109" spans="1:5" ht="18" customHeight="1">
      <c r="A109" s="233" t="s">
        <v>640</v>
      </c>
      <c r="B109" s="232" t="s">
        <v>641</v>
      </c>
      <c r="C109" s="231"/>
      <c r="D109" s="238">
        <f>D110</f>
        <v>508.4</v>
      </c>
      <c r="E109" s="238">
        <f>E110</f>
        <v>309.7</v>
      </c>
    </row>
    <row r="110" spans="1:5" ht="25.5">
      <c r="A110" s="237" t="s">
        <v>646</v>
      </c>
      <c r="B110" s="232" t="s">
        <v>642</v>
      </c>
      <c r="C110" s="231"/>
      <c r="D110" s="238">
        <f>D111</f>
        <v>508.4</v>
      </c>
      <c r="E110" s="238">
        <f>E111</f>
        <v>309.7</v>
      </c>
    </row>
    <row r="111" spans="1:5" ht="42" customHeight="1">
      <c r="A111" s="233" t="s">
        <v>685</v>
      </c>
      <c r="B111" s="232" t="s">
        <v>643</v>
      </c>
      <c r="C111" s="231">
        <v>400</v>
      </c>
      <c r="D111" s="238">
        <v>508.4</v>
      </c>
      <c r="E111" s="238">
        <v>309.7</v>
      </c>
    </row>
    <row r="112" spans="1:5" ht="27.75" customHeight="1">
      <c r="A112" s="233" t="s">
        <v>655</v>
      </c>
      <c r="B112" s="232" t="s">
        <v>657</v>
      </c>
      <c r="C112" s="231"/>
      <c r="D112" s="238">
        <f>D113</f>
        <v>1023.0999999999999</v>
      </c>
      <c r="E112" s="238">
        <f>E113</f>
        <v>1023.0999999999999</v>
      </c>
    </row>
    <row r="113" spans="1:5" ht="20.25" customHeight="1">
      <c r="A113" s="233" t="s">
        <v>656</v>
      </c>
      <c r="B113" s="232" t="s">
        <v>662</v>
      </c>
      <c r="C113" s="231"/>
      <c r="D113" s="238">
        <f>D114+D115</f>
        <v>1023.0999999999999</v>
      </c>
      <c r="E113" s="238">
        <f>E114+E115</f>
        <v>1023.0999999999999</v>
      </c>
    </row>
    <row r="114" spans="1:5" ht="45" customHeight="1">
      <c r="A114" s="233" t="s">
        <v>682</v>
      </c>
      <c r="B114" s="232" t="s">
        <v>663</v>
      </c>
      <c r="C114" s="231">
        <v>200</v>
      </c>
      <c r="D114" s="238">
        <v>879.9</v>
      </c>
      <c r="E114" s="238">
        <v>879.9</v>
      </c>
    </row>
    <row r="115" spans="1:5" ht="29.25" customHeight="1">
      <c r="A115" s="233" t="s">
        <v>681</v>
      </c>
      <c r="B115" s="232" t="s">
        <v>664</v>
      </c>
      <c r="C115" s="231">
        <v>200</v>
      </c>
      <c r="D115" s="238">
        <v>143.19999999999999</v>
      </c>
      <c r="E115" s="238">
        <v>143.19999999999999</v>
      </c>
    </row>
    <row r="116" spans="1:5" ht="25.5">
      <c r="A116" s="233" t="s">
        <v>644</v>
      </c>
      <c r="B116" s="232" t="s">
        <v>658</v>
      </c>
      <c r="C116" s="231"/>
      <c r="D116" s="238">
        <f>D117</f>
        <v>887.90000000000009</v>
      </c>
      <c r="E116" s="238">
        <f>E117</f>
        <v>887.90000000000009</v>
      </c>
    </row>
    <row r="117" spans="1:5" ht="20.25" customHeight="1">
      <c r="A117" s="237" t="s">
        <v>645</v>
      </c>
      <c r="B117" s="232" t="s">
        <v>665</v>
      </c>
      <c r="C117" s="231"/>
      <c r="D117" s="238">
        <f>D118+D119</f>
        <v>887.90000000000009</v>
      </c>
      <c r="E117" s="238">
        <f>E118+E119</f>
        <v>887.90000000000009</v>
      </c>
    </row>
    <row r="118" spans="1:5" ht="26.25" customHeight="1">
      <c r="A118" s="233" t="s">
        <v>680</v>
      </c>
      <c r="B118" s="232" t="s">
        <v>666</v>
      </c>
      <c r="C118" s="231">
        <v>200</v>
      </c>
      <c r="D118" s="238">
        <v>529.1</v>
      </c>
      <c r="E118" s="238">
        <v>529.1</v>
      </c>
    </row>
    <row r="119" spans="1:5" ht="24" customHeight="1">
      <c r="A119" s="233" t="s">
        <v>679</v>
      </c>
      <c r="B119" s="232" t="s">
        <v>667</v>
      </c>
      <c r="C119" s="231">
        <v>200</v>
      </c>
      <c r="D119" s="238">
        <v>358.8</v>
      </c>
      <c r="E119" s="238">
        <v>358.8</v>
      </c>
    </row>
    <row r="120" spans="1:5" ht="24" customHeight="1">
      <c r="A120" s="233" t="s">
        <v>647</v>
      </c>
      <c r="B120" s="232" t="s">
        <v>659</v>
      </c>
      <c r="C120" s="231"/>
      <c r="D120" s="238">
        <f>D121</f>
        <v>5500</v>
      </c>
      <c r="E120" s="238">
        <f>E121</f>
        <v>5500</v>
      </c>
    </row>
    <row r="121" spans="1:5" ht="28.5" customHeight="1">
      <c r="A121" s="237" t="s">
        <v>648</v>
      </c>
      <c r="B121" s="232" t="s">
        <v>668</v>
      </c>
      <c r="C121" s="231"/>
      <c r="D121" s="238">
        <f>D122+D123</f>
        <v>5500</v>
      </c>
      <c r="E121" s="238">
        <f>E122+E123</f>
        <v>5500</v>
      </c>
    </row>
    <row r="122" spans="1:5" ht="42.75" customHeight="1">
      <c r="A122" s="233" t="s">
        <v>652</v>
      </c>
      <c r="B122" s="312" t="s">
        <v>781</v>
      </c>
      <c r="C122" s="231">
        <v>800</v>
      </c>
      <c r="D122" s="238">
        <v>5000</v>
      </c>
      <c r="E122" s="238">
        <v>5000</v>
      </c>
    </row>
    <row r="123" spans="1:5" ht="29.25" customHeight="1">
      <c r="A123" s="233" t="s">
        <v>678</v>
      </c>
      <c r="B123" s="232" t="s">
        <v>669</v>
      </c>
      <c r="C123" s="231">
        <v>200</v>
      </c>
      <c r="D123" s="238">
        <v>500</v>
      </c>
      <c r="E123" s="238">
        <v>500</v>
      </c>
    </row>
    <row r="124" spans="1:5" ht="52.5" customHeight="1">
      <c r="A124" s="233" t="s">
        <v>649</v>
      </c>
      <c r="B124" s="232" t="s">
        <v>660</v>
      </c>
      <c r="C124" s="231"/>
      <c r="D124" s="238">
        <f>D125</f>
        <v>360.6</v>
      </c>
      <c r="E124" s="238">
        <f>E125</f>
        <v>360.6</v>
      </c>
    </row>
    <row r="125" spans="1:5" ht="25.5">
      <c r="A125" s="237" t="s">
        <v>650</v>
      </c>
      <c r="B125" s="232" t="s">
        <v>670</v>
      </c>
      <c r="C125" s="231"/>
      <c r="D125" s="238">
        <f>D126</f>
        <v>360.6</v>
      </c>
      <c r="E125" s="238">
        <f>E126</f>
        <v>360.6</v>
      </c>
    </row>
    <row r="126" spans="1:5" ht="108" customHeight="1">
      <c r="A126" s="233" t="s">
        <v>651</v>
      </c>
      <c r="B126" s="232" t="s">
        <v>671</v>
      </c>
      <c r="C126" s="231">
        <v>800</v>
      </c>
      <c r="D126" s="238">
        <v>360.6</v>
      </c>
      <c r="E126" s="238">
        <v>360.6</v>
      </c>
    </row>
    <row r="127" spans="1:5" ht="27" customHeight="1">
      <c r="A127" s="233" t="s">
        <v>653</v>
      </c>
      <c r="B127" s="232" t="s">
        <v>661</v>
      </c>
      <c r="C127" s="231"/>
      <c r="D127" s="238">
        <f>D128</f>
        <v>200</v>
      </c>
      <c r="E127" s="238">
        <f>E128</f>
        <v>200</v>
      </c>
    </row>
    <row r="128" spans="1:5" ht="22.5" customHeight="1">
      <c r="A128" s="233" t="s">
        <v>654</v>
      </c>
      <c r="B128" s="232" t="s">
        <v>672</v>
      </c>
      <c r="C128" s="231"/>
      <c r="D128" s="238">
        <f>D129+D130</f>
        <v>200</v>
      </c>
      <c r="E128" s="238">
        <f>E129+E130</f>
        <v>200</v>
      </c>
    </row>
    <row r="129" spans="1:5" ht="28.5" customHeight="1">
      <c r="A129" s="233" t="s">
        <v>677</v>
      </c>
      <c r="B129" s="232" t="s">
        <v>673</v>
      </c>
      <c r="C129" s="231">
        <v>200</v>
      </c>
      <c r="D129" s="238">
        <v>150</v>
      </c>
      <c r="E129" s="238">
        <v>150</v>
      </c>
    </row>
    <row r="130" spans="1:5" ht="30" customHeight="1">
      <c r="A130" s="233" t="s">
        <v>676</v>
      </c>
      <c r="B130" s="232" t="s">
        <v>674</v>
      </c>
      <c r="C130" s="231">
        <v>200</v>
      </c>
      <c r="D130" s="238">
        <v>50</v>
      </c>
      <c r="E130" s="238">
        <v>50</v>
      </c>
    </row>
    <row r="131" spans="1:5" ht="28.5" customHeight="1">
      <c r="A131" s="236" t="s">
        <v>43</v>
      </c>
      <c r="B131" s="15" t="s">
        <v>217</v>
      </c>
      <c r="C131" s="231"/>
      <c r="D131" s="239">
        <f t="shared" ref="D131:E133" si="0">D132</f>
        <v>350</v>
      </c>
      <c r="E131" s="239">
        <f t="shared" si="0"/>
        <v>350</v>
      </c>
    </row>
    <row r="132" spans="1:5" ht="25.5">
      <c r="A132" s="237" t="s">
        <v>218</v>
      </c>
      <c r="B132" s="232" t="s">
        <v>219</v>
      </c>
      <c r="C132" s="231"/>
      <c r="D132" s="238">
        <f t="shared" si="0"/>
        <v>350</v>
      </c>
      <c r="E132" s="238">
        <f t="shared" si="0"/>
        <v>350</v>
      </c>
    </row>
    <row r="133" spans="1:5" ht="25.5">
      <c r="A133" s="237" t="s">
        <v>221</v>
      </c>
      <c r="B133" s="232" t="s">
        <v>222</v>
      </c>
      <c r="C133" s="231"/>
      <c r="D133" s="238">
        <f t="shared" si="0"/>
        <v>350</v>
      </c>
      <c r="E133" s="238">
        <f t="shared" si="0"/>
        <v>350</v>
      </c>
    </row>
    <row r="134" spans="1:5" ht="29.25" customHeight="1">
      <c r="A134" s="237" t="s">
        <v>220</v>
      </c>
      <c r="B134" s="232" t="s">
        <v>223</v>
      </c>
      <c r="C134" s="231">
        <v>800</v>
      </c>
      <c r="D134" s="238">
        <v>350</v>
      </c>
      <c r="E134" s="164">
        <v>350</v>
      </c>
    </row>
    <row r="135" spans="1:5" ht="27" customHeight="1">
      <c r="A135" s="237" t="s">
        <v>266</v>
      </c>
      <c r="B135" s="15" t="s">
        <v>224</v>
      </c>
      <c r="C135" s="231"/>
      <c r="D135" s="239">
        <f t="shared" ref="D135:E137" si="1">D136</f>
        <v>200</v>
      </c>
      <c r="E135" s="239">
        <f t="shared" si="1"/>
        <v>200</v>
      </c>
    </row>
    <row r="136" spans="1:5" ht="27" customHeight="1">
      <c r="A136" s="237" t="s">
        <v>225</v>
      </c>
      <c r="B136" s="232" t="s">
        <v>226</v>
      </c>
      <c r="C136" s="231"/>
      <c r="D136" s="238">
        <f t="shared" si="1"/>
        <v>200</v>
      </c>
      <c r="E136" s="238">
        <f t="shared" si="1"/>
        <v>200</v>
      </c>
    </row>
    <row r="137" spans="1:5">
      <c r="A137" s="237" t="s">
        <v>228</v>
      </c>
      <c r="B137" s="232" t="s">
        <v>229</v>
      </c>
      <c r="C137" s="231"/>
      <c r="D137" s="238">
        <f t="shared" si="1"/>
        <v>200</v>
      </c>
      <c r="E137" s="238">
        <f t="shared" si="1"/>
        <v>200</v>
      </c>
    </row>
    <row r="138" spans="1:5" ht="25.5">
      <c r="A138" s="237" t="s">
        <v>227</v>
      </c>
      <c r="B138" s="232" t="s">
        <v>230</v>
      </c>
      <c r="C138" s="231">
        <v>800</v>
      </c>
      <c r="D138" s="238">
        <v>200</v>
      </c>
      <c r="E138" s="164">
        <v>200</v>
      </c>
    </row>
    <row r="139" spans="1:5" ht="27.75" customHeight="1">
      <c r="A139" s="153" t="s">
        <v>100</v>
      </c>
      <c r="B139" s="152">
        <v>1400000000</v>
      </c>
      <c r="C139" s="161"/>
      <c r="D139" s="162">
        <f>D140</f>
        <v>513.6</v>
      </c>
      <c r="E139" s="162">
        <f>E140</f>
        <v>513.6</v>
      </c>
    </row>
    <row r="140" spans="1:5" ht="25.5">
      <c r="A140" s="155" t="s">
        <v>235</v>
      </c>
      <c r="B140" s="52" t="s">
        <v>236</v>
      </c>
      <c r="C140" s="158"/>
      <c r="D140" s="156">
        <f>D141</f>
        <v>513.6</v>
      </c>
      <c r="E140" s="174">
        <f>E141</f>
        <v>513.6</v>
      </c>
    </row>
    <row r="141" spans="1:5" ht="25.5">
      <c r="A141" s="10" t="s">
        <v>237</v>
      </c>
      <c r="B141" s="52" t="s">
        <v>238</v>
      </c>
      <c r="C141" s="158"/>
      <c r="D141" s="156">
        <f>D142+D143+D144</f>
        <v>513.6</v>
      </c>
      <c r="E141" s="226">
        <f>E142+E143+E144</f>
        <v>513.6</v>
      </c>
    </row>
    <row r="142" spans="1:5" ht="38.25">
      <c r="A142" s="173" t="s">
        <v>299</v>
      </c>
      <c r="B142" s="55">
        <v>1410100310</v>
      </c>
      <c r="C142" s="158">
        <v>200</v>
      </c>
      <c r="D142" s="156">
        <v>150</v>
      </c>
      <c r="E142" s="164">
        <v>150</v>
      </c>
    </row>
    <row r="143" spans="1:5" ht="64.5" customHeight="1">
      <c r="A143" s="149" t="s">
        <v>239</v>
      </c>
      <c r="B143" s="154">
        <v>1410180360</v>
      </c>
      <c r="C143" s="158">
        <v>100</v>
      </c>
      <c r="D143" s="174">
        <v>327.3</v>
      </c>
      <c r="E143" s="174">
        <v>327.3</v>
      </c>
    </row>
    <row r="144" spans="1:5" ht="42.75" customHeight="1">
      <c r="A144" s="149" t="s">
        <v>300</v>
      </c>
      <c r="B144" s="154">
        <v>1410180360</v>
      </c>
      <c r="C144" s="158">
        <v>200</v>
      </c>
      <c r="D144" s="174">
        <v>36.299999999999997</v>
      </c>
      <c r="E144" s="174">
        <v>36.299999999999997</v>
      </c>
    </row>
    <row r="145" spans="1:5" ht="25.5" customHeight="1">
      <c r="A145" s="13" t="s">
        <v>102</v>
      </c>
      <c r="B145" s="152">
        <v>1500000000</v>
      </c>
      <c r="C145" s="161"/>
      <c r="D145" s="162">
        <f>D146</f>
        <v>100</v>
      </c>
      <c r="E145" s="162">
        <f>E146</f>
        <v>0</v>
      </c>
    </row>
    <row r="146" spans="1:5" ht="26.25" customHeight="1">
      <c r="A146" s="149" t="s">
        <v>240</v>
      </c>
      <c r="B146" s="55">
        <v>1510000000</v>
      </c>
      <c r="C146" s="158"/>
      <c r="D146" s="156">
        <f>D147</f>
        <v>100</v>
      </c>
      <c r="E146" s="174">
        <f>E147</f>
        <v>0</v>
      </c>
    </row>
    <row r="147" spans="1:5" ht="19.5" customHeight="1">
      <c r="A147" s="7" t="s">
        <v>241</v>
      </c>
      <c r="B147" s="55">
        <v>1510100000</v>
      </c>
      <c r="C147" s="158"/>
      <c r="D147" s="156">
        <f>D148+D149+D150</f>
        <v>100</v>
      </c>
      <c r="E147" s="174">
        <f>E148+E149+E150</f>
        <v>0</v>
      </c>
    </row>
    <row r="148" spans="1:5" ht="38.25">
      <c r="A148" s="171" t="s">
        <v>498</v>
      </c>
      <c r="B148" s="55">
        <v>1510100500</v>
      </c>
      <c r="C148" s="175">
        <v>200</v>
      </c>
      <c r="D148" s="174">
        <v>20</v>
      </c>
      <c r="E148" s="174"/>
    </row>
    <row r="149" spans="1:5" ht="28.5" customHeight="1">
      <c r="A149" s="171" t="s">
        <v>301</v>
      </c>
      <c r="B149" s="172">
        <v>1510100510</v>
      </c>
      <c r="C149" s="175">
        <v>200</v>
      </c>
      <c r="D149" s="174">
        <v>70</v>
      </c>
      <c r="E149" s="174"/>
    </row>
    <row r="150" spans="1:5" ht="40.5" customHeight="1">
      <c r="A150" s="171" t="s">
        <v>302</v>
      </c>
      <c r="B150" s="172">
        <v>1510100520</v>
      </c>
      <c r="C150" s="175">
        <v>200</v>
      </c>
      <c r="D150" s="174">
        <v>10</v>
      </c>
      <c r="E150" s="174"/>
    </row>
    <row r="151" spans="1:5" ht="25.5">
      <c r="A151" s="13" t="s">
        <v>269</v>
      </c>
      <c r="B151" s="152">
        <v>1700000000</v>
      </c>
      <c r="C151" s="161"/>
      <c r="D151" s="162">
        <f>D152</f>
        <v>50</v>
      </c>
      <c r="E151" s="162">
        <f>E152</f>
        <v>50</v>
      </c>
    </row>
    <row r="152" spans="1:5" ht="42" customHeight="1">
      <c r="A152" s="149" t="s">
        <v>270</v>
      </c>
      <c r="B152" s="154">
        <v>1710000000</v>
      </c>
      <c r="C152" s="158"/>
      <c r="D152" s="156">
        <f>D153</f>
        <v>50</v>
      </c>
      <c r="E152" s="174">
        <f>E153</f>
        <v>50</v>
      </c>
    </row>
    <row r="153" spans="1:5">
      <c r="A153" s="149" t="s">
        <v>271</v>
      </c>
      <c r="B153" s="154">
        <v>1710100000</v>
      </c>
      <c r="C153" s="158"/>
      <c r="D153" s="156">
        <f>D154+D155</f>
        <v>50</v>
      </c>
      <c r="E153" s="174">
        <f>E154+E155</f>
        <v>50</v>
      </c>
    </row>
    <row r="154" spans="1:5" ht="30.75" customHeight="1">
      <c r="A154" s="149" t="s">
        <v>303</v>
      </c>
      <c r="B154" s="154">
        <v>1710100700</v>
      </c>
      <c r="C154" s="158">
        <v>200</v>
      </c>
      <c r="D154" s="156">
        <v>20</v>
      </c>
      <c r="E154" s="164">
        <v>20</v>
      </c>
    </row>
    <row r="155" spans="1:5" ht="42" customHeight="1">
      <c r="A155" s="149" t="s">
        <v>304</v>
      </c>
      <c r="B155" s="154">
        <v>1710100710</v>
      </c>
      <c r="C155" s="158">
        <v>200</v>
      </c>
      <c r="D155" s="156">
        <v>30</v>
      </c>
      <c r="E155" s="164">
        <v>30</v>
      </c>
    </row>
    <row r="156" spans="1:5" ht="27" customHeight="1">
      <c r="A156" s="13" t="s">
        <v>626</v>
      </c>
      <c r="B156" s="221">
        <v>1900000000</v>
      </c>
      <c r="C156" s="214"/>
      <c r="D156" s="218">
        <f t="shared" ref="D156:E158" si="2">D157</f>
        <v>250</v>
      </c>
      <c r="E156" s="218">
        <f t="shared" si="2"/>
        <v>250</v>
      </c>
    </row>
    <row r="157" spans="1:5" ht="26.25" customHeight="1">
      <c r="A157" s="223" t="s">
        <v>627</v>
      </c>
      <c r="B157" s="216">
        <v>1920000000</v>
      </c>
      <c r="C157" s="214"/>
      <c r="D157" s="217">
        <f t="shared" si="2"/>
        <v>250</v>
      </c>
      <c r="E157" s="217">
        <f t="shared" si="2"/>
        <v>250</v>
      </c>
    </row>
    <row r="158" spans="1:5" ht="26.25" customHeight="1">
      <c r="A158" s="223" t="s">
        <v>628</v>
      </c>
      <c r="B158" s="216">
        <v>1920100000</v>
      </c>
      <c r="C158" s="214"/>
      <c r="D158" s="217">
        <f t="shared" si="2"/>
        <v>250</v>
      </c>
      <c r="E158" s="217">
        <f t="shared" si="2"/>
        <v>250</v>
      </c>
    </row>
    <row r="159" spans="1:5" ht="75" customHeight="1">
      <c r="A159" s="240" t="s">
        <v>629</v>
      </c>
      <c r="B159" s="216">
        <v>1920120300</v>
      </c>
      <c r="C159" s="214">
        <v>200</v>
      </c>
      <c r="D159" s="217">
        <v>250</v>
      </c>
      <c r="E159" s="164">
        <v>250</v>
      </c>
    </row>
    <row r="160" spans="1:5" ht="40.5" customHeight="1">
      <c r="A160" s="13" t="s">
        <v>633</v>
      </c>
      <c r="B160" s="221">
        <v>2000000000</v>
      </c>
      <c r="C160" s="228"/>
      <c r="D160" s="229">
        <f>D161+D164</f>
        <v>4407.1000000000004</v>
      </c>
      <c r="E160" s="229">
        <f>E161+E164</f>
        <v>4992.5</v>
      </c>
    </row>
    <row r="161" spans="1:5" ht="38.25" customHeight="1">
      <c r="A161" s="223" t="s">
        <v>634</v>
      </c>
      <c r="B161" s="224">
        <v>2010000000</v>
      </c>
      <c r="C161" s="219"/>
      <c r="D161" s="226">
        <f>D162</f>
        <v>2303</v>
      </c>
      <c r="E161" s="226">
        <f>E162</f>
        <v>2303</v>
      </c>
    </row>
    <row r="162" spans="1:5" ht="30.75" customHeight="1">
      <c r="A162" s="225" t="s">
        <v>635</v>
      </c>
      <c r="B162" s="224">
        <v>2010100000</v>
      </c>
      <c r="C162" s="219"/>
      <c r="D162" s="226">
        <f>D163</f>
        <v>2303</v>
      </c>
      <c r="E162" s="226">
        <f>E163</f>
        <v>2303</v>
      </c>
    </row>
    <row r="163" spans="1:5" ht="39" customHeight="1">
      <c r="A163" s="240" t="s">
        <v>636</v>
      </c>
      <c r="B163" s="224">
        <v>2010120400</v>
      </c>
      <c r="C163" s="219">
        <v>200</v>
      </c>
      <c r="D163" s="226">
        <v>2303</v>
      </c>
      <c r="E163" s="164">
        <v>2303</v>
      </c>
    </row>
    <row r="164" spans="1:5" ht="39" customHeight="1">
      <c r="A164" s="240" t="s">
        <v>637</v>
      </c>
      <c r="B164" s="224">
        <v>2020000000</v>
      </c>
      <c r="C164" s="219"/>
      <c r="D164" s="226">
        <f>D165</f>
        <v>2104.1</v>
      </c>
      <c r="E164" s="226">
        <f>E165</f>
        <v>2689.5</v>
      </c>
    </row>
    <row r="165" spans="1:5" ht="28.5" customHeight="1">
      <c r="A165" s="225" t="s">
        <v>638</v>
      </c>
      <c r="B165" s="224">
        <v>2020100000</v>
      </c>
      <c r="C165" s="219"/>
      <c r="D165" s="226">
        <f>D166</f>
        <v>2104.1</v>
      </c>
      <c r="E165" s="226">
        <f>E166</f>
        <v>2689.5</v>
      </c>
    </row>
    <row r="166" spans="1:5" ht="38.25" customHeight="1">
      <c r="A166" s="240" t="s">
        <v>639</v>
      </c>
      <c r="B166" s="224">
        <v>2020120410</v>
      </c>
      <c r="C166" s="219">
        <v>200</v>
      </c>
      <c r="D166" s="276">
        <v>2104.1</v>
      </c>
      <c r="E166" s="276">
        <v>2689.5</v>
      </c>
    </row>
    <row r="167" spans="1:5" ht="38.25" customHeight="1">
      <c r="A167" s="267" t="s">
        <v>724</v>
      </c>
      <c r="B167" s="272">
        <v>2100000000</v>
      </c>
      <c r="C167" s="270"/>
      <c r="D167" s="271">
        <f>D168</f>
        <v>200</v>
      </c>
      <c r="E167" s="271">
        <f>E168</f>
        <v>200</v>
      </c>
    </row>
    <row r="168" spans="1:5" ht="27" customHeight="1">
      <c r="A168" s="240" t="s">
        <v>725</v>
      </c>
      <c r="B168" s="266">
        <v>2110000000</v>
      </c>
      <c r="C168" s="264"/>
      <c r="D168" s="269">
        <f>D169</f>
        <v>200</v>
      </c>
      <c r="E168" s="269">
        <f>E169</f>
        <v>200</v>
      </c>
    </row>
    <row r="169" spans="1:5" ht="27.75" customHeight="1">
      <c r="A169" s="10" t="s">
        <v>624</v>
      </c>
      <c r="B169" s="266">
        <v>2110100000</v>
      </c>
      <c r="C169" s="264"/>
      <c r="D169" s="269">
        <f>D170+D171+D172+D173+D174</f>
        <v>200</v>
      </c>
      <c r="E169" s="269">
        <f>E170+E171+E172+E173+E174</f>
        <v>200</v>
      </c>
    </row>
    <row r="170" spans="1:5" ht="27" customHeight="1">
      <c r="A170" s="265" t="s">
        <v>726</v>
      </c>
      <c r="B170" s="268">
        <v>2110120450</v>
      </c>
      <c r="C170" s="264">
        <v>300</v>
      </c>
      <c r="D170" s="269">
        <v>100</v>
      </c>
      <c r="E170" s="269">
        <v>100</v>
      </c>
    </row>
    <row r="171" spans="1:5" ht="27" customHeight="1">
      <c r="A171" s="265" t="s">
        <v>727</v>
      </c>
      <c r="B171" s="268">
        <v>2110120460</v>
      </c>
      <c r="C171" s="264">
        <v>300</v>
      </c>
      <c r="D171" s="269">
        <v>25</v>
      </c>
      <c r="E171" s="269">
        <v>25</v>
      </c>
    </row>
    <row r="172" spans="1:5" ht="31.5" customHeight="1">
      <c r="A172" s="265" t="s">
        <v>728</v>
      </c>
      <c r="B172" s="268">
        <v>2110120470</v>
      </c>
      <c r="C172" s="264">
        <v>300</v>
      </c>
      <c r="D172" s="269">
        <v>25</v>
      </c>
      <c r="E172" s="269">
        <v>25</v>
      </c>
    </row>
    <row r="173" spans="1:5" ht="27.75" customHeight="1">
      <c r="A173" s="265" t="s">
        <v>729</v>
      </c>
      <c r="B173" s="268">
        <v>2110120480</v>
      </c>
      <c r="C173" s="264">
        <v>300</v>
      </c>
      <c r="D173" s="269">
        <v>25</v>
      </c>
      <c r="E173" s="269">
        <v>25</v>
      </c>
    </row>
    <row r="174" spans="1:5" ht="27.75" customHeight="1">
      <c r="A174" s="265" t="s">
        <v>730</v>
      </c>
      <c r="B174" s="268">
        <v>2110120490</v>
      </c>
      <c r="C174" s="264">
        <v>300</v>
      </c>
      <c r="D174" s="269">
        <v>25</v>
      </c>
      <c r="E174" s="269">
        <v>25</v>
      </c>
    </row>
    <row r="175" spans="1:5" ht="27.75" customHeight="1">
      <c r="A175" s="153" t="s">
        <v>45</v>
      </c>
      <c r="B175" s="152">
        <v>4000000000</v>
      </c>
      <c r="C175" s="158"/>
      <c r="D175" s="162">
        <f>D176+D177</f>
        <v>977.9</v>
      </c>
      <c r="E175" s="176">
        <f>E176+E177</f>
        <v>977.9</v>
      </c>
    </row>
    <row r="176" spans="1:5" ht="51.75" customHeight="1">
      <c r="A176" s="155" t="s">
        <v>242</v>
      </c>
      <c r="B176" s="154">
        <v>4090000270</v>
      </c>
      <c r="C176" s="158">
        <v>100</v>
      </c>
      <c r="D176" s="174">
        <v>817.5</v>
      </c>
      <c r="E176" s="174">
        <v>817.5</v>
      </c>
    </row>
    <row r="177" spans="1:5" ht="27.75" customHeight="1">
      <c r="A177" s="155" t="s">
        <v>305</v>
      </c>
      <c r="B177" s="154">
        <v>4090000270</v>
      </c>
      <c r="C177" s="158">
        <v>200</v>
      </c>
      <c r="D177" s="174">
        <v>160.4</v>
      </c>
      <c r="E177" s="174">
        <v>160.4</v>
      </c>
    </row>
    <row r="178" spans="1:5" ht="26.25" customHeight="1">
      <c r="A178" s="47" t="s">
        <v>267</v>
      </c>
      <c r="B178" s="152">
        <v>4100000000</v>
      </c>
      <c r="C178" s="158"/>
      <c r="D178" s="162">
        <f>D179+D180+D181+D183+D186+D187+D188+D184+D185+D182</f>
        <v>23037.899999999998</v>
      </c>
      <c r="E178" s="218">
        <f>E179+E180+E181+E183+E186+E187+E188+E184+E185+E182</f>
        <v>23037.899999999998</v>
      </c>
    </row>
    <row r="179" spans="1:5" ht="54" customHeight="1">
      <c r="A179" s="10" t="s">
        <v>243</v>
      </c>
      <c r="B179" s="154">
        <v>4190000250</v>
      </c>
      <c r="C179" s="158">
        <v>100</v>
      </c>
      <c r="D179" s="174">
        <v>1313.5</v>
      </c>
      <c r="E179" s="174">
        <v>1313.5</v>
      </c>
    </row>
    <row r="180" spans="1:5" ht="52.5" customHeight="1">
      <c r="A180" s="155" t="s">
        <v>244</v>
      </c>
      <c r="B180" s="154">
        <v>4190000280</v>
      </c>
      <c r="C180" s="158">
        <v>100</v>
      </c>
      <c r="D180" s="174">
        <v>13910.1</v>
      </c>
      <c r="E180" s="174">
        <v>13910.1</v>
      </c>
    </row>
    <row r="181" spans="1:5" ht="30" customHeight="1">
      <c r="A181" s="155" t="s">
        <v>306</v>
      </c>
      <c r="B181" s="154">
        <v>4190000280</v>
      </c>
      <c r="C181" s="158">
        <v>200</v>
      </c>
      <c r="D181" s="174">
        <v>3076.5</v>
      </c>
      <c r="E181" s="174">
        <v>3076.5</v>
      </c>
    </row>
    <row r="182" spans="1:5" ht="29.25" customHeight="1">
      <c r="A182" s="155" t="s">
        <v>329</v>
      </c>
      <c r="B182" s="154">
        <v>4190000280</v>
      </c>
      <c r="C182" s="158">
        <v>300</v>
      </c>
      <c r="D182" s="156"/>
      <c r="E182" s="164"/>
    </row>
    <row r="183" spans="1:5" ht="25.5">
      <c r="A183" s="155" t="s">
        <v>245</v>
      </c>
      <c r="B183" s="154">
        <v>4190000280</v>
      </c>
      <c r="C183" s="158">
        <v>800</v>
      </c>
      <c r="D183" s="174">
        <v>34.299999999999997</v>
      </c>
      <c r="E183" s="174">
        <v>34.299999999999997</v>
      </c>
    </row>
    <row r="184" spans="1:5" ht="53.25" customHeight="1">
      <c r="A184" s="155" t="s">
        <v>268</v>
      </c>
      <c r="B184" s="148" t="s">
        <v>254</v>
      </c>
      <c r="C184" s="9" t="s">
        <v>10</v>
      </c>
      <c r="D184" s="174">
        <v>1098.7</v>
      </c>
      <c r="E184" s="174">
        <v>1098.7</v>
      </c>
    </row>
    <row r="185" spans="1:5" ht="38.25">
      <c r="A185" s="155" t="s">
        <v>307</v>
      </c>
      <c r="B185" s="148" t="s">
        <v>254</v>
      </c>
      <c r="C185" s="9" t="s">
        <v>103</v>
      </c>
      <c r="D185" s="174">
        <v>159</v>
      </c>
      <c r="E185" s="174">
        <v>159</v>
      </c>
    </row>
    <row r="186" spans="1:5" ht="57" customHeight="1">
      <c r="A186" s="155" t="s">
        <v>246</v>
      </c>
      <c r="B186" s="154">
        <v>4190000290</v>
      </c>
      <c r="C186" s="158">
        <v>100</v>
      </c>
      <c r="D186" s="174">
        <v>3167.6</v>
      </c>
      <c r="E186" s="174">
        <v>3167.6</v>
      </c>
    </row>
    <row r="187" spans="1:5" ht="38.25">
      <c r="A187" s="155" t="s">
        <v>308</v>
      </c>
      <c r="B187" s="154">
        <v>4190000290</v>
      </c>
      <c r="C187" s="158">
        <v>200</v>
      </c>
      <c r="D187" s="174">
        <v>277.2</v>
      </c>
      <c r="E187" s="174">
        <v>277.2</v>
      </c>
    </row>
    <row r="188" spans="1:5" ht="27" customHeight="1">
      <c r="A188" s="155" t="s">
        <v>247</v>
      </c>
      <c r="B188" s="154">
        <v>4190000290</v>
      </c>
      <c r="C188" s="158">
        <v>800</v>
      </c>
      <c r="D188" s="174">
        <v>1</v>
      </c>
      <c r="E188" s="174">
        <v>1</v>
      </c>
    </row>
    <row r="189" spans="1:5">
      <c r="A189" s="47" t="s">
        <v>46</v>
      </c>
      <c r="B189" s="152">
        <v>4290000000</v>
      </c>
      <c r="C189" s="158"/>
      <c r="D189" s="162">
        <f>D190+D191+D192+D194+D195+D196+D197+D198+D200+D204+D193+D205+D202+D203+D201</f>
        <v>16535.3</v>
      </c>
      <c r="E189" s="229">
        <f>E190+E191+E192+E194+E195+E196+E197+E198+E200+E204+E193+E205+E202+E203+E201+E199</f>
        <v>16990.5</v>
      </c>
    </row>
    <row r="190" spans="1:5" ht="25.5">
      <c r="A190" s="155" t="s">
        <v>248</v>
      </c>
      <c r="B190" s="154">
        <v>4290020090</v>
      </c>
      <c r="C190" s="158">
        <v>800</v>
      </c>
      <c r="D190" s="156">
        <v>5300</v>
      </c>
      <c r="E190" s="164">
        <v>5300</v>
      </c>
    </row>
    <row r="191" spans="1:5" ht="38.25">
      <c r="A191" s="155" t="s">
        <v>249</v>
      </c>
      <c r="B191" s="154">
        <v>4290020100</v>
      </c>
      <c r="C191" s="158">
        <v>200</v>
      </c>
      <c r="D191" s="156">
        <v>300</v>
      </c>
      <c r="E191" s="164">
        <v>200</v>
      </c>
    </row>
    <row r="192" spans="1:5" ht="29.25" customHeight="1">
      <c r="A192" s="155" t="s">
        <v>309</v>
      </c>
      <c r="B192" s="154">
        <v>4290020110</v>
      </c>
      <c r="C192" s="158">
        <v>200</v>
      </c>
      <c r="D192" s="156">
        <v>536</v>
      </c>
      <c r="E192" s="164">
        <v>536</v>
      </c>
    </row>
    <row r="193" spans="1:5" ht="25.5">
      <c r="A193" s="155" t="s">
        <v>320</v>
      </c>
      <c r="B193" s="154">
        <v>4290020120</v>
      </c>
      <c r="C193" s="158">
        <v>800</v>
      </c>
      <c r="D193" s="156">
        <v>28.5</v>
      </c>
      <c r="E193" s="164">
        <v>28.5</v>
      </c>
    </row>
    <row r="194" spans="1:5" ht="42" customHeight="1">
      <c r="A194" s="155" t="s">
        <v>310</v>
      </c>
      <c r="B194" s="154">
        <v>4290020140</v>
      </c>
      <c r="C194" s="158">
        <v>200</v>
      </c>
      <c r="D194" s="156">
        <v>236.5</v>
      </c>
      <c r="E194" s="164">
        <v>236.5</v>
      </c>
    </row>
    <row r="195" spans="1:5" ht="39.75" customHeight="1">
      <c r="A195" s="155" t="s">
        <v>311</v>
      </c>
      <c r="B195" s="154">
        <v>4290020150</v>
      </c>
      <c r="C195" s="158">
        <v>200</v>
      </c>
      <c r="D195" s="156">
        <v>1296.3</v>
      </c>
      <c r="E195" s="164">
        <v>1296.3</v>
      </c>
    </row>
    <row r="196" spans="1:5" ht="66.75" customHeight="1">
      <c r="A196" s="237" t="s">
        <v>49</v>
      </c>
      <c r="B196" s="235">
        <v>4290000300</v>
      </c>
      <c r="C196" s="231">
        <v>100</v>
      </c>
      <c r="D196" s="238">
        <v>2697.7</v>
      </c>
      <c r="E196" s="238">
        <v>2697.7</v>
      </c>
    </row>
    <row r="197" spans="1:5" ht="39.75" customHeight="1">
      <c r="A197" s="237" t="s">
        <v>312</v>
      </c>
      <c r="B197" s="235">
        <v>4290000300</v>
      </c>
      <c r="C197" s="231">
        <v>200</v>
      </c>
      <c r="D197" s="238">
        <v>919.5</v>
      </c>
      <c r="E197" s="238">
        <v>919.5</v>
      </c>
    </row>
    <row r="198" spans="1:5" ht="41.25" customHeight="1">
      <c r="A198" s="237" t="s">
        <v>50</v>
      </c>
      <c r="B198" s="235">
        <v>4290000300</v>
      </c>
      <c r="C198" s="231">
        <v>800</v>
      </c>
      <c r="D198" s="238">
        <v>26.4</v>
      </c>
      <c r="E198" s="238">
        <v>26.4</v>
      </c>
    </row>
    <row r="199" spans="1:5" ht="41.25" customHeight="1">
      <c r="A199" s="237" t="s">
        <v>686</v>
      </c>
      <c r="B199" s="235">
        <v>4290000360</v>
      </c>
      <c r="C199" s="231">
        <v>200</v>
      </c>
      <c r="D199" s="238"/>
      <c r="E199" s="238">
        <v>549.79999999999995</v>
      </c>
    </row>
    <row r="200" spans="1:5" ht="54.75" customHeight="1">
      <c r="A200" s="10" t="s">
        <v>313</v>
      </c>
      <c r="B200" s="235">
        <v>4290020160</v>
      </c>
      <c r="C200" s="231">
        <v>200</v>
      </c>
      <c r="D200" s="238">
        <v>2368.6</v>
      </c>
      <c r="E200" s="164">
        <v>2006.2</v>
      </c>
    </row>
    <row r="201" spans="1:5" ht="25.5">
      <c r="A201" s="10" t="s">
        <v>675</v>
      </c>
      <c r="B201" s="235">
        <v>4290020270</v>
      </c>
      <c r="C201" s="231">
        <v>200</v>
      </c>
      <c r="D201" s="238">
        <v>559.4</v>
      </c>
      <c r="E201" s="164">
        <v>559.4</v>
      </c>
    </row>
    <row r="202" spans="1:5" ht="28.5" customHeight="1">
      <c r="A202" s="237" t="s">
        <v>632</v>
      </c>
      <c r="B202" s="235">
        <v>4290020170</v>
      </c>
      <c r="C202" s="231">
        <v>200</v>
      </c>
      <c r="D202" s="238"/>
      <c r="E202" s="164">
        <v>190</v>
      </c>
    </row>
    <row r="203" spans="1:5" ht="29.25" customHeight="1">
      <c r="A203" s="237" t="s">
        <v>625</v>
      </c>
      <c r="B203" s="235">
        <v>4290020180</v>
      </c>
      <c r="C203" s="231">
        <v>200</v>
      </c>
      <c r="D203" s="238">
        <v>950</v>
      </c>
      <c r="E203" s="164">
        <v>950</v>
      </c>
    </row>
    <row r="204" spans="1:5" ht="27.75" customHeight="1">
      <c r="A204" s="10" t="s">
        <v>250</v>
      </c>
      <c r="B204" s="235">
        <v>4290007010</v>
      </c>
      <c r="C204" s="231">
        <v>300</v>
      </c>
      <c r="D204" s="238">
        <v>1316.4</v>
      </c>
      <c r="E204" s="164">
        <v>1316.4</v>
      </c>
    </row>
    <row r="205" spans="1:5" ht="39.75" customHeight="1">
      <c r="A205" s="10" t="s">
        <v>631</v>
      </c>
      <c r="B205" s="235">
        <v>4290000380</v>
      </c>
      <c r="C205" s="231">
        <v>200</v>
      </c>
      <c r="D205" s="238"/>
      <c r="E205" s="164">
        <v>177.8</v>
      </c>
    </row>
    <row r="206" spans="1:5" ht="30" customHeight="1">
      <c r="A206" s="47" t="s">
        <v>47</v>
      </c>
      <c r="B206" s="230">
        <v>4300000000</v>
      </c>
      <c r="C206" s="231"/>
      <c r="D206" s="239">
        <f>D207</f>
        <v>9.9</v>
      </c>
      <c r="E206" s="239">
        <f>E207</f>
        <v>9.9</v>
      </c>
    </row>
    <row r="207" spans="1:5">
      <c r="A207" s="10" t="s">
        <v>46</v>
      </c>
      <c r="B207" s="235">
        <v>4390000000</v>
      </c>
      <c r="C207" s="231"/>
      <c r="D207" s="238">
        <f>D208+D209</f>
        <v>9.9</v>
      </c>
      <c r="E207" s="238">
        <f>E208+E209</f>
        <v>9.9</v>
      </c>
    </row>
    <row r="208" spans="1:5" ht="38.25">
      <c r="A208" s="237" t="s">
        <v>314</v>
      </c>
      <c r="B208" s="235">
        <v>4390080350</v>
      </c>
      <c r="C208" s="231">
        <v>200</v>
      </c>
      <c r="D208" s="238">
        <v>6.9</v>
      </c>
      <c r="E208" s="164">
        <v>6.9</v>
      </c>
    </row>
    <row r="209" spans="1:5" ht="78.75" customHeight="1">
      <c r="A209" s="237" t="s">
        <v>315</v>
      </c>
      <c r="B209" s="235">
        <v>4390080370</v>
      </c>
      <c r="C209" s="231">
        <v>200</v>
      </c>
      <c r="D209" s="238">
        <v>3</v>
      </c>
      <c r="E209" s="164">
        <v>3</v>
      </c>
    </row>
    <row r="210" spans="1:5" ht="19.5" customHeight="1">
      <c r="A210" s="88" t="s">
        <v>48</v>
      </c>
      <c r="B210" s="89"/>
      <c r="C210" s="86"/>
      <c r="D210" s="87">
        <f>D15+D77+D97+D101+D105+D131+D135+D139+D145+D175+D178+D189+D206+D151+D156+D160+D167</f>
        <v>170439.3</v>
      </c>
      <c r="E210" s="87">
        <f>E15+E77+E97+E101+E105+E131+E135+E139+E145+E175+E178+E189+E206+E151+E156+E160+E167</f>
        <v>167176.80000000002</v>
      </c>
    </row>
  </sheetData>
  <mergeCells count="20">
    <mergeCell ref="A9:D9"/>
    <mergeCell ref="A10:D10"/>
    <mergeCell ref="D13:D14"/>
    <mergeCell ref="A7:D7"/>
    <mergeCell ref="D12:E12"/>
    <mergeCell ref="C12:C14"/>
    <mergeCell ref="B12:B14"/>
    <mergeCell ref="A12:A14"/>
    <mergeCell ref="E13:E14"/>
    <mergeCell ref="E25:E26"/>
    <mergeCell ref="A25:A26"/>
    <mergeCell ref="B25:B26"/>
    <mergeCell ref="C25:C26"/>
    <mergeCell ref="D25:D26"/>
    <mergeCell ref="B3:E3"/>
    <mergeCell ref="B4:E4"/>
    <mergeCell ref="A5:E5"/>
    <mergeCell ref="A8:D8"/>
    <mergeCell ref="A1:E1"/>
    <mergeCell ref="A2:E2"/>
  </mergeCells>
  <pageMargins left="0.7" right="0.7" top="0.75" bottom="0.75" header="0.3" footer="0.3"/>
  <pageSetup paperSize="9" scale="78" orientation="portrait" r:id="rId1"/>
  <rowBreaks count="3" manualBreakCount="3">
    <brk id="35" max="16383" man="1"/>
    <brk id="55" max="16383" man="1"/>
    <brk id="8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52"/>
  <sheetViews>
    <sheetView topLeftCell="A17" workbookViewId="0">
      <selection activeCell="D6" sqref="D6"/>
    </sheetView>
  </sheetViews>
  <sheetFormatPr defaultRowHeight="15"/>
  <cols>
    <col min="1" max="1" width="8.5703125" customWidth="1"/>
    <col min="2" max="2" width="67.85546875" customWidth="1"/>
    <col min="3" max="3" width="10.42578125" customWidth="1"/>
  </cols>
  <sheetData>
    <row r="1" spans="1:3" ht="15.75">
      <c r="B1" s="319" t="s">
        <v>499</v>
      </c>
      <c r="C1" s="319"/>
    </row>
    <row r="2" spans="1:3" ht="15.75">
      <c r="B2" s="319" t="s">
        <v>0</v>
      </c>
      <c r="C2" s="319"/>
    </row>
    <row r="3" spans="1:3" ht="15.75">
      <c r="B3" s="319" t="s">
        <v>1</v>
      </c>
      <c r="C3" s="319"/>
    </row>
    <row r="4" spans="1:3" ht="15.75">
      <c r="B4" s="319" t="s">
        <v>2</v>
      </c>
      <c r="C4" s="319"/>
    </row>
    <row r="5" spans="1:3" ht="18.75">
      <c r="A5" s="2"/>
      <c r="B5" s="319" t="s">
        <v>778</v>
      </c>
      <c r="C5" s="319"/>
    </row>
    <row r="6" spans="1:3" ht="9" customHeight="1">
      <c r="A6" s="2"/>
      <c r="B6" s="378"/>
      <c r="C6" s="378"/>
    </row>
    <row r="7" spans="1:3">
      <c r="A7" s="345" t="s">
        <v>53</v>
      </c>
      <c r="B7" s="390"/>
      <c r="C7" s="390"/>
    </row>
    <row r="8" spans="1:3" ht="31.5" customHeight="1">
      <c r="A8" s="345" t="s">
        <v>621</v>
      </c>
      <c r="B8" s="390"/>
      <c r="C8" s="390"/>
    </row>
    <row r="9" spans="1:3" ht="22.5" customHeight="1">
      <c r="A9" s="339" t="s">
        <v>6</v>
      </c>
      <c r="B9" s="379"/>
      <c r="C9" s="379"/>
    </row>
    <row r="10" spans="1:3" ht="54" customHeight="1">
      <c r="A10" s="193"/>
      <c r="B10" s="183" t="s">
        <v>3</v>
      </c>
      <c r="C10" s="183" t="s">
        <v>622</v>
      </c>
    </row>
    <row r="11" spans="1:3">
      <c r="A11" s="191" t="s">
        <v>74</v>
      </c>
      <c r="B11" s="182" t="s">
        <v>54</v>
      </c>
      <c r="C11" s="192">
        <f>SUM(C12:C20)</f>
        <v>30674.600000000002</v>
      </c>
    </row>
    <row r="12" spans="1:3" s="12" customFormat="1" ht="27.75" customHeight="1">
      <c r="A12" s="190" t="s">
        <v>106</v>
      </c>
      <c r="B12" s="244" t="s">
        <v>107</v>
      </c>
      <c r="C12" s="185">
        <v>1313.5</v>
      </c>
    </row>
    <row r="13" spans="1:3" ht="29.25" customHeight="1">
      <c r="A13" s="404" t="s">
        <v>75</v>
      </c>
      <c r="B13" s="388" t="s">
        <v>710</v>
      </c>
      <c r="C13" s="389">
        <v>977.9</v>
      </c>
    </row>
    <row r="14" spans="1:3" ht="15" hidden="1" customHeight="1">
      <c r="A14" s="404"/>
      <c r="B14" s="388"/>
      <c r="C14" s="389"/>
    </row>
    <row r="15" spans="1:3" ht="41.25" customHeight="1">
      <c r="A15" s="404" t="s">
        <v>76</v>
      </c>
      <c r="B15" s="388" t="s">
        <v>711</v>
      </c>
      <c r="C15" s="389">
        <v>17434.400000000001</v>
      </c>
    </row>
    <row r="16" spans="1:3" ht="15" hidden="1" customHeight="1">
      <c r="A16" s="404"/>
      <c r="B16" s="388"/>
      <c r="C16" s="389"/>
    </row>
    <row r="17" spans="1:3">
      <c r="A17" s="190" t="s">
        <v>104</v>
      </c>
      <c r="B17" s="184" t="s">
        <v>105</v>
      </c>
      <c r="C17" s="185"/>
    </row>
    <row r="18" spans="1:3" ht="29.25" customHeight="1">
      <c r="A18" s="190" t="s">
        <v>77</v>
      </c>
      <c r="B18" s="244" t="s">
        <v>55</v>
      </c>
      <c r="C18" s="185">
        <v>3445.8</v>
      </c>
    </row>
    <row r="19" spans="1:3">
      <c r="A19" s="190" t="s">
        <v>78</v>
      </c>
      <c r="B19" s="184" t="s">
        <v>56</v>
      </c>
      <c r="C19" s="185">
        <v>5200</v>
      </c>
    </row>
    <row r="20" spans="1:3">
      <c r="A20" s="190" t="s">
        <v>79</v>
      </c>
      <c r="B20" s="184" t="s">
        <v>57</v>
      </c>
      <c r="C20" s="185">
        <v>2303</v>
      </c>
    </row>
    <row r="21" spans="1:3" ht="19.5" customHeight="1">
      <c r="A21" s="405" t="s">
        <v>80</v>
      </c>
      <c r="B21" s="381" t="s">
        <v>58</v>
      </c>
      <c r="C21" s="406">
        <f>C23</f>
        <v>4943.5</v>
      </c>
    </row>
    <row r="22" spans="1:3" ht="15" hidden="1" customHeight="1">
      <c r="A22" s="405"/>
      <c r="B22" s="381"/>
      <c r="C22" s="406"/>
    </row>
    <row r="23" spans="1:3" ht="28.5" customHeight="1">
      <c r="A23" s="190" t="s">
        <v>81</v>
      </c>
      <c r="B23" s="388" t="s">
        <v>59</v>
      </c>
      <c r="C23" s="389">
        <v>4943.5</v>
      </c>
    </row>
    <row r="24" spans="1:3" ht="15" hidden="1" customHeight="1">
      <c r="A24" s="190"/>
      <c r="B24" s="388"/>
      <c r="C24" s="389"/>
    </row>
    <row r="25" spans="1:3" ht="14.25" customHeight="1">
      <c r="A25" s="191" t="s">
        <v>82</v>
      </c>
      <c r="B25" s="182" t="s">
        <v>60</v>
      </c>
      <c r="C25" s="192">
        <f>C26+C27+C28</f>
        <v>7735.7</v>
      </c>
    </row>
    <row r="26" spans="1:3">
      <c r="A26" s="190" t="s">
        <v>83</v>
      </c>
      <c r="B26" s="184" t="s">
        <v>61</v>
      </c>
      <c r="C26" s="185">
        <v>353</v>
      </c>
    </row>
    <row r="27" spans="1:3">
      <c r="A27" s="190" t="s">
        <v>84</v>
      </c>
      <c r="B27" s="184" t="s">
        <v>62</v>
      </c>
      <c r="C27" s="185">
        <v>4731.5</v>
      </c>
    </row>
    <row r="28" spans="1:3">
      <c r="A28" s="190" t="s">
        <v>85</v>
      </c>
      <c r="B28" s="184" t="s">
        <v>63</v>
      </c>
      <c r="C28" s="185">
        <v>2651.2</v>
      </c>
    </row>
    <row r="29" spans="1:3">
      <c r="A29" s="247" t="s">
        <v>713</v>
      </c>
      <c r="B29" s="243" t="s">
        <v>712</v>
      </c>
      <c r="C29" s="248">
        <f>C30+C31+C32</f>
        <v>8863.6</v>
      </c>
    </row>
    <row r="30" spans="1:3">
      <c r="A30" s="249" t="s">
        <v>690</v>
      </c>
      <c r="B30" s="244" t="s">
        <v>714</v>
      </c>
      <c r="C30" s="245">
        <v>1023.1</v>
      </c>
    </row>
    <row r="31" spans="1:3">
      <c r="A31" s="249" t="s">
        <v>689</v>
      </c>
      <c r="B31" s="244" t="s">
        <v>715</v>
      </c>
      <c r="C31" s="245">
        <v>6752.6</v>
      </c>
    </row>
    <row r="32" spans="1:3">
      <c r="A32" s="249" t="s">
        <v>691</v>
      </c>
      <c r="B32" s="244" t="s">
        <v>716</v>
      </c>
      <c r="C32" s="245">
        <v>1087.9000000000001</v>
      </c>
    </row>
    <row r="33" spans="1:3">
      <c r="A33" s="191" t="s">
        <v>86</v>
      </c>
      <c r="B33" s="34" t="s">
        <v>101</v>
      </c>
      <c r="C33" s="192">
        <f>C34+C35+C36+C37</f>
        <v>109620.79999999999</v>
      </c>
    </row>
    <row r="34" spans="1:3">
      <c r="A34" s="190" t="s">
        <v>87</v>
      </c>
      <c r="B34" s="14" t="s">
        <v>64</v>
      </c>
      <c r="C34" s="185">
        <v>14140.9</v>
      </c>
    </row>
    <row r="35" spans="1:3">
      <c r="A35" s="190" t="s">
        <v>88</v>
      </c>
      <c r="B35" s="14" t="s">
        <v>65</v>
      </c>
      <c r="C35" s="185">
        <v>86022.8</v>
      </c>
    </row>
    <row r="36" spans="1:3">
      <c r="A36" s="190" t="s">
        <v>89</v>
      </c>
      <c r="B36" s="14" t="s">
        <v>623</v>
      </c>
      <c r="C36" s="185">
        <v>845.7</v>
      </c>
    </row>
    <row r="37" spans="1:3">
      <c r="A37" s="190" t="s">
        <v>90</v>
      </c>
      <c r="B37" s="14" t="s">
        <v>66</v>
      </c>
      <c r="C37" s="185">
        <v>8611.4</v>
      </c>
    </row>
    <row r="38" spans="1:3">
      <c r="A38" s="191" t="s">
        <v>91</v>
      </c>
      <c r="B38" s="34" t="s">
        <v>274</v>
      </c>
      <c r="C38" s="192">
        <f>C39+C40</f>
        <v>7849</v>
      </c>
    </row>
    <row r="39" spans="1:3">
      <c r="A39" s="190" t="s">
        <v>92</v>
      </c>
      <c r="B39" s="14" t="s">
        <v>67</v>
      </c>
      <c r="C39" s="185">
        <v>6591.3</v>
      </c>
    </row>
    <row r="40" spans="1:3">
      <c r="A40" s="190" t="s">
        <v>272</v>
      </c>
      <c r="B40" s="14" t="s">
        <v>273</v>
      </c>
      <c r="C40" s="185">
        <v>1257.7</v>
      </c>
    </row>
    <row r="41" spans="1:3">
      <c r="A41" s="247" t="s">
        <v>717</v>
      </c>
      <c r="B41" s="250" t="s">
        <v>718</v>
      </c>
      <c r="C41" s="248">
        <f>C42</f>
        <v>400</v>
      </c>
    </row>
    <row r="42" spans="1:3">
      <c r="A42" s="249" t="s">
        <v>692</v>
      </c>
      <c r="B42" s="253" t="s">
        <v>719</v>
      </c>
      <c r="C42" s="245">
        <v>400</v>
      </c>
    </row>
    <row r="43" spans="1:3">
      <c r="A43" s="191" t="s">
        <v>93</v>
      </c>
      <c r="B43" s="34" t="s">
        <v>68</v>
      </c>
      <c r="C43" s="192">
        <f>C44+C46+C45</f>
        <v>2347.6999999999998</v>
      </c>
    </row>
    <row r="44" spans="1:3">
      <c r="A44" s="190" t="s">
        <v>94</v>
      </c>
      <c r="B44" s="14" t="s">
        <v>69</v>
      </c>
      <c r="C44" s="185">
        <v>1316.1</v>
      </c>
    </row>
    <row r="45" spans="1:3">
      <c r="A45" s="190" t="s">
        <v>325</v>
      </c>
      <c r="B45" s="14" t="s">
        <v>326</v>
      </c>
      <c r="C45" s="185">
        <v>376.9</v>
      </c>
    </row>
    <row r="46" spans="1:3">
      <c r="A46" s="190" t="s">
        <v>95</v>
      </c>
      <c r="B46" s="14" t="s">
        <v>70</v>
      </c>
      <c r="C46" s="185">
        <v>654.70000000000005</v>
      </c>
    </row>
    <row r="47" spans="1:3">
      <c r="A47" s="191" t="s">
        <v>96</v>
      </c>
      <c r="B47" s="34" t="s">
        <v>71</v>
      </c>
      <c r="C47" s="192">
        <f>C48</f>
        <v>177.8</v>
      </c>
    </row>
    <row r="48" spans="1:3">
      <c r="A48" s="190" t="s">
        <v>97</v>
      </c>
      <c r="B48" s="14" t="s">
        <v>72</v>
      </c>
      <c r="C48" s="185">
        <v>177.8</v>
      </c>
    </row>
    <row r="49" spans="1:3">
      <c r="A49" s="191"/>
      <c r="B49" s="34" t="s">
        <v>73</v>
      </c>
      <c r="C49" s="192">
        <f>C11+C21+C25+C33+C38+C43+C47+C41+C29</f>
        <v>172612.69999999998</v>
      </c>
    </row>
    <row r="51" spans="1:3">
      <c r="B51" s="246"/>
    </row>
    <row r="52" spans="1:3" ht="51.75" customHeight="1">
      <c r="B52" s="255"/>
    </row>
  </sheetData>
  <mergeCells count="20">
    <mergeCell ref="A21:A22"/>
    <mergeCell ref="B21:B22"/>
    <mergeCell ref="C21:C22"/>
    <mergeCell ref="B23:B24"/>
    <mergeCell ref="C23:C24"/>
    <mergeCell ref="B1:C1"/>
    <mergeCell ref="A15:A16"/>
    <mergeCell ref="B15:B16"/>
    <mergeCell ref="C15:C16"/>
    <mergeCell ref="B2:C2"/>
    <mergeCell ref="B3:C3"/>
    <mergeCell ref="B4:C4"/>
    <mergeCell ref="B5:C5"/>
    <mergeCell ref="B6:C6"/>
    <mergeCell ref="A7:C7"/>
    <mergeCell ref="A8:C8"/>
    <mergeCell ref="A9:C9"/>
    <mergeCell ref="A13:A14"/>
    <mergeCell ref="B13:B14"/>
    <mergeCell ref="C13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1.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2017-02-13T07:24:28Z</cp:lastPrinted>
  <dcterms:created xsi:type="dcterms:W3CDTF">2014-09-25T13:17:34Z</dcterms:created>
  <dcterms:modified xsi:type="dcterms:W3CDTF">2017-02-20T12:09:05Z</dcterms:modified>
</cp:coreProperties>
</file>