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4"/>
  </bookViews>
  <sheets>
    <sheet name="Приложение 1" sheetId="30" r:id="rId1"/>
    <sheet name="Приложение 2" sheetId="21" r:id="rId2"/>
    <sheet name="Приложение 3" sheetId="9" r:id="rId3"/>
    <sheet name="Приложение 4" sheetId="28" r:id="rId4"/>
    <sheet name="Приложение 5" sheetId="29" r:id="rId5"/>
  </sheets>
  <definedNames>
    <definedName name="_xlnm.Print_Area" localSheetId="2">'Приложение 3'!$A$1:$F$263</definedName>
    <definedName name="_xlnm.Print_Area" localSheetId="4">'Приложение 5'!$A$1:$I$187</definedName>
  </definedNames>
  <calcPr calcId="124519"/>
</workbook>
</file>

<file path=xl/calcChain.xml><?xml version="1.0" encoding="utf-8"?>
<calcChain xmlns="http://schemas.openxmlformats.org/spreadsheetml/2006/main">
  <c r="I72" i="29"/>
  <c r="G19"/>
  <c r="H19"/>
  <c r="F19"/>
  <c r="I48"/>
  <c r="H48"/>
  <c r="F254" i="9"/>
  <c r="E127"/>
  <c r="F127"/>
  <c r="D127"/>
  <c r="D154"/>
  <c r="E155"/>
  <c r="E154" s="1"/>
  <c r="D155"/>
  <c r="F156"/>
  <c r="F155" s="1"/>
  <c r="F154" s="1"/>
  <c r="E207"/>
  <c r="F207"/>
  <c r="D207"/>
  <c r="D206" s="1"/>
  <c r="G107" i="29"/>
  <c r="H107"/>
  <c r="F107"/>
  <c r="I170"/>
  <c r="I171"/>
  <c r="H171"/>
  <c r="I146"/>
  <c r="H146"/>
  <c r="I136"/>
  <c r="H135"/>
  <c r="I135" s="1"/>
  <c r="I115"/>
  <c r="H115"/>
  <c r="I123"/>
  <c r="H123"/>
  <c r="G71"/>
  <c r="F71"/>
  <c r="H104"/>
  <c r="I104" s="1"/>
  <c r="H97"/>
  <c r="H71" s="1"/>
  <c r="I65"/>
  <c r="H65"/>
  <c r="H64"/>
  <c r="I64" s="1"/>
  <c r="I47"/>
  <c r="H47"/>
  <c r="I46"/>
  <c r="I44"/>
  <c r="H27"/>
  <c r="F174"/>
  <c r="D227" i="9"/>
  <c r="E227"/>
  <c r="F239"/>
  <c r="F240"/>
  <c r="F230"/>
  <c r="F231"/>
  <c r="F232"/>
  <c r="F233"/>
  <c r="F234"/>
  <c r="F235"/>
  <c r="F236"/>
  <c r="F237"/>
  <c r="F238"/>
  <c r="F229"/>
  <c r="D124"/>
  <c r="E124"/>
  <c r="F126"/>
  <c r="F210"/>
  <c r="F211"/>
  <c r="F209"/>
  <c r="E129"/>
  <c r="D129"/>
  <c r="F130"/>
  <c r="F131"/>
  <c r="D111"/>
  <c r="F117"/>
  <c r="E104"/>
  <c r="D104"/>
  <c r="F107"/>
  <c r="E74"/>
  <c r="D74"/>
  <c r="F78"/>
  <c r="E54"/>
  <c r="D54"/>
  <c r="F64"/>
  <c r="E47"/>
  <c r="D47"/>
  <c r="F53"/>
  <c r="F227" l="1"/>
  <c r="I27" i="29"/>
  <c r="I97"/>
  <c r="E21" i="9"/>
  <c r="D21"/>
  <c r="F28"/>
  <c r="D259" l="1"/>
  <c r="D89" i="30"/>
  <c r="E89"/>
  <c r="F89"/>
  <c r="C89"/>
  <c r="D92"/>
  <c r="E92"/>
  <c r="F92"/>
  <c r="C92"/>
  <c r="F93"/>
  <c r="E94"/>
  <c r="C94"/>
  <c r="D95"/>
  <c r="E95"/>
  <c r="F95"/>
  <c r="C95"/>
  <c r="F96"/>
  <c r="D97"/>
  <c r="E97"/>
  <c r="F97"/>
  <c r="C97"/>
  <c r="F98"/>
  <c r="D99"/>
  <c r="E99"/>
  <c r="F99"/>
  <c r="C99"/>
  <c r="F100"/>
  <c r="G174" i="29"/>
  <c r="I181"/>
  <c r="I139"/>
  <c r="I122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7" s="1"/>
  <c r="F45"/>
  <c r="F44"/>
  <c r="F23"/>
  <c r="F22"/>
  <c r="F24"/>
  <c r="D33" i="21"/>
  <c r="E33"/>
  <c r="C33"/>
  <c r="C34"/>
  <c r="C35"/>
  <c r="C36"/>
  <c r="C39"/>
  <c r="C38" s="1"/>
  <c r="F74" i="9" l="1"/>
  <c r="F54"/>
  <c r="E111"/>
  <c r="E110" s="1"/>
  <c r="D110"/>
  <c r="I124" i="29" l="1"/>
  <c r="I120"/>
  <c r="I103"/>
  <c r="I95"/>
  <c r="I96"/>
  <c r="I40"/>
  <c r="I176"/>
  <c r="I177"/>
  <c r="I178"/>
  <c r="I179"/>
  <c r="I180"/>
  <c r="I182"/>
  <c r="I183"/>
  <c r="I184"/>
  <c r="I185"/>
  <c r="I186"/>
  <c r="I175"/>
  <c r="I109"/>
  <c r="I110"/>
  <c r="I111"/>
  <c r="I112"/>
  <c r="I113"/>
  <c r="I114"/>
  <c r="I116"/>
  <c r="I117"/>
  <c r="I118"/>
  <c r="I119"/>
  <c r="I125"/>
  <c r="I126"/>
  <c r="I127"/>
  <c r="I128"/>
  <c r="I129"/>
  <c r="I130"/>
  <c r="I131"/>
  <c r="I132"/>
  <c r="I133"/>
  <c r="I134"/>
  <c r="I137"/>
  <c r="I138"/>
  <c r="I140"/>
  <c r="I141"/>
  <c r="I142"/>
  <c r="I143"/>
  <c r="I144"/>
  <c r="I145"/>
  <c r="I147"/>
  <c r="I148"/>
  <c r="I149"/>
  <c r="I150"/>
  <c r="I151"/>
  <c r="I152"/>
  <c r="I153"/>
  <c r="I154"/>
  <c r="I155"/>
  <c r="I156"/>
  <c r="I157"/>
  <c r="I158"/>
  <c r="I159"/>
  <c r="I160"/>
  <c r="I107" s="1"/>
  <c r="I161"/>
  <c r="I162"/>
  <c r="I163"/>
  <c r="I164"/>
  <c r="I165"/>
  <c r="I166"/>
  <c r="I167"/>
  <c r="I168"/>
  <c r="I169"/>
  <c r="I172"/>
  <c r="I173"/>
  <c r="I108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8"/>
  <c r="I99"/>
  <c r="I100"/>
  <c r="I101"/>
  <c r="I102"/>
  <c r="I105"/>
  <c r="I106"/>
  <c r="I69"/>
  <c r="I70"/>
  <c r="I68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1"/>
  <c r="I42"/>
  <c r="I43"/>
  <c r="I19" s="1"/>
  <c r="I49"/>
  <c r="I50"/>
  <c r="I51"/>
  <c r="I52"/>
  <c r="I53"/>
  <c r="I54"/>
  <c r="I55"/>
  <c r="I56"/>
  <c r="I57"/>
  <c r="I58"/>
  <c r="I59"/>
  <c r="I60"/>
  <c r="I61"/>
  <c r="I62"/>
  <c r="I63"/>
  <c r="I66"/>
  <c r="I20"/>
  <c r="E53" i="28"/>
  <c r="E50"/>
  <c r="E51"/>
  <c r="E49"/>
  <c r="E47"/>
  <c r="E45"/>
  <c r="E39"/>
  <c r="E40"/>
  <c r="E41"/>
  <c r="E42"/>
  <c r="E35"/>
  <c r="E36"/>
  <c r="E34"/>
  <c r="E31"/>
  <c r="E32"/>
  <c r="E30"/>
  <c r="E27"/>
  <c r="E23"/>
  <c r="E24"/>
  <c r="E22"/>
  <c r="E20"/>
  <c r="E18"/>
  <c r="E17"/>
  <c r="E38"/>
  <c r="F29" i="9"/>
  <c r="F27"/>
  <c r="F26"/>
  <c r="F25"/>
  <c r="F243"/>
  <c r="F244"/>
  <c r="F245"/>
  <c r="F246"/>
  <c r="F247"/>
  <c r="F248"/>
  <c r="F249"/>
  <c r="F250"/>
  <c r="F251"/>
  <c r="F252"/>
  <c r="F253"/>
  <c r="F255"/>
  <c r="F256"/>
  <c r="F257"/>
  <c r="F242"/>
  <c r="F260"/>
  <c r="F261"/>
  <c r="E259"/>
  <c r="E258" s="1"/>
  <c r="F262"/>
  <c r="E203"/>
  <c r="E202" s="1"/>
  <c r="D203"/>
  <c r="D202" s="1"/>
  <c r="F116"/>
  <c r="F115"/>
  <c r="F109"/>
  <c r="F99"/>
  <c r="F100"/>
  <c r="F101"/>
  <c r="F98"/>
  <c r="F106"/>
  <c r="F105"/>
  <c r="F104" s="1"/>
  <c r="F68"/>
  <c r="F70"/>
  <c r="F71"/>
  <c r="F72"/>
  <c r="F67"/>
  <c r="I174" i="29" l="1"/>
  <c r="I71"/>
  <c r="I121"/>
  <c r="F21" i="9"/>
  <c r="F111"/>
  <c r="F110" s="1"/>
  <c r="F259"/>
  <c r="F258" s="1"/>
  <c r="F69"/>
  <c r="F102" i="30" l="1"/>
  <c r="F110"/>
  <c r="F107"/>
  <c r="F105"/>
  <c r="F86"/>
  <c r="F83"/>
  <c r="F82"/>
  <c r="F80"/>
  <c r="F78"/>
  <c r="F76"/>
  <c r="F73"/>
  <c r="F72"/>
  <c r="F69"/>
  <c r="F44"/>
  <c r="F41"/>
  <c r="F39"/>
  <c r="F37"/>
  <c r="F36"/>
  <c r="F28"/>
  <c r="F30"/>
  <c r="F32"/>
  <c r="F26"/>
  <c r="F21"/>
  <c r="F22"/>
  <c r="F23"/>
  <c r="F20"/>
  <c r="F49"/>
  <c r="F51"/>
  <c r="F54"/>
  <c r="F55"/>
  <c r="F56"/>
  <c r="F57"/>
  <c r="F58"/>
  <c r="F59"/>
  <c r="F60"/>
  <c r="F61"/>
  <c r="F62"/>
  <c r="F63"/>
  <c r="F64"/>
  <c r="F65"/>
  <c r="F48"/>
  <c r="F67" i="29"/>
  <c r="D241" i="9"/>
  <c r="H67" i="29"/>
  <c r="H187" s="1"/>
  <c r="I67"/>
  <c r="E241" i="9"/>
  <c r="F204" l="1"/>
  <c r="D37" i="28"/>
  <c r="C37"/>
  <c r="E37" l="1"/>
  <c r="E194" i="9"/>
  <c r="E193" s="1"/>
  <c r="E192" s="1"/>
  <c r="F196"/>
  <c r="F194" s="1"/>
  <c r="F193" s="1"/>
  <c r="F192" s="1"/>
  <c r="E144"/>
  <c r="F144"/>
  <c r="E143"/>
  <c r="F143"/>
  <c r="D144"/>
  <c r="D143" s="1"/>
  <c r="F241" l="1"/>
  <c r="E174"/>
  <c r="E173" s="1"/>
  <c r="E172" s="1"/>
  <c r="D174"/>
  <c r="D173" s="1"/>
  <c r="D172" s="1"/>
  <c r="F176"/>
  <c r="F175"/>
  <c r="D30" i="21"/>
  <c r="E30"/>
  <c r="D29"/>
  <c r="E29"/>
  <c r="D28"/>
  <c r="E28"/>
  <c r="D25"/>
  <c r="E25"/>
  <c r="D24"/>
  <c r="E24"/>
  <c r="D23"/>
  <c r="E23"/>
  <c r="C25"/>
  <c r="C24" s="1"/>
  <c r="C23" s="1"/>
  <c r="C30"/>
  <c r="C29" s="1"/>
  <c r="C28" s="1"/>
  <c r="G187" i="29"/>
  <c r="F174" i="9" l="1"/>
  <c r="F173" s="1"/>
  <c r="F172" s="1"/>
  <c r="E21" i="21"/>
  <c r="E19" s="1"/>
  <c r="D21"/>
  <c r="D19" s="1"/>
  <c r="C21"/>
  <c r="C19" s="1"/>
  <c r="D29" i="28"/>
  <c r="E29"/>
  <c r="D48"/>
  <c r="E48"/>
  <c r="D16"/>
  <c r="E16"/>
  <c r="D43"/>
  <c r="E44"/>
  <c r="E43" s="1"/>
  <c r="E52"/>
  <c r="E46"/>
  <c r="E33"/>
  <c r="E25"/>
  <c r="F205" i="9"/>
  <c r="F203" s="1"/>
  <c r="F202" s="1"/>
  <c r="E206"/>
  <c r="E201" s="1"/>
  <c r="F208"/>
  <c r="F224"/>
  <c r="F222"/>
  <c r="F221" s="1"/>
  <c r="F220" s="1"/>
  <c r="F214"/>
  <c r="F213" s="1"/>
  <c r="F212" s="1"/>
  <c r="F199"/>
  <c r="F198" s="1"/>
  <c r="F197" s="1"/>
  <c r="F186"/>
  <c r="F185" s="1"/>
  <c r="F184" s="1"/>
  <c r="F179"/>
  <c r="F178" s="1"/>
  <c r="F177" s="1"/>
  <c r="F170"/>
  <c r="F169" s="1"/>
  <c r="F167"/>
  <c r="F166" s="1"/>
  <c r="F163"/>
  <c r="F162" s="1"/>
  <c r="F161" s="1"/>
  <c r="F159"/>
  <c r="F158" s="1"/>
  <c r="F157" s="1"/>
  <c r="F152"/>
  <c r="F151" s="1"/>
  <c r="F149"/>
  <c r="F148" s="1"/>
  <c r="F141"/>
  <c r="F140" s="1"/>
  <c r="F137"/>
  <c r="F136" s="1"/>
  <c r="F134"/>
  <c r="F133" s="1"/>
  <c r="F132"/>
  <c r="F129" s="1"/>
  <c r="E128"/>
  <c r="F128"/>
  <c r="F125"/>
  <c r="E123"/>
  <c r="E122" s="1"/>
  <c r="E120"/>
  <c r="F120"/>
  <c r="E119"/>
  <c r="F119"/>
  <c r="E118"/>
  <c r="F118"/>
  <c r="E108"/>
  <c r="F108"/>
  <c r="E102"/>
  <c r="E97"/>
  <c r="F97"/>
  <c r="E91"/>
  <c r="F91"/>
  <c r="F90" s="1"/>
  <c r="E90"/>
  <c r="E87"/>
  <c r="F87"/>
  <c r="F86" s="1"/>
  <c r="E86"/>
  <c r="E80"/>
  <c r="F80"/>
  <c r="F79" s="1"/>
  <c r="E79"/>
  <c r="E73"/>
  <c r="F73"/>
  <c r="E69"/>
  <c r="E66"/>
  <c r="F66"/>
  <c r="F65" s="1"/>
  <c r="E46"/>
  <c r="F46"/>
  <c r="E43"/>
  <c r="F43"/>
  <c r="E42"/>
  <c r="F42"/>
  <c r="E34"/>
  <c r="F34"/>
  <c r="E33"/>
  <c r="F33"/>
  <c r="F30"/>
  <c r="F20" s="1"/>
  <c r="E20"/>
  <c r="F103"/>
  <c r="F102" s="1"/>
  <c r="E88" i="30"/>
  <c r="E87" s="1"/>
  <c r="E118" s="1"/>
  <c r="D109"/>
  <c r="D108" s="1"/>
  <c r="E109"/>
  <c r="F109"/>
  <c r="F108" s="1"/>
  <c r="E108"/>
  <c r="D106"/>
  <c r="E106"/>
  <c r="F106"/>
  <c r="D104"/>
  <c r="E104"/>
  <c r="F104"/>
  <c r="E103"/>
  <c r="D101"/>
  <c r="D94" s="1"/>
  <c r="E101"/>
  <c r="F101"/>
  <c r="F94" s="1"/>
  <c r="D90"/>
  <c r="E90"/>
  <c r="F90"/>
  <c r="D85"/>
  <c r="E85"/>
  <c r="F85"/>
  <c r="F84" s="1"/>
  <c r="D84"/>
  <c r="E84"/>
  <c r="D81"/>
  <c r="E81"/>
  <c r="F81"/>
  <c r="D79"/>
  <c r="E79"/>
  <c r="F79"/>
  <c r="D77"/>
  <c r="E77"/>
  <c r="F77"/>
  <c r="D75"/>
  <c r="E75"/>
  <c r="F75"/>
  <c r="D74"/>
  <c r="E74"/>
  <c r="D71"/>
  <c r="E71"/>
  <c r="F71"/>
  <c r="F70" s="1"/>
  <c r="D70"/>
  <c r="E70"/>
  <c r="D68"/>
  <c r="E68"/>
  <c r="F68"/>
  <c r="F67" s="1"/>
  <c r="D67"/>
  <c r="E67"/>
  <c r="D66"/>
  <c r="E66"/>
  <c r="D63"/>
  <c r="E63"/>
  <c r="D62"/>
  <c r="E62"/>
  <c r="D61"/>
  <c r="E61"/>
  <c r="D56"/>
  <c r="E56"/>
  <c r="D55"/>
  <c r="E55"/>
  <c r="D53"/>
  <c r="F53" s="1"/>
  <c r="E53"/>
  <c r="D52"/>
  <c r="F52" s="1"/>
  <c r="E52"/>
  <c r="D50"/>
  <c r="F50" s="1"/>
  <c r="E50"/>
  <c r="D47"/>
  <c r="D46" s="1"/>
  <c r="D45" s="1"/>
  <c r="D17" s="1"/>
  <c r="E47"/>
  <c r="F47"/>
  <c r="E46"/>
  <c r="E45"/>
  <c r="D43"/>
  <c r="E43"/>
  <c r="F43"/>
  <c r="F42" s="1"/>
  <c r="D42"/>
  <c r="E42"/>
  <c r="D40"/>
  <c r="E40"/>
  <c r="F40"/>
  <c r="D38"/>
  <c r="E38"/>
  <c r="F38"/>
  <c r="D35"/>
  <c r="E35"/>
  <c r="F35"/>
  <c r="D34"/>
  <c r="E34"/>
  <c r="D25"/>
  <c r="E25"/>
  <c r="F25"/>
  <c r="F24" s="1"/>
  <c r="D24"/>
  <c r="E24"/>
  <c r="D19"/>
  <c r="E19"/>
  <c r="F19"/>
  <c r="F18" s="1"/>
  <c r="D18"/>
  <c r="E18"/>
  <c r="E17"/>
  <c r="F124" i="9" l="1"/>
  <c r="F123" s="1"/>
  <c r="F122" s="1"/>
  <c r="F206"/>
  <c r="F201" s="1"/>
  <c r="F165"/>
  <c r="E65"/>
  <c r="D103" i="30"/>
  <c r="F96" i="9"/>
  <c r="F95" s="1"/>
  <c r="E96"/>
  <c r="E95" s="1"/>
  <c r="E19"/>
  <c r="D88" i="30"/>
  <c r="I187" i="29"/>
  <c r="D54" i="28"/>
  <c r="E54"/>
  <c r="F19" i="9"/>
  <c r="F103" i="30"/>
  <c r="F88" s="1"/>
  <c r="F74"/>
  <c r="F66"/>
  <c r="F46"/>
  <c r="F45" s="1"/>
  <c r="F34"/>
  <c r="F263" i="9" l="1"/>
  <c r="E263"/>
  <c r="F17" i="30"/>
  <c r="F117" l="1"/>
  <c r="F116"/>
  <c r="F113"/>
  <c r="D115"/>
  <c r="D114" s="1"/>
  <c r="E115"/>
  <c r="C115"/>
  <c r="E114"/>
  <c r="C114"/>
  <c r="E111"/>
  <c r="D112"/>
  <c r="D111" s="1"/>
  <c r="E112"/>
  <c r="F112"/>
  <c r="F111" s="1"/>
  <c r="C112"/>
  <c r="C111" s="1"/>
  <c r="C109"/>
  <c r="C108" s="1"/>
  <c r="C106"/>
  <c r="C104"/>
  <c r="C101"/>
  <c r="C90"/>
  <c r="C85"/>
  <c r="C84"/>
  <c r="C81"/>
  <c r="C79"/>
  <c r="C77"/>
  <c r="C75"/>
  <c r="C74" s="1"/>
  <c r="C71"/>
  <c r="C70" s="1"/>
  <c r="C68"/>
  <c r="C67" s="1"/>
  <c r="C66" s="1"/>
  <c r="C63"/>
  <c r="C62" s="1"/>
  <c r="C61" s="1"/>
  <c r="C56"/>
  <c r="C55" s="1"/>
  <c r="C53"/>
  <c r="C52" s="1"/>
  <c r="C50"/>
  <c r="C47"/>
  <c r="C46" s="1"/>
  <c r="C43"/>
  <c r="C42"/>
  <c r="C40"/>
  <c r="C38"/>
  <c r="C35"/>
  <c r="C34" s="1"/>
  <c r="C25"/>
  <c r="C24" s="1"/>
  <c r="C19"/>
  <c r="C18" s="1"/>
  <c r="C103" l="1"/>
  <c r="D87"/>
  <c r="D118" s="1"/>
  <c r="F115"/>
  <c r="F114" s="1"/>
  <c r="F87" s="1"/>
  <c r="F118" s="1"/>
  <c r="C45"/>
  <c r="C88"/>
  <c r="C87" s="1"/>
  <c r="C17"/>
  <c r="C118" l="1"/>
  <c r="D152" i="9"/>
  <c r="D141"/>
  <c r="D222" l="1"/>
  <c r="D221" s="1"/>
  <c r="D220" s="1"/>
  <c r="D186" l="1"/>
  <c r="D179"/>
  <c r="D108"/>
  <c r="D87"/>
  <c r="D214" l="1"/>
  <c r="D213" s="1"/>
  <c r="D212" s="1"/>
  <c r="C46" i="28"/>
  <c r="C33"/>
  <c r="D137" i="9"/>
  <c r="D136" s="1"/>
  <c r="D149"/>
  <c r="D148" s="1"/>
  <c r="D151"/>
  <c r="D140"/>
  <c r="D134"/>
  <c r="D133" s="1"/>
  <c r="D199"/>
  <c r="D198" s="1"/>
  <c r="D197" s="1"/>
  <c r="D201" l="1"/>
  <c r="C52" i="28" l="1"/>
  <c r="C48"/>
  <c r="C43"/>
  <c r="C29"/>
  <c r="C25"/>
  <c r="C16"/>
  <c r="C54" l="1"/>
  <c r="F187" i="29"/>
  <c r="D80" i="9"/>
  <c r="D128" l="1"/>
  <c r="D34" l="1"/>
  <c r="D33" s="1"/>
  <c r="D258" l="1"/>
  <c r="D224"/>
  <c r="D194"/>
  <c r="D193" s="1"/>
  <c r="D192" s="1"/>
  <c r="D185"/>
  <c r="D184" s="1"/>
  <c r="D178"/>
  <c r="D177" s="1"/>
  <c r="D170"/>
  <c r="D169" s="1"/>
  <c r="D167"/>
  <c r="D166" s="1"/>
  <c r="D163"/>
  <c r="D162" s="1"/>
  <c r="D161" s="1"/>
  <c r="D159"/>
  <c r="D158" s="1"/>
  <c r="D157" s="1"/>
  <c r="D123"/>
  <c r="D122" s="1"/>
  <c r="D120"/>
  <c r="D119" s="1"/>
  <c r="D118" s="1"/>
  <c r="D102"/>
  <c r="D97"/>
  <c r="D91"/>
  <c r="D90" s="1"/>
  <c r="D86"/>
  <c r="D79"/>
  <c r="D73"/>
  <c r="D69"/>
  <c r="D66"/>
  <c r="D43"/>
  <c r="D42" s="1"/>
  <c r="D30"/>
  <c r="D96" l="1"/>
  <c r="D95" s="1"/>
  <c r="D20"/>
  <c r="D65"/>
  <c r="D46"/>
  <c r="D165"/>
  <c r="D19" l="1"/>
  <c r="D263" s="1"/>
</calcChain>
</file>

<file path=xl/sharedStrings.xml><?xml version="1.0" encoding="utf-8"?>
<sst xmlns="http://schemas.openxmlformats.org/spreadsheetml/2006/main" count="1408" uniqueCount="747">
  <si>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</si>
  <si>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</si>
  <si>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</si>
  <si>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</si>
  <si>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</si>
  <si>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</si>
  <si>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</si>
  <si>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</si>
  <si>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</si>
  <si>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</si>
  <si>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</si>
  <si>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</si>
  <si>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</si>
  <si>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</si>
  <si>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</si>
  <si>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</si>
  <si>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</si>
  <si>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</si>
  <si>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</si>
  <si>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</si>
  <si>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</si>
  <si>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</si>
  <si>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</si>
  <si>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</si>
  <si>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</si>
  <si>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</si>
  <si>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</si>
  <si>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</si>
  <si>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</si>
  <si>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</si>
  <si>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</si>
  <si>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</si>
  <si>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</si>
  <si>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</si>
  <si>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</si>
  <si>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</si>
  <si>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</si>
  <si>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</si>
  <si>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</si>
  <si>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</si>
  <si>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</si>
  <si>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</si>
  <si>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</si>
  <si>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</si>
  <si>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</si>
  <si>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</si>
  <si>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</si>
  <si>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</si>
  <si>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</si>
  <si>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</si>
  <si>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</si>
  <si>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</si>
  <si>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</si>
  <si>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</si>
  <si>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</si>
  <si>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</si>
  <si>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</si>
  <si>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</si>
  <si>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</si>
  <si>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</si>
  <si>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</si>
  <si>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</si>
  <si>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</si>
  <si>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</si>
  <si>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</si>
  <si>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</si>
  <si>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</si>
  <si>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</si>
  <si>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</si>
  <si>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</si>
  <si>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</si>
  <si>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</si>
  <si>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</si>
  <si>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</si>
  <si>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</si>
  <si>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</si>
  <si>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</si>
  <si>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</si>
  <si>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</si>
  <si>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</si>
  <si>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</si>
  <si>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</si>
  <si>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</si>
  <si>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</si>
  <si>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</si>
  <si>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</si>
  <si>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</si>
  <si>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</si>
  <si>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</si>
  <si>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</si>
  <si>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</si>
  <si>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</si>
  <si>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</si>
  <si>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</si>
  <si>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</si>
  <si>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</si>
  <si>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</si>
  <si>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</si>
  <si>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</si>
  <si>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</si>
  <si>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</si>
  <si>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</si>
  <si>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</si>
  <si>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</si>
  <si>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</si>
  <si>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</si>
  <si>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</si>
  <si>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</si>
  <si>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</si>
  <si>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</si>
  <si>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</si>
  <si>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</si>
  <si>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</si>
  <si>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</si>
  <si>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</si>
  <si>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</si>
  <si>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</si>
  <si>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</si>
  <si>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</si>
  <si>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</si>
  <si>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</si>
  <si>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</si>
  <si>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</si>
  <si>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</si>
  <si>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</si>
  <si>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</si>
  <si>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</si>
  <si>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</si>
  <si>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</si>
  <si>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</si>
  <si>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</si>
  <si>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</si>
  <si>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</si>
  <si>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</si>
  <si>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</si>
  <si>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</si>
  <si>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</si>
  <si>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</si>
  <si>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</si>
  <si>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</si>
  <si>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</si>
  <si>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</si>
  <si>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</si>
  <si>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</si>
  <si>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</si>
  <si>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</si>
  <si>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</si>
  <si>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</si>
  <si>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</si>
  <si>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</si>
  <si>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</si>
  <si>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</si>
  <si>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</si>
  <si>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</si>
  <si>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</si>
  <si>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</si>
  <si>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</si>
  <si>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</si>
  <si>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</si>
  <si>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</si>
  <si>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</si>
  <si>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</si>
  <si>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</si>
  <si>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</si>
  <si>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</si>
  <si>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</si>
  <si>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</si>
  <si>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</si>
  <si>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</si>
  <si>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</si>
  <si>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</si>
  <si>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</si>
  <si>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</si>
  <si>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</si>
  <si>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</si>
  <si>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</si>
  <si>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</si>
  <si>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</si>
  <si>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</si>
  <si>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</si>
  <si>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</si>
  <si>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</si>
  <si>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</si>
  <si>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</si>
  <si>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</si>
  <si>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</si>
  <si>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</si>
  <si>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</si>
  <si>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</si>
  <si>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</si>
  <si>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</si>
  <si>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</si>
  <si>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</si>
  <si>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</si>
  <si>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</si>
  <si>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</si>
  <si>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</si>
  <si>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</si>
  <si>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</si>
  <si>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</si>
  <si>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</si>
  <si>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</si>
  <si>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</si>
  <si>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</si>
  <si>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</si>
  <si>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</si>
  <si>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</si>
  <si>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</si>
  <si>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</si>
  <si>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</si>
  <si>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</si>
  <si>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</si>
  <si>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</si>
  <si>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</si>
  <si>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</si>
  <si>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</si>
  <si>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</si>
  <si>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</si>
  <si>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</si>
  <si>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</si>
  <si>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</si>
  <si>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</si>
  <si>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</si>
  <si>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</si>
  <si>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</si>
  <si>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</si>
  <si>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</si>
  <si>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</si>
  <si>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</si>
  <si>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</si>
  <si>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</si>
  <si>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</si>
  <si>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</si>
  <si>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</si>
  <si>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</si>
  <si>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</si>
  <si>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</si>
  <si>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</si>
  <si>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</si>
  <si>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</si>
  <si>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</si>
  <si>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</si>
  <si>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</si>
  <si>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</si>
  <si>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</si>
  <si>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</si>
  <si>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</si>
  <si>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</si>
  <si>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</si>
  <si>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</si>
  <si>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</si>
  <si>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</si>
  <si>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</si>
  <si>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</si>
  <si>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</si>
  <si>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</si>
  <si>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</si>
  <si>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</si>
  <si>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</si>
  <si>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</si>
  <si>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</si>
  <si>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</si>
  <si>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</si>
  <si>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</si>
  <si>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</si>
  <si>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</si>
  <si>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</si>
  <si>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</si>
  <si>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</si>
  <si>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</si>
  <si>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</si>
  <si>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</si>
  <si>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</si>
  <si>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</si>
  <si>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</si>
  <si>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</si>
  <si>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</si>
  <si>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</si>
  <si>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</si>
  <si>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</si>
  <si>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</si>
  <si>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</si>
  <si>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</si>
  <si>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</si>
  <si>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</si>
  <si>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</si>
  <si>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</si>
  <si>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</si>
  <si>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</si>
  <si>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</si>
  <si>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</si>
  <si>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</si>
  <si>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</si>
  <si>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</si>
  <si>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</si>
  <si>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</si>
  <si>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</si>
  <si>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</si>
  <si>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</si>
  <si>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</si>
  <si>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</si>
  <si>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</si>
  <si>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</si>
  <si>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</si>
  <si>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</si>
  <si>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</si>
  <si>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</si>
  <si>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</si>
  <si>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</si>
  <si>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</si>
  <si>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</si>
  <si>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</si>
  <si>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</si>
  <si>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</si>
  <si>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</si>
  <si>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</si>
  <si>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</si>
  <si>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</si>
  <si>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</si>
  <si>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</si>
  <si>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</si>
  <si>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</si>
  <si>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</si>
  <si>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</si>
  <si>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</si>
  <si>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</si>
  <si>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</si>
  <si>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</si>
  <si>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</si>
  <si>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</si>
  <si>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</si>
  <si>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</si>
  <si>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</si>
  <si>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</si>
  <si>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</si>
  <si>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</si>
  <si>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</si>
  <si>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</si>
  <si>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</si>
  <si>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</si>
  <si>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</si>
  <si>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</si>
  <si>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</si>
  <si>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</si>
  <si>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</si>
  <si>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</si>
  <si>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</si>
  <si>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</si>
  <si>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</si>
  <si>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</si>
  <si>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</si>
  <si>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</si>
  <si>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</si>
  <si>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</si>
  <si>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</si>
  <si>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</si>
  <si>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</si>
  <si>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</si>
  <si>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5</t>
  </si>
  <si>
    <t>2017 год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</si>
  <si>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</si>
  <si>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</si>
  <si>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</si>
  <si>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</si>
  <si>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</si>
  <si>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</si>
  <si>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</si>
  <si>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</si>
  <si>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</si>
  <si>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</si>
  <si>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</si>
  <si>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</si>
  <si>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</si>
  <si>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</si>
  <si>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</si>
  <si>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</si>
  <si>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</si>
  <si>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</si>
  <si>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</si>
  <si>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</si>
  <si>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</si>
  <si>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</si>
  <si>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</si>
  <si>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</si>
  <si>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</si>
  <si>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</si>
  <si>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</si>
  <si>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</si>
  <si>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</si>
  <si>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</si>
  <si>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</si>
  <si>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</si>
  <si>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</si>
  <si>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</si>
  <si>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</si>
  <si>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</si>
  <si>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</si>
  <si>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</si>
  <si>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</si>
  <si>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</si>
  <si>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</si>
  <si>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</si>
  <si>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</si>
  <si>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</si>
  <si>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</si>
  <si>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</si>
  <si>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</si>
  <si>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</si>
  <si>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</si>
  <si>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</si>
  <si>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</si>
  <si>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</si>
  <si>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</si>
  <si>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</si>
  <si>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</si>
  <si>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</si>
  <si>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</si>
  <si>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</si>
  <si>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</si>
  <si>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</si>
  <si>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</si>
  <si>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</si>
  <si>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</si>
  <si>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</si>
  <si>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</si>
  <si>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</si>
  <si>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</si>
  <si>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</si>
  <si>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</si>
  <si>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</si>
  <si>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</si>
  <si>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</si>
  <si>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</si>
  <si>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</si>
  <si>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</si>
  <si>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</si>
  <si>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</si>
  <si>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</si>
  <si>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</si>
  <si>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</si>
  <si>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</si>
  <si>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</si>
  <si>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</si>
  <si>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</si>
  <si>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</si>
  <si>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</si>
  <si>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</si>
  <si>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</si>
  <si>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</si>
  <si>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</si>
  <si>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</si>
  <si>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</si>
  <si>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</si>
  <si>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</si>
  <si>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</si>
  <si>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</si>
  <si>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</si>
  <si>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</si>
  <si>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</si>
  <si>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</si>
  <si>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</si>
  <si>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</si>
  <si>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</si>
  <si>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</si>
  <si>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</si>
  <si>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 xml:space="preserve">бюджета Тейковского муниципального района на 2017 год                                             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</si>
  <si>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</si>
  <si>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</si>
  <si>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</si>
  <si>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</si>
  <si>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</si>
  <si>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</si>
  <si>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</si>
  <si>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</si>
  <si>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</si>
  <si>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</si>
  <si>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</si>
  <si>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</si>
  <si>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</si>
  <si>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</si>
  <si>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</si>
  <si>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</si>
  <si>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</si>
  <si>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</si>
  <si>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</si>
  <si>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</si>
  <si>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</si>
  <si>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</si>
  <si>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</si>
  <si>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</si>
  <si>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</si>
  <si>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</si>
  <si>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</si>
  <si>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</si>
  <si>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</si>
  <si>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</si>
  <si>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</si>
  <si>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</si>
  <si>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</si>
  <si>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</si>
  <si>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</si>
  <si>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</si>
  <si>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</si>
  <si>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</si>
  <si>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</si>
  <si>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</si>
  <si>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</si>
  <si>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</si>
  <si>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</si>
  <si>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</si>
  <si>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</si>
  <si>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</si>
  <si>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</si>
  <si>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</si>
  <si>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</si>
  <si>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</si>
  <si>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</si>
  <si>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</si>
  <si>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</si>
  <si>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</si>
  <si>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</si>
  <si>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</si>
  <si>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</si>
  <si>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</si>
  <si>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</si>
  <si>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</si>
  <si>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</si>
  <si>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</si>
  <si>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</si>
  <si>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</si>
  <si>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</si>
  <si>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</si>
  <si>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</si>
  <si>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</si>
  <si>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</si>
  <si>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</si>
  <si>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</si>
  <si>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</si>
  <si>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</si>
  <si>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</si>
  <si>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</si>
  <si>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</si>
  <si>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</si>
  <si>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</si>
  <si>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</si>
  <si>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</si>
  <si>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</si>
  <si>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</si>
  <si>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</si>
  <si>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</si>
  <si>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</si>
  <si>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</si>
  <si>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</si>
  <si>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</si>
  <si>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</si>
  <si>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</si>
  <si>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</si>
  <si>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</si>
  <si>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</si>
  <si>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</si>
  <si>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</si>
  <si>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</si>
  <si>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</si>
  <si>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</si>
  <si>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</si>
  <si>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</si>
  <si>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</si>
  <si>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</si>
  <si>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</si>
  <si>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</si>
  <si>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</si>
  <si>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</si>
  <si>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</si>
  <si>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</si>
  <si>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</si>
  <si>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</si>
  <si>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</si>
  <si>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</si>
  <si>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</si>
  <si>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</si>
  <si>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</si>
  <si>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</si>
  <si>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</si>
  <si>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</si>
  <si>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</si>
  <si>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</si>
  <si>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</si>
  <si>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</si>
  <si>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</si>
  <si>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</si>
  <si>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</si>
  <si>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</si>
  <si>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</si>
  <si>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</si>
  <si>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</si>
  <si>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</si>
  <si>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</si>
  <si>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</si>
  <si>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</si>
  <si>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</si>
  <si>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</si>
  <si>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</si>
  <si>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</si>
  <si>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</si>
  <si>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</si>
  <si>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</si>
  <si>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</si>
  <si>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</si>
  <si>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</si>
  <si>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</si>
  <si>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</si>
  <si>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</si>
  <si>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</si>
  <si>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</si>
  <si>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</si>
  <si>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</si>
  <si>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</si>
  <si>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</si>
  <si>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</si>
  <si>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</si>
  <si>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</si>
  <si>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</si>
  <si>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</si>
  <si>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</si>
  <si>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</si>
  <si>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</si>
  <si>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</si>
  <si>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</si>
  <si>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</si>
  <si>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</si>
  <si>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</si>
  <si>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</si>
  <si>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</si>
  <si>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</si>
  <si>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</si>
  <si>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</si>
  <si>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</si>
  <si>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</si>
  <si>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</si>
  <si>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</si>
  <si>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</si>
  <si>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000 2180000005 0000 151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</si>
  <si>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</si>
  <si>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</si>
  <si>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</t>
  </si>
  <si>
    <t>000 2190000000 0000 000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</si>
  <si>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</si>
  <si>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040 2192502005 0000 151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</si>
  <si>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</si>
  <si>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</si>
  <si>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Внесенные изменения</t>
  </si>
  <si>
    <t>Уточненный бюджет на 2017 год</t>
  </si>
  <si>
    <t>Приложение 4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</si>
  <si>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</si>
  <si>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</si>
  <si>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</si>
  <si>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</si>
  <si>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</si>
  <si>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</si>
  <si>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</si>
  <si>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 xml:space="preserve">Разработка проектов планировки и межевания территории </t>
  </si>
  <si>
    <t xml:space="preserve">Выполнение комплексных кадастровых работ 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</si>
  <si>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</si>
  <si>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</si>
  <si>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</si>
  <si>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</si>
  <si>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</si>
  <si>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</si>
  <si>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</si>
  <si>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</si>
  <si>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</si>
  <si>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</si>
  <si>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</si>
  <si>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</si>
  <si>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</si>
  <si>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</si>
  <si>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</si>
  <si>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</si>
  <si>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</si>
  <si>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</si>
  <si>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</si>
  <si>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</si>
  <si>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</si>
  <si>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</si>
  <si>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</si>
  <si>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</si>
  <si>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</si>
  <si>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</si>
  <si>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</si>
  <si>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</si>
  <si>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</si>
  <si>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</si>
  <si>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</si>
  <si>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</si>
  <si>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</si>
  <si>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</si>
  <si>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000 2022509700 0000 151</t>
  </si>
  <si>
    <t>040 2022509705 0000 151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</si>
  <si>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</si>
  <si>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</si>
  <si>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</si>
  <si>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000 2022021600 0000 151</t>
  </si>
  <si>
    <t>Субсидии бюджетам муниципальных районов на реализацию федеральных целевых программ</t>
  </si>
  <si>
    <t>040 2022005105 0000 151</t>
  </si>
  <si>
    <t>Субсидии бюджетам на реализацию федеральных целевых программ</t>
  </si>
  <si>
    <t>000 2022005100 0000 151</t>
  </si>
  <si>
    <t>Дотации бюджетам на поддержку мер по обеспечению сбалансированности бюджетов</t>
  </si>
  <si>
    <t>000 2021500200 0000 151</t>
  </si>
  <si>
    <t>Дотации бюджетам муниципальных районов на поддержку мер по обеспечению сбалансированности бюджетов</t>
  </si>
  <si>
    <t>040 2021500205 0000 151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</si>
  <si>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</si>
  <si>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</si>
  <si>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</si>
  <si>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Поддержка мер по обеспечению сбалансированности местных бюджетов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</si>
  <si>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</si>
  <si>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</si>
  <si>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</si>
  <si>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</si>
  <si>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</si>
  <si>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</si>
  <si>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</si>
  <si>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</si>
  <si>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 xml:space="preserve">Ремонт автомобильной дороги общего пользования местного значения Тейковского муниципального района "Нерль - Суново" </t>
  </si>
  <si>
    <t xml:space="preserve">Ремонт автомобильной дороги общего пользования местного значения Тейковского муниципального района "подъезд к д. Терентьево"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</si>
  <si>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</t>
  </si>
  <si>
    <t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</t>
  </si>
  <si>
    <t>Проведение ремонта жилых помещений ветеранам Великой Отечественной войны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</si>
  <si>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</si>
  <si>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</si>
  <si>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</si>
  <si>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3000,0</t>
  </si>
  <si>
    <t>90,3</t>
  </si>
  <si>
    <t>-861,8</t>
  </si>
  <si>
    <t>-110</t>
  </si>
  <si>
    <t>24,6</t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</si>
  <si>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</si>
  <si>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</t>
  </si>
  <si>
    <t>Основное мероприятие "Подготовка проектов планировки территории"</t>
  </si>
  <si>
    <t>Подготовка проектов внесения изменений в документы территориального планирования, правила землепользования и застройки</t>
  </si>
  <si>
    <t>06В0120410</t>
  </si>
  <si>
    <t>06В0000000</t>
  </si>
  <si>
    <t>06В0100000</t>
  </si>
  <si>
    <t>от 26.04.2017 г. № 181-р</t>
  </si>
  <si>
    <t>-30,5</t>
  </si>
  <si>
    <t>98,8</t>
  </si>
  <si>
    <t>-1,2</t>
  </si>
  <si>
    <t>1,2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</si>
</sst>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view="pageBreakPreview" zoomScaleSheetLayoutView="100" workbookViewId="0">
      <selection activeCell="B9" sqref="B9:F9"/>
    </sheetView>
  </sheetViews>
  <sheetFormatPr defaultRowHeight="15"/>
  <cols>
    <col min="1" max="1" width="22.42578125" customWidth="1"/>
    <col min="2" max="2" width="72" customWidth="1"/>
    <col min="3" max="3" width="11.8554687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370" t="s">
        <v>654</v>
      </c>
      <c r="C1" s="370"/>
      <c r="D1" s="370"/>
      <c r="E1" s="370"/>
      <c r="F1" s="370"/>
    </row>
    <row r="2" spans="1:6" ht="15.75" customHeight="1">
      <c r="B2" s="370" t="s">
        <v>0</v>
      </c>
      <c r="C2" s="370"/>
      <c r="D2" s="370"/>
      <c r="E2" s="370"/>
      <c r="F2" s="370"/>
    </row>
    <row r="3" spans="1:6" ht="15.75" customHeight="1">
      <c r="B3" s="371" t="s">
        <v>470</v>
      </c>
      <c r="C3" s="371"/>
      <c r="D3" s="371"/>
      <c r="E3" s="371"/>
      <c r="F3" s="371"/>
    </row>
    <row r="4" spans="1:6" ht="15.75" customHeight="1">
      <c r="B4" s="370" t="s">
        <v>2</v>
      </c>
      <c r="C4" s="370"/>
      <c r="D4" s="370"/>
      <c r="E4" s="370"/>
      <c r="F4" s="370"/>
    </row>
    <row r="5" spans="1:6" ht="15.75" customHeight="1">
      <c r="B5" s="370" t="s">
        <v>742</v>
      </c>
      <c r="C5" s="370"/>
      <c r="D5" s="370"/>
      <c r="E5" s="370"/>
      <c r="F5" s="370"/>
    </row>
    <row r="6" spans="1:6" ht="15.75" customHeight="1">
      <c r="A6" s="1"/>
      <c r="B6" s="370" t="s">
        <v>469</v>
      </c>
      <c r="C6" s="370"/>
      <c r="D6" s="370"/>
      <c r="E6" s="370"/>
      <c r="F6" s="370"/>
    </row>
    <row r="7" spans="1:6" ht="15.75" customHeight="1">
      <c r="A7" s="1"/>
      <c r="B7" s="370" t="s">
        <v>0</v>
      </c>
      <c r="C7" s="370"/>
      <c r="D7" s="370"/>
      <c r="E7" s="370"/>
      <c r="F7" s="370"/>
    </row>
    <row r="8" spans="1:6" ht="15.75" customHeight="1">
      <c r="A8" s="1"/>
      <c r="B8" s="371" t="s">
        <v>470</v>
      </c>
      <c r="C8" s="371"/>
      <c r="D8" s="371"/>
      <c r="E8" s="371"/>
      <c r="F8" s="371"/>
    </row>
    <row r="9" spans="1:6" ht="15.75" customHeight="1">
      <c r="A9" s="1"/>
      <c r="B9" s="370" t="s">
        <v>2</v>
      </c>
      <c r="C9" s="370"/>
      <c r="D9" s="370"/>
      <c r="E9" s="370"/>
      <c r="F9" s="370"/>
    </row>
    <row r="10" spans="1:6" ht="15.75" customHeight="1">
      <c r="A10" s="1"/>
      <c r="B10" s="370" t="s">
        <v>471</v>
      </c>
      <c r="C10" s="370"/>
      <c r="D10" s="370"/>
      <c r="E10" s="370"/>
      <c r="F10" s="370"/>
    </row>
    <row r="11" spans="1:6" ht="15.75">
      <c r="A11" s="368"/>
      <c r="B11" s="369"/>
      <c r="C11" s="369"/>
      <c r="D11" s="247"/>
    </row>
    <row r="12" spans="1:6">
      <c r="A12" s="385" t="s">
        <v>472</v>
      </c>
      <c r="B12" s="385"/>
      <c r="C12" s="385"/>
      <c r="D12" s="248"/>
    </row>
    <row r="13" spans="1:6" ht="35.25" customHeight="1">
      <c r="A13" s="372" t="s">
        <v>473</v>
      </c>
      <c r="B13" s="372"/>
      <c r="C13" s="372"/>
      <c r="D13" s="249"/>
    </row>
    <row r="14" spans="1:6" ht="15.75">
      <c r="A14" s="1"/>
      <c r="B14" s="1"/>
      <c r="C14" s="1"/>
      <c r="D14" s="1"/>
    </row>
    <row r="15" spans="1:6" ht="20.25" customHeight="1">
      <c r="A15" s="1"/>
      <c r="B15" s="373" t="s">
        <v>4</v>
      </c>
      <c r="C15" s="373"/>
      <c r="D15" s="238"/>
    </row>
    <row r="16" spans="1:6" ht="39" customHeight="1">
      <c r="A16" s="250" t="s">
        <v>474</v>
      </c>
      <c r="B16" s="251" t="s">
        <v>3</v>
      </c>
      <c r="C16" s="240" t="s">
        <v>344</v>
      </c>
      <c r="D16" s="240" t="s">
        <v>650</v>
      </c>
      <c r="E16" s="263"/>
      <c r="F16" s="165" t="s">
        <v>651</v>
      </c>
    </row>
    <row r="17" spans="1:6">
      <c r="A17" s="252" t="s">
        <v>475</v>
      </c>
      <c r="B17" s="231" t="s">
        <v>476</v>
      </c>
      <c r="C17" s="245">
        <f>C18+C24+C34+C42+C45+C55+C61+C66+C74+C84</f>
        <v>48239.100000000006</v>
      </c>
      <c r="D17" s="245">
        <f t="shared" ref="D17:F17" si="0">D18+D24+D34+D42+D45+D55+D61+D66+D74+D84</f>
        <v>0</v>
      </c>
      <c r="E17" s="245">
        <f t="shared" si="0"/>
        <v>0</v>
      </c>
      <c r="F17" s="245">
        <f t="shared" si="0"/>
        <v>48239.100000000006</v>
      </c>
    </row>
    <row r="18" spans="1:6">
      <c r="A18" s="252" t="s">
        <v>477</v>
      </c>
      <c r="B18" s="231" t="s">
        <v>478</v>
      </c>
      <c r="C18" s="245">
        <f>C19</f>
        <v>34078.400000000001</v>
      </c>
      <c r="D18" s="245">
        <f t="shared" ref="D18:F18" si="1">D19</f>
        <v>0</v>
      </c>
      <c r="E18" s="245">
        <f t="shared" si="1"/>
        <v>0</v>
      </c>
      <c r="F18" s="245">
        <f t="shared" si="1"/>
        <v>34078.400000000001</v>
      </c>
    </row>
    <row r="19" spans="1:6" ht="14.25" customHeight="1">
      <c r="A19" s="252" t="s">
        <v>479</v>
      </c>
      <c r="B19" s="231" t="s">
        <v>480</v>
      </c>
      <c r="C19" s="245">
        <f>C20+C21+C22+C23</f>
        <v>34078.400000000001</v>
      </c>
      <c r="D19" s="245">
        <f t="shared" ref="D19:F19" si="2">D20+D21+D22+D23</f>
        <v>0</v>
      </c>
      <c r="E19" s="245">
        <f t="shared" si="2"/>
        <v>0</v>
      </c>
      <c r="F19" s="245">
        <f t="shared" si="2"/>
        <v>34078.400000000001</v>
      </c>
    </row>
    <row r="20" spans="1:6" ht="54.75" customHeight="1">
      <c r="A20" s="242" t="s">
        <v>481</v>
      </c>
      <c r="B20" s="231" t="s">
        <v>482</v>
      </c>
      <c r="C20" s="245">
        <v>33870</v>
      </c>
      <c r="D20" s="245"/>
      <c r="E20" s="263"/>
      <c r="F20" s="245">
        <f>C20+D20</f>
        <v>33870</v>
      </c>
    </row>
    <row r="21" spans="1:6" ht="69" customHeight="1">
      <c r="A21" s="242" t="s">
        <v>483</v>
      </c>
      <c r="B21" s="231" t="s">
        <v>484</v>
      </c>
      <c r="C21" s="245">
        <v>21.6</v>
      </c>
      <c r="D21" s="245"/>
      <c r="E21" s="263"/>
      <c r="F21" s="323">
        <f t="shared" ref="F21:F23" si="3">C21+D21</f>
        <v>21.6</v>
      </c>
    </row>
    <row r="22" spans="1:6" ht="33" customHeight="1">
      <c r="A22" s="242" t="s">
        <v>485</v>
      </c>
      <c r="B22" s="231" t="s">
        <v>486</v>
      </c>
      <c r="C22" s="245">
        <v>54.3</v>
      </c>
      <c r="D22" s="245"/>
      <c r="E22" s="263"/>
      <c r="F22" s="323">
        <f t="shared" si="3"/>
        <v>54.3</v>
      </c>
    </row>
    <row r="23" spans="1:6" ht="60.75" customHeight="1">
      <c r="A23" s="242" t="s">
        <v>487</v>
      </c>
      <c r="B23" s="231" t="s">
        <v>488</v>
      </c>
      <c r="C23" s="245">
        <v>132.5</v>
      </c>
      <c r="D23" s="245"/>
      <c r="E23" s="263"/>
      <c r="F23" s="323">
        <f t="shared" si="3"/>
        <v>132.5</v>
      </c>
    </row>
    <row r="24" spans="1:6" ht="27.75" customHeight="1">
      <c r="A24" s="252" t="s">
        <v>489</v>
      </c>
      <c r="B24" s="347" t="s">
        <v>490</v>
      </c>
      <c r="C24" s="245">
        <f>C25</f>
        <v>4731.5</v>
      </c>
      <c r="D24" s="245">
        <f t="shared" ref="D24:F24" si="4">D25</f>
        <v>0</v>
      </c>
      <c r="E24" s="245">
        <f t="shared" si="4"/>
        <v>0</v>
      </c>
      <c r="F24" s="245">
        <f t="shared" si="4"/>
        <v>4731.5</v>
      </c>
    </row>
    <row r="25" spans="1:6" ht="27.75" customHeight="1">
      <c r="A25" s="252" t="s">
        <v>491</v>
      </c>
      <c r="B25" s="231" t="s">
        <v>492</v>
      </c>
      <c r="C25" s="245">
        <f>C26+C28+C30+C32</f>
        <v>4731.5</v>
      </c>
      <c r="D25" s="245">
        <f t="shared" ref="D25:F25" si="5">D26+D28+D30+D32</f>
        <v>0</v>
      </c>
      <c r="E25" s="245">
        <f t="shared" si="5"/>
        <v>0</v>
      </c>
      <c r="F25" s="245">
        <f t="shared" si="5"/>
        <v>4731.5</v>
      </c>
    </row>
    <row r="26" spans="1:6" ht="18.75" customHeight="1">
      <c r="A26" s="374" t="s">
        <v>493</v>
      </c>
      <c r="B26" s="375" t="s">
        <v>494</v>
      </c>
      <c r="C26" s="377">
        <v>1615.8</v>
      </c>
      <c r="D26" s="377"/>
      <c r="E26" s="263"/>
      <c r="F26" s="377">
        <f>C26+D26</f>
        <v>1615.8</v>
      </c>
    </row>
    <row r="27" spans="1:6" ht="21.75" customHeight="1">
      <c r="A27" s="374"/>
      <c r="B27" s="376"/>
      <c r="C27" s="378"/>
      <c r="D27" s="378"/>
      <c r="E27" s="263"/>
      <c r="F27" s="378"/>
    </row>
    <row r="28" spans="1:6" ht="53.25" customHeight="1">
      <c r="A28" s="382" t="s">
        <v>495</v>
      </c>
      <c r="B28" s="384" t="s">
        <v>496</v>
      </c>
      <c r="C28" s="377">
        <v>16.100000000000001</v>
      </c>
      <c r="D28" s="245"/>
      <c r="E28" s="263"/>
      <c r="F28" s="377">
        <f t="shared" ref="F28" si="6">C28+D28</f>
        <v>16.100000000000001</v>
      </c>
    </row>
    <row r="29" spans="1:6" ht="9" hidden="1" customHeight="1">
      <c r="A29" s="383"/>
      <c r="B29" s="384"/>
      <c r="C29" s="378"/>
      <c r="D29" s="245"/>
      <c r="E29" s="263"/>
      <c r="F29" s="378"/>
    </row>
    <row r="30" spans="1:6" ht="41.25" customHeight="1">
      <c r="A30" s="379" t="s">
        <v>497</v>
      </c>
      <c r="B30" s="380" t="s">
        <v>498</v>
      </c>
      <c r="C30" s="377">
        <v>3422.8</v>
      </c>
      <c r="D30" s="245"/>
      <c r="E30" s="263"/>
      <c r="F30" s="377">
        <f t="shared" ref="F30" si="7">C30+D30</f>
        <v>3422.8</v>
      </c>
    </row>
    <row r="31" spans="1:6" ht="9.75" hidden="1" customHeight="1">
      <c r="A31" s="379"/>
      <c r="B31" s="381"/>
      <c r="C31" s="378"/>
      <c r="D31" s="245"/>
      <c r="E31" s="263"/>
      <c r="F31" s="378"/>
    </row>
    <row r="32" spans="1:6" ht="42.75" customHeight="1">
      <c r="A32" s="379" t="s">
        <v>499</v>
      </c>
      <c r="B32" s="380" t="s">
        <v>500</v>
      </c>
      <c r="C32" s="377">
        <v>-323.2</v>
      </c>
      <c r="D32" s="245"/>
      <c r="E32" s="263"/>
      <c r="F32" s="377">
        <f t="shared" ref="F32" si="8">C32+D32</f>
        <v>-323.2</v>
      </c>
    </row>
    <row r="33" spans="1:6" ht="6" hidden="1" customHeight="1">
      <c r="A33" s="379"/>
      <c r="B33" s="381"/>
      <c r="C33" s="378"/>
      <c r="D33" s="245"/>
      <c r="E33" s="263"/>
      <c r="F33" s="378"/>
    </row>
    <row r="34" spans="1:6" ht="14.25" customHeight="1">
      <c r="A34" s="252" t="s">
        <v>501</v>
      </c>
      <c r="B34" s="166" t="s">
        <v>502</v>
      </c>
      <c r="C34" s="245">
        <f>C35+C38+C40</f>
        <v>2194.8000000000002</v>
      </c>
      <c r="D34" s="245">
        <f t="shared" ref="D34:F34" si="9">D35+D38+D40</f>
        <v>0</v>
      </c>
      <c r="E34" s="245">
        <f t="shared" si="9"/>
        <v>0</v>
      </c>
      <c r="F34" s="245">
        <f t="shared" si="9"/>
        <v>2194.8000000000002</v>
      </c>
    </row>
    <row r="35" spans="1:6" ht="24" customHeight="1">
      <c r="A35" s="252" t="s">
        <v>503</v>
      </c>
      <c r="B35" s="231" t="s">
        <v>504</v>
      </c>
      <c r="C35" s="245">
        <f>C36+C37</f>
        <v>1703</v>
      </c>
      <c r="D35" s="245">
        <f t="shared" ref="D35:F35" si="10">D36+D37</f>
        <v>0</v>
      </c>
      <c r="E35" s="245">
        <f t="shared" si="10"/>
        <v>0</v>
      </c>
      <c r="F35" s="245">
        <f t="shared" si="10"/>
        <v>1703</v>
      </c>
    </row>
    <row r="36" spans="1:6" ht="27.75" customHeight="1">
      <c r="A36" s="242" t="s">
        <v>505</v>
      </c>
      <c r="B36" s="231" t="s">
        <v>504</v>
      </c>
      <c r="C36" s="245">
        <v>1700</v>
      </c>
      <c r="D36" s="245"/>
      <c r="E36" s="263"/>
      <c r="F36" s="245">
        <f>C36+D36</f>
        <v>1700</v>
      </c>
    </row>
    <row r="37" spans="1:6" ht="27.75" customHeight="1">
      <c r="A37" s="242" t="s">
        <v>506</v>
      </c>
      <c r="B37" s="231" t="s">
        <v>507</v>
      </c>
      <c r="C37" s="245">
        <v>3</v>
      </c>
      <c r="D37" s="245"/>
      <c r="E37" s="263"/>
      <c r="F37" s="323">
        <f>C37+D37</f>
        <v>3</v>
      </c>
    </row>
    <row r="38" spans="1:6" ht="15.75" customHeight="1">
      <c r="A38" s="252" t="s">
        <v>508</v>
      </c>
      <c r="B38" s="231" t="s">
        <v>509</v>
      </c>
      <c r="C38" s="245">
        <f>C39</f>
        <v>421.8</v>
      </c>
      <c r="D38" s="245">
        <f t="shared" ref="D38:F38" si="11">D39</f>
        <v>0</v>
      </c>
      <c r="E38" s="245">
        <f t="shared" si="11"/>
        <v>0</v>
      </c>
      <c r="F38" s="245">
        <f t="shared" si="11"/>
        <v>421.8</v>
      </c>
    </row>
    <row r="39" spans="1:6">
      <c r="A39" s="242" t="s">
        <v>510</v>
      </c>
      <c r="B39" s="231" t="s">
        <v>509</v>
      </c>
      <c r="C39" s="245">
        <v>421.8</v>
      </c>
      <c r="D39" s="245"/>
      <c r="E39" s="263"/>
      <c r="F39" s="245">
        <f>C39+D39</f>
        <v>421.8</v>
      </c>
    </row>
    <row r="40" spans="1:6">
      <c r="A40" s="252" t="s">
        <v>511</v>
      </c>
      <c r="B40" s="231" t="s">
        <v>512</v>
      </c>
      <c r="C40" s="245">
        <f>C41</f>
        <v>70</v>
      </c>
      <c r="D40" s="245">
        <f t="shared" ref="D40:F40" si="12">D41</f>
        <v>0</v>
      </c>
      <c r="E40" s="245">
        <f t="shared" si="12"/>
        <v>0</v>
      </c>
      <c r="F40" s="245">
        <f t="shared" si="12"/>
        <v>70</v>
      </c>
    </row>
    <row r="41" spans="1:6" ht="31.5" customHeight="1">
      <c r="A41" s="242" t="s">
        <v>513</v>
      </c>
      <c r="B41" s="231" t="s">
        <v>514</v>
      </c>
      <c r="C41" s="245">
        <v>70</v>
      </c>
      <c r="D41" s="245"/>
      <c r="E41" s="263"/>
      <c r="F41" s="245">
        <f>C41+D41</f>
        <v>70</v>
      </c>
    </row>
    <row r="42" spans="1:6" ht="27" customHeight="1">
      <c r="A42" s="252" t="s">
        <v>515</v>
      </c>
      <c r="B42" s="231" t="s">
        <v>516</v>
      </c>
      <c r="C42" s="245">
        <f>C43</f>
        <v>125</v>
      </c>
      <c r="D42" s="245">
        <f t="shared" ref="D42:F43" si="13">D43</f>
        <v>0</v>
      </c>
      <c r="E42" s="245">
        <f t="shared" si="13"/>
        <v>0</v>
      </c>
      <c r="F42" s="245">
        <f t="shared" si="13"/>
        <v>125</v>
      </c>
    </row>
    <row r="43" spans="1:6" ht="18" customHeight="1">
      <c r="A43" s="252" t="s">
        <v>517</v>
      </c>
      <c r="B43" s="166" t="s">
        <v>518</v>
      </c>
      <c r="C43" s="245">
        <f>C44</f>
        <v>125</v>
      </c>
      <c r="D43" s="245">
        <f t="shared" si="13"/>
        <v>0</v>
      </c>
      <c r="E43" s="245">
        <f t="shared" si="13"/>
        <v>0</v>
      </c>
      <c r="F43" s="245">
        <f t="shared" si="13"/>
        <v>125</v>
      </c>
    </row>
    <row r="44" spans="1:6" ht="17.25" customHeight="1">
      <c r="A44" s="242" t="s">
        <v>519</v>
      </c>
      <c r="B44" s="166" t="s">
        <v>520</v>
      </c>
      <c r="C44" s="245">
        <v>125</v>
      </c>
      <c r="D44" s="245"/>
      <c r="E44" s="263"/>
      <c r="F44" s="245">
        <f>C44+D44</f>
        <v>125</v>
      </c>
    </row>
    <row r="45" spans="1:6" ht="28.5" customHeight="1">
      <c r="A45" s="252" t="s">
        <v>521</v>
      </c>
      <c r="B45" s="231" t="s">
        <v>522</v>
      </c>
      <c r="C45" s="245">
        <f t="shared" ref="C45:F45" si="14">C46+C52</f>
        <v>2537.6000000000004</v>
      </c>
      <c r="D45" s="245">
        <f t="shared" si="14"/>
        <v>0</v>
      </c>
      <c r="E45" s="245">
        <f t="shared" si="14"/>
        <v>0</v>
      </c>
      <c r="F45" s="245">
        <f t="shared" si="14"/>
        <v>2537.6000000000004</v>
      </c>
    </row>
    <row r="46" spans="1:6" ht="57" customHeight="1">
      <c r="A46" s="252" t="s">
        <v>523</v>
      </c>
      <c r="B46" s="231" t="s">
        <v>524</v>
      </c>
      <c r="C46" s="245">
        <f>C47+C50</f>
        <v>2532.6000000000004</v>
      </c>
      <c r="D46" s="245">
        <f t="shared" ref="D46:F46" si="15">D47+D50</f>
        <v>5</v>
      </c>
      <c r="E46" s="245">
        <f t="shared" si="15"/>
        <v>0</v>
      </c>
      <c r="F46" s="245">
        <f t="shared" si="15"/>
        <v>2537.6000000000004</v>
      </c>
    </row>
    <row r="47" spans="1:6" ht="43.5" customHeight="1">
      <c r="A47" s="252" t="s">
        <v>525</v>
      </c>
      <c r="B47" s="231" t="s">
        <v>526</v>
      </c>
      <c r="C47" s="245">
        <f>C48+C49</f>
        <v>2375.7000000000003</v>
      </c>
      <c r="D47" s="245">
        <f t="shared" ref="D47:F47" si="16">D48+D49</f>
        <v>0</v>
      </c>
      <c r="E47" s="245">
        <f t="shared" si="16"/>
        <v>0</v>
      </c>
      <c r="F47" s="245">
        <f t="shared" si="16"/>
        <v>2375.7000000000003</v>
      </c>
    </row>
    <row r="48" spans="1:6" ht="51.75" customHeight="1">
      <c r="A48" s="242" t="s">
        <v>527</v>
      </c>
      <c r="B48" s="253" t="s">
        <v>528</v>
      </c>
      <c r="C48" s="245">
        <v>2054.9</v>
      </c>
      <c r="D48" s="245"/>
      <c r="E48" s="263"/>
      <c r="F48" s="245">
        <f>C48+D48</f>
        <v>2054.9</v>
      </c>
    </row>
    <row r="49" spans="1:6" ht="54" customHeight="1">
      <c r="A49" s="242" t="s">
        <v>529</v>
      </c>
      <c r="B49" s="254" t="s">
        <v>530</v>
      </c>
      <c r="C49" s="245">
        <v>320.8</v>
      </c>
      <c r="D49" s="245"/>
      <c r="E49" s="263"/>
      <c r="F49" s="323">
        <f t="shared" ref="F49:F65" si="17">C49+D49</f>
        <v>320.8</v>
      </c>
    </row>
    <row r="50" spans="1:6" ht="56.25" customHeight="1">
      <c r="A50" s="252" t="s">
        <v>531</v>
      </c>
      <c r="B50" s="166" t="s">
        <v>532</v>
      </c>
      <c r="C50" s="245">
        <f>C51</f>
        <v>156.9</v>
      </c>
      <c r="D50" s="245">
        <f t="shared" ref="D50:E50" si="18">D51</f>
        <v>5</v>
      </c>
      <c r="E50" s="245">
        <f t="shared" si="18"/>
        <v>0</v>
      </c>
      <c r="F50" s="323">
        <f t="shared" si="17"/>
        <v>161.9</v>
      </c>
    </row>
    <row r="51" spans="1:6" ht="43.5" customHeight="1">
      <c r="A51" s="242" t="s">
        <v>533</v>
      </c>
      <c r="B51" s="231" t="s">
        <v>534</v>
      </c>
      <c r="C51" s="245">
        <v>156.9</v>
      </c>
      <c r="D51" s="245">
        <v>5</v>
      </c>
      <c r="E51" s="263"/>
      <c r="F51" s="323">
        <f t="shared" si="17"/>
        <v>161.9</v>
      </c>
    </row>
    <row r="52" spans="1:6" ht="24" customHeight="1">
      <c r="A52" s="242" t="s">
        <v>535</v>
      </c>
      <c r="B52" s="241" t="s">
        <v>536</v>
      </c>
      <c r="C52" s="245">
        <f t="shared" ref="C52:E53" si="19">C53</f>
        <v>5</v>
      </c>
      <c r="D52" s="245">
        <f t="shared" si="19"/>
        <v>-5</v>
      </c>
      <c r="E52" s="245">
        <f t="shared" si="19"/>
        <v>0</v>
      </c>
      <c r="F52" s="323">
        <f t="shared" si="17"/>
        <v>0</v>
      </c>
    </row>
    <row r="53" spans="1:6" ht="29.25" customHeight="1">
      <c r="A53" s="242" t="s">
        <v>537</v>
      </c>
      <c r="B53" s="231" t="s">
        <v>538</v>
      </c>
      <c r="C53" s="245">
        <f t="shared" si="19"/>
        <v>5</v>
      </c>
      <c r="D53" s="245">
        <f t="shared" si="19"/>
        <v>-5</v>
      </c>
      <c r="E53" s="245">
        <f t="shared" si="19"/>
        <v>0</v>
      </c>
      <c r="F53" s="323">
        <f t="shared" si="17"/>
        <v>0</v>
      </c>
    </row>
    <row r="54" spans="1:6" ht="39.75" customHeight="1">
      <c r="A54" s="242" t="s">
        <v>539</v>
      </c>
      <c r="B54" s="231" t="s">
        <v>540</v>
      </c>
      <c r="C54" s="245">
        <v>5</v>
      </c>
      <c r="D54" s="245">
        <v>-5</v>
      </c>
      <c r="E54" s="263"/>
      <c r="F54" s="323">
        <f t="shared" si="17"/>
        <v>0</v>
      </c>
    </row>
    <row r="55" spans="1:6" ht="18" customHeight="1">
      <c r="A55" s="252" t="s">
        <v>541</v>
      </c>
      <c r="B55" s="166" t="s">
        <v>542</v>
      </c>
      <c r="C55" s="245">
        <f>C56</f>
        <v>364.6</v>
      </c>
      <c r="D55" s="245">
        <f t="shared" ref="D55:E55" si="20">D56</f>
        <v>0</v>
      </c>
      <c r="E55" s="245">
        <f t="shared" si="20"/>
        <v>0</v>
      </c>
      <c r="F55" s="323">
        <f t="shared" si="17"/>
        <v>364.6</v>
      </c>
    </row>
    <row r="56" spans="1:6" ht="18.75" customHeight="1">
      <c r="A56" s="252" t="s">
        <v>543</v>
      </c>
      <c r="B56" s="166" t="s">
        <v>544</v>
      </c>
      <c r="C56" s="245">
        <f>C57+C58+C59+C60</f>
        <v>364.6</v>
      </c>
      <c r="D56" s="245">
        <f t="shared" ref="D56:E56" si="21">D57+D58+D59+D60</f>
        <v>0</v>
      </c>
      <c r="E56" s="245">
        <f t="shared" si="21"/>
        <v>0</v>
      </c>
      <c r="F56" s="323">
        <f t="shared" si="17"/>
        <v>364.6</v>
      </c>
    </row>
    <row r="57" spans="1:6" ht="25.5" customHeight="1">
      <c r="A57" s="242" t="s">
        <v>545</v>
      </c>
      <c r="B57" s="231" t="s">
        <v>546</v>
      </c>
      <c r="C57" s="245">
        <v>75.5</v>
      </c>
      <c r="D57" s="245"/>
      <c r="E57" s="263"/>
      <c r="F57" s="323">
        <f t="shared" si="17"/>
        <v>75.5</v>
      </c>
    </row>
    <row r="58" spans="1:6" ht="27.75" customHeight="1">
      <c r="A58" s="242" t="s">
        <v>547</v>
      </c>
      <c r="B58" s="231" t="s">
        <v>548</v>
      </c>
      <c r="C58" s="245">
        <v>0</v>
      </c>
      <c r="D58" s="245"/>
      <c r="E58" s="263"/>
      <c r="F58" s="323">
        <f t="shared" si="17"/>
        <v>0</v>
      </c>
    </row>
    <row r="59" spans="1:6" ht="18.75" customHeight="1">
      <c r="A59" s="242" t="s">
        <v>549</v>
      </c>
      <c r="B59" s="231" t="s">
        <v>550</v>
      </c>
      <c r="C59" s="245">
        <v>49.7</v>
      </c>
      <c r="D59" s="245"/>
      <c r="E59" s="263"/>
      <c r="F59" s="323">
        <f t="shared" si="17"/>
        <v>49.7</v>
      </c>
    </row>
    <row r="60" spans="1:6" ht="20.25" customHeight="1">
      <c r="A60" s="242" t="s">
        <v>551</v>
      </c>
      <c r="B60" s="231" t="s">
        <v>552</v>
      </c>
      <c r="C60" s="245">
        <v>239.4</v>
      </c>
      <c r="D60" s="245"/>
      <c r="E60" s="263"/>
      <c r="F60" s="323">
        <f t="shared" si="17"/>
        <v>239.4</v>
      </c>
    </row>
    <row r="61" spans="1:6" ht="27" customHeight="1">
      <c r="A61" s="252" t="s">
        <v>553</v>
      </c>
      <c r="B61" s="231" t="s">
        <v>554</v>
      </c>
      <c r="C61" s="245">
        <f>C62</f>
        <v>2419</v>
      </c>
      <c r="D61" s="245">
        <f t="shared" ref="D61:E62" si="22">D62</f>
        <v>0</v>
      </c>
      <c r="E61" s="245">
        <f t="shared" si="22"/>
        <v>0</v>
      </c>
      <c r="F61" s="323">
        <f t="shared" si="17"/>
        <v>2419</v>
      </c>
    </row>
    <row r="62" spans="1:6" ht="18.75" customHeight="1">
      <c r="A62" s="252" t="s">
        <v>555</v>
      </c>
      <c r="B62" s="166" t="s">
        <v>556</v>
      </c>
      <c r="C62" s="245">
        <f>C63</f>
        <v>2419</v>
      </c>
      <c r="D62" s="245">
        <f t="shared" si="22"/>
        <v>0</v>
      </c>
      <c r="E62" s="245">
        <f t="shared" si="22"/>
        <v>0</v>
      </c>
      <c r="F62" s="323">
        <f t="shared" si="17"/>
        <v>2419</v>
      </c>
    </row>
    <row r="63" spans="1:6" ht="21.75" customHeight="1">
      <c r="A63" s="252" t="s">
        <v>557</v>
      </c>
      <c r="B63" s="166" t="s">
        <v>558</v>
      </c>
      <c r="C63" s="245">
        <f>C64+C65</f>
        <v>2419</v>
      </c>
      <c r="D63" s="245">
        <f t="shared" ref="D63:E63" si="23">D64+D65</f>
        <v>0</v>
      </c>
      <c r="E63" s="245">
        <f t="shared" si="23"/>
        <v>0</v>
      </c>
      <c r="F63" s="323">
        <f t="shared" si="17"/>
        <v>2419</v>
      </c>
    </row>
    <row r="64" spans="1:6" ht="28.5" customHeight="1">
      <c r="A64" s="242" t="s">
        <v>559</v>
      </c>
      <c r="B64" s="231" t="s">
        <v>560</v>
      </c>
      <c r="C64" s="245">
        <v>45</v>
      </c>
      <c r="D64" s="245"/>
      <c r="E64" s="263"/>
      <c r="F64" s="323">
        <f t="shared" si="17"/>
        <v>45</v>
      </c>
    </row>
    <row r="65" spans="1:6" ht="30" customHeight="1">
      <c r="A65" s="242" t="s">
        <v>561</v>
      </c>
      <c r="B65" s="231" t="s">
        <v>560</v>
      </c>
      <c r="C65" s="245">
        <v>2374</v>
      </c>
      <c r="D65" s="245"/>
      <c r="E65" s="263"/>
      <c r="F65" s="323">
        <f t="shared" si="17"/>
        <v>2374</v>
      </c>
    </row>
    <row r="66" spans="1:6" ht="23.25" customHeight="1">
      <c r="A66" s="252" t="s">
        <v>562</v>
      </c>
      <c r="B66" s="231" t="s">
        <v>563</v>
      </c>
      <c r="C66" s="245">
        <f t="shared" ref="C66:F66" si="24">C67+C70</f>
        <v>1456.8</v>
      </c>
      <c r="D66" s="245">
        <f t="shared" si="24"/>
        <v>0</v>
      </c>
      <c r="E66" s="245">
        <f t="shared" si="24"/>
        <v>0</v>
      </c>
      <c r="F66" s="245">
        <f t="shared" si="24"/>
        <v>1456.8</v>
      </c>
    </row>
    <row r="67" spans="1:6" ht="58.5" customHeight="1">
      <c r="A67" s="239" t="s">
        <v>564</v>
      </c>
      <c r="B67" s="241" t="s">
        <v>565</v>
      </c>
      <c r="C67" s="265">
        <f t="shared" ref="C67:F68" si="25">C68</f>
        <v>400</v>
      </c>
      <c r="D67" s="265">
        <f t="shared" si="25"/>
        <v>0</v>
      </c>
      <c r="E67" s="265">
        <f t="shared" si="25"/>
        <v>0</v>
      </c>
      <c r="F67" s="265">
        <f t="shared" si="25"/>
        <v>400</v>
      </c>
    </row>
    <row r="68" spans="1:6" ht="54" customHeight="1">
      <c r="A68" s="239" t="s">
        <v>566</v>
      </c>
      <c r="B68" s="241" t="s">
        <v>567</v>
      </c>
      <c r="C68" s="265">
        <f t="shared" si="25"/>
        <v>400</v>
      </c>
      <c r="D68" s="265">
        <f t="shared" si="25"/>
        <v>0</v>
      </c>
      <c r="E68" s="265">
        <f t="shared" si="25"/>
        <v>0</v>
      </c>
      <c r="F68" s="265">
        <f t="shared" si="25"/>
        <v>400</v>
      </c>
    </row>
    <row r="69" spans="1:6" ht="57" customHeight="1">
      <c r="A69" s="242" t="s">
        <v>568</v>
      </c>
      <c r="B69" s="254" t="s">
        <v>569</v>
      </c>
      <c r="C69" s="265">
        <v>400</v>
      </c>
      <c r="D69" s="245"/>
      <c r="E69" s="263"/>
      <c r="F69" s="265">
        <f>C69+D69</f>
        <v>400</v>
      </c>
    </row>
    <row r="70" spans="1:6" ht="28.5" customHeight="1">
      <c r="A70" s="255" t="s">
        <v>570</v>
      </c>
      <c r="B70" s="256" t="s">
        <v>571</v>
      </c>
      <c r="C70" s="244">
        <f>C71</f>
        <v>1056.8</v>
      </c>
      <c r="D70" s="244">
        <f t="shared" ref="D70:F70" si="26">D71</f>
        <v>0</v>
      </c>
      <c r="E70" s="244">
        <f t="shared" si="26"/>
        <v>0</v>
      </c>
      <c r="F70" s="244">
        <f t="shared" si="26"/>
        <v>1056.8</v>
      </c>
    </row>
    <row r="71" spans="1:6" ht="30" customHeight="1">
      <c r="A71" s="252" t="s">
        <v>572</v>
      </c>
      <c r="B71" s="231" t="s">
        <v>573</v>
      </c>
      <c r="C71" s="245">
        <f>C72+C73</f>
        <v>1056.8</v>
      </c>
      <c r="D71" s="245">
        <f t="shared" ref="D71:F71" si="27">D72+D73</f>
        <v>0</v>
      </c>
      <c r="E71" s="245">
        <f t="shared" si="27"/>
        <v>0</v>
      </c>
      <c r="F71" s="245">
        <f t="shared" si="27"/>
        <v>1056.8</v>
      </c>
    </row>
    <row r="72" spans="1:6" ht="28.5" customHeight="1">
      <c r="A72" s="242" t="s">
        <v>574</v>
      </c>
      <c r="B72" s="231" t="s">
        <v>575</v>
      </c>
      <c r="C72" s="245">
        <v>885.4</v>
      </c>
      <c r="D72" s="245"/>
      <c r="E72" s="263"/>
      <c r="F72" s="245">
        <f>C72+D72</f>
        <v>885.4</v>
      </c>
    </row>
    <row r="73" spans="1:6" ht="34.5" customHeight="1">
      <c r="A73" s="242" t="s">
        <v>576</v>
      </c>
      <c r="B73" s="231" t="s">
        <v>577</v>
      </c>
      <c r="C73" s="245">
        <v>171.4</v>
      </c>
      <c r="D73" s="245"/>
      <c r="E73" s="263"/>
      <c r="F73" s="245">
        <f>C73+D73</f>
        <v>171.4</v>
      </c>
    </row>
    <row r="74" spans="1:6" ht="18.75" customHeight="1">
      <c r="A74" s="252" t="s">
        <v>578</v>
      </c>
      <c r="B74" s="166" t="s">
        <v>579</v>
      </c>
      <c r="C74" s="245">
        <f>C75+C77+C81+C79</f>
        <v>104.3</v>
      </c>
      <c r="D74" s="245">
        <f t="shared" ref="D74:F74" si="28">D75+D77+D81+D79</f>
        <v>0</v>
      </c>
      <c r="E74" s="245">
        <f t="shared" si="28"/>
        <v>0</v>
      </c>
      <c r="F74" s="245">
        <f t="shared" si="28"/>
        <v>104.3</v>
      </c>
    </row>
    <row r="75" spans="1:6" ht="19.5" customHeight="1">
      <c r="A75" s="252" t="s">
        <v>580</v>
      </c>
      <c r="B75" s="231" t="s">
        <v>581</v>
      </c>
      <c r="C75" s="245">
        <f>C76</f>
        <v>40</v>
      </c>
      <c r="D75" s="245">
        <f t="shared" ref="D75:F75" si="29">D76</f>
        <v>0</v>
      </c>
      <c r="E75" s="245">
        <f t="shared" si="29"/>
        <v>0</v>
      </c>
      <c r="F75" s="245">
        <f t="shared" si="29"/>
        <v>40</v>
      </c>
    </row>
    <row r="76" spans="1:6" ht="56.25" customHeight="1">
      <c r="A76" s="242" t="s">
        <v>582</v>
      </c>
      <c r="B76" s="257" t="s">
        <v>583</v>
      </c>
      <c r="C76" s="245">
        <v>40</v>
      </c>
      <c r="D76" s="245"/>
      <c r="E76" s="263"/>
      <c r="F76" s="245">
        <f>C76+D76</f>
        <v>40</v>
      </c>
    </row>
    <row r="77" spans="1:6" ht="66" customHeight="1">
      <c r="A77" s="242" t="s">
        <v>584</v>
      </c>
      <c r="B77" s="257" t="s">
        <v>585</v>
      </c>
      <c r="C77" s="245">
        <f>C78</f>
        <v>35</v>
      </c>
      <c r="D77" s="245">
        <f t="shared" ref="D77:F77" si="30">D78</f>
        <v>0</v>
      </c>
      <c r="E77" s="245">
        <f t="shared" si="30"/>
        <v>0</v>
      </c>
      <c r="F77" s="245">
        <f t="shared" si="30"/>
        <v>35</v>
      </c>
    </row>
    <row r="78" spans="1:6" ht="18" customHeight="1">
      <c r="A78" s="242" t="s">
        <v>586</v>
      </c>
      <c r="B78" s="231" t="s">
        <v>587</v>
      </c>
      <c r="C78" s="245">
        <v>35</v>
      </c>
      <c r="D78" s="245"/>
      <c r="E78" s="263"/>
      <c r="F78" s="245">
        <f>C78+D78</f>
        <v>35</v>
      </c>
    </row>
    <row r="79" spans="1:6" ht="43.5" customHeight="1">
      <c r="A79" s="242" t="s">
        <v>588</v>
      </c>
      <c r="B79" s="231" t="s">
        <v>589</v>
      </c>
      <c r="C79" s="245">
        <f>C80</f>
        <v>3</v>
      </c>
      <c r="D79" s="245">
        <f t="shared" ref="D79:F79" si="31">D80</f>
        <v>0</v>
      </c>
      <c r="E79" s="245">
        <f t="shared" si="31"/>
        <v>0</v>
      </c>
      <c r="F79" s="245">
        <f t="shared" si="31"/>
        <v>3</v>
      </c>
    </row>
    <row r="80" spans="1:6" ht="45" customHeight="1">
      <c r="A80" s="242" t="s">
        <v>590</v>
      </c>
      <c r="B80" s="231" t="s">
        <v>591</v>
      </c>
      <c r="C80" s="245">
        <v>3</v>
      </c>
      <c r="D80" s="245"/>
      <c r="E80" s="263"/>
      <c r="F80" s="245">
        <f>C80+D80</f>
        <v>3</v>
      </c>
    </row>
    <row r="81" spans="1:6" ht="27.75" customHeight="1">
      <c r="A81" s="252" t="s">
        <v>592</v>
      </c>
      <c r="B81" s="231" t="s">
        <v>593</v>
      </c>
      <c r="C81" s="245">
        <f>C82+C83</f>
        <v>26.3</v>
      </c>
      <c r="D81" s="245">
        <f t="shared" ref="D81:F81" si="32">D82+D83</f>
        <v>0</v>
      </c>
      <c r="E81" s="245">
        <f t="shared" si="32"/>
        <v>0</v>
      </c>
      <c r="F81" s="245">
        <f t="shared" si="32"/>
        <v>26.3</v>
      </c>
    </row>
    <row r="82" spans="1:6" ht="31.5" customHeight="1">
      <c r="A82" s="242" t="s">
        <v>594</v>
      </c>
      <c r="B82" s="231" t="s">
        <v>595</v>
      </c>
      <c r="C82" s="245">
        <v>3.5</v>
      </c>
      <c r="D82" s="245"/>
      <c r="E82" s="263"/>
      <c r="F82" s="245">
        <f>C82+D82</f>
        <v>3.5</v>
      </c>
    </row>
    <row r="83" spans="1:6" ht="29.25" customHeight="1">
      <c r="A83" s="242" t="s">
        <v>596</v>
      </c>
      <c r="B83" s="231" t="s">
        <v>595</v>
      </c>
      <c r="C83" s="245">
        <v>22.8</v>
      </c>
      <c r="D83" s="245"/>
      <c r="E83" s="263"/>
      <c r="F83" s="245">
        <f>C83+D83</f>
        <v>22.8</v>
      </c>
    </row>
    <row r="84" spans="1:6" ht="17.25" customHeight="1">
      <c r="A84" s="252" t="s">
        <v>597</v>
      </c>
      <c r="B84" s="166" t="s">
        <v>598</v>
      </c>
      <c r="C84" s="245">
        <f t="shared" ref="C84:F85" si="33">C85</f>
        <v>227.1</v>
      </c>
      <c r="D84" s="245">
        <f t="shared" si="33"/>
        <v>0</v>
      </c>
      <c r="E84" s="245">
        <f t="shared" si="33"/>
        <v>0</v>
      </c>
      <c r="F84" s="245">
        <f t="shared" si="33"/>
        <v>227.1</v>
      </c>
    </row>
    <row r="85" spans="1:6" ht="17.25" customHeight="1">
      <c r="A85" s="252" t="s">
        <v>599</v>
      </c>
      <c r="B85" s="166" t="s">
        <v>600</v>
      </c>
      <c r="C85" s="245">
        <f t="shared" si="33"/>
        <v>227.1</v>
      </c>
      <c r="D85" s="245">
        <f t="shared" si="33"/>
        <v>0</v>
      </c>
      <c r="E85" s="245">
        <f t="shared" si="33"/>
        <v>0</v>
      </c>
      <c r="F85" s="245">
        <f t="shared" si="33"/>
        <v>227.1</v>
      </c>
    </row>
    <row r="86" spans="1:6" ht="15.75" customHeight="1">
      <c r="A86" s="242" t="s">
        <v>601</v>
      </c>
      <c r="B86" s="166" t="s">
        <v>602</v>
      </c>
      <c r="C86" s="245">
        <v>227.1</v>
      </c>
      <c r="D86" s="245"/>
      <c r="E86" s="263"/>
      <c r="F86" s="245">
        <f>C86+D86</f>
        <v>227.1</v>
      </c>
    </row>
    <row r="87" spans="1:6" ht="17.25" customHeight="1">
      <c r="A87" s="258" t="s">
        <v>603</v>
      </c>
      <c r="B87" s="16" t="s">
        <v>604</v>
      </c>
      <c r="C87" s="246">
        <f>C88+C111+C114</f>
        <v>127736.9</v>
      </c>
      <c r="D87" s="246">
        <f t="shared" ref="D87:F87" si="34">D88+D111+D114</f>
        <v>5818.4000000000005</v>
      </c>
      <c r="E87" s="246">
        <f t="shared" si="34"/>
        <v>0</v>
      </c>
      <c r="F87" s="246">
        <f t="shared" si="34"/>
        <v>133555.30000000002</v>
      </c>
    </row>
    <row r="88" spans="1:6" ht="28.5" customHeight="1">
      <c r="A88" s="252" t="s">
        <v>605</v>
      </c>
      <c r="B88" s="231" t="s">
        <v>606</v>
      </c>
      <c r="C88" s="245">
        <f>C89+C94+C103+C108</f>
        <v>127715.2</v>
      </c>
      <c r="D88" s="245">
        <f t="shared" ref="D88:F88" si="35">D89+D94+D103+D108</f>
        <v>5818.4000000000005</v>
      </c>
      <c r="E88" s="245">
        <f t="shared" si="35"/>
        <v>0</v>
      </c>
      <c r="F88" s="245">
        <f t="shared" si="35"/>
        <v>133533.6</v>
      </c>
    </row>
    <row r="89" spans="1:6" ht="20.25" customHeight="1">
      <c r="A89" s="252" t="s">
        <v>607</v>
      </c>
      <c r="B89" s="231" t="s">
        <v>608</v>
      </c>
      <c r="C89" s="245">
        <f>C90+C92</f>
        <v>68330.100000000006</v>
      </c>
      <c r="D89" s="353">
        <f t="shared" ref="D89:F89" si="36">D90+D92</f>
        <v>745.3</v>
      </c>
      <c r="E89" s="353">
        <f t="shared" si="36"/>
        <v>0</v>
      </c>
      <c r="F89" s="353">
        <f t="shared" si="36"/>
        <v>69075.400000000009</v>
      </c>
    </row>
    <row r="90" spans="1:6" ht="16.5" customHeight="1">
      <c r="A90" s="252" t="s">
        <v>609</v>
      </c>
      <c r="B90" s="231" t="s">
        <v>610</v>
      </c>
      <c r="C90" s="245">
        <f>C91</f>
        <v>68330.100000000006</v>
      </c>
      <c r="D90" s="245">
        <f t="shared" ref="D90:F90" si="37">D91</f>
        <v>0</v>
      </c>
      <c r="E90" s="245">
        <f t="shared" si="37"/>
        <v>0</v>
      </c>
      <c r="F90" s="245">
        <f t="shared" si="37"/>
        <v>68330.100000000006</v>
      </c>
    </row>
    <row r="91" spans="1:6" ht="26.25" customHeight="1">
      <c r="A91" s="242" t="s">
        <v>611</v>
      </c>
      <c r="B91" s="231" t="s">
        <v>612</v>
      </c>
      <c r="C91" s="245">
        <v>68330.100000000006</v>
      </c>
      <c r="D91" s="245"/>
      <c r="E91" s="263"/>
      <c r="F91" s="245">
        <v>68330.100000000006</v>
      </c>
    </row>
    <row r="92" spans="1:6" ht="21" customHeight="1">
      <c r="A92" s="350" t="s">
        <v>707</v>
      </c>
      <c r="B92" s="340" t="s">
        <v>706</v>
      </c>
      <c r="C92" s="353">
        <f>C93</f>
        <v>0</v>
      </c>
      <c r="D92" s="353">
        <f t="shared" ref="D92:F92" si="38">D93</f>
        <v>745.3</v>
      </c>
      <c r="E92" s="353">
        <f t="shared" si="38"/>
        <v>0</v>
      </c>
      <c r="F92" s="353">
        <f t="shared" si="38"/>
        <v>745.3</v>
      </c>
    </row>
    <row r="93" spans="1:6" ht="26.25" customHeight="1">
      <c r="A93" s="350" t="s">
        <v>709</v>
      </c>
      <c r="B93" s="340" t="s">
        <v>708</v>
      </c>
      <c r="C93" s="353"/>
      <c r="D93" s="353">
        <v>745.3</v>
      </c>
      <c r="E93" s="263"/>
      <c r="F93" s="353">
        <f>C93+D93</f>
        <v>745.3</v>
      </c>
    </row>
    <row r="94" spans="1:6" ht="26.25" customHeight="1">
      <c r="A94" s="255" t="s">
        <v>613</v>
      </c>
      <c r="B94" s="259" t="s">
        <v>614</v>
      </c>
      <c r="C94" s="245">
        <f>C101+C99+C95+C97</f>
        <v>1824.2</v>
      </c>
      <c r="D94" s="353">
        <f t="shared" ref="D94:F94" si="39">D101+D99+D95+D97</f>
        <v>5073.1000000000004</v>
      </c>
      <c r="E94" s="353">
        <f t="shared" si="39"/>
        <v>0</v>
      </c>
      <c r="F94" s="353">
        <f t="shared" si="39"/>
        <v>6897.3</v>
      </c>
    </row>
    <row r="95" spans="1:6" ht="17.25" customHeight="1">
      <c r="A95" s="350" t="s">
        <v>705</v>
      </c>
      <c r="B95" s="259" t="s">
        <v>704</v>
      </c>
      <c r="C95" s="353">
        <f>C96</f>
        <v>0</v>
      </c>
      <c r="D95" s="353">
        <f t="shared" ref="D95:F95" si="40">D96</f>
        <v>483.2</v>
      </c>
      <c r="E95" s="353">
        <f t="shared" si="40"/>
        <v>0</v>
      </c>
      <c r="F95" s="353">
        <f t="shared" si="40"/>
        <v>483.2</v>
      </c>
    </row>
    <row r="96" spans="1:6" ht="26.25" customHeight="1">
      <c r="A96" s="350" t="s">
        <v>703</v>
      </c>
      <c r="B96" s="259" t="s">
        <v>702</v>
      </c>
      <c r="C96" s="353"/>
      <c r="D96" s="353">
        <v>483.2</v>
      </c>
      <c r="E96" s="353"/>
      <c r="F96" s="353">
        <f>C96+D96</f>
        <v>483.2</v>
      </c>
    </row>
    <row r="97" spans="1:6" ht="55.5" customHeight="1">
      <c r="A97" s="350" t="s">
        <v>701</v>
      </c>
      <c r="B97" s="361" t="s">
        <v>700</v>
      </c>
      <c r="C97" s="353">
        <f>C98</f>
        <v>0</v>
      </c>
      <c r="D97" s="353">
        <f t="shared" ref="D97:F97" si="41">D98</f>
        <v>3000</v>
      </c>
      <c r="E97" s="353">
        <f t="shared" si="41"/>
        <v>0</v>
      </c>
      <c r="F97" s="353">
        <f t="shared" si="41"/>
        <v>3000</v>
      </c>
    </row>
    <row r="98" spans="1:6" ht="57" customHeight="1">
      <c r="A98" s="350" t="s">
        <v>699</v>
      </c>
      <c r="B98" s="361" t="s">
        <v>698</v>
      </c>
      <c r="C98" s="353"/>
      <c r="D98" s="353">
        <v>3000</v>
      </c>
      <c r="E98" s="353"/>
      <c r="F98" s="353">
        <f>C98+D98</f>
        <v>3000</v>
      </c>
    </row>
    <row r="99" spans="1:6" ht="30" customHeight="1">
      <c r="A99" s="255" t="s">
        <v>696</v>
      </c>
      <c r="B99" s="259" t="s">
        <v>695</v>
      </c>
      <c r="C99" s="353">
        <f>C100</f>
        <v>0</v>
      </c>
      <c r="D99" s="353">
        <f t="shared" ref="D99:F99" si="42">D100</f>
        <v>1507.4</v>
      </c>
      <c r="E99" s="353">
        <f t="shared" si="42"/>
        <v>0</v>
      </c>
      <c r="F99" s="353">
        <f t="shared" si="42"/>
        <v>1507.4</v>
      </c>
    </row>
    <row r="100" spans="1:6" ht="44.25" customHeight="1">
      <c r="A100" s="350" t="s">
        <v>697</v>
      </c>
      <c r="B100" s="259" t="s">
        <v>694</v>
      </c>
      <c r="C100" s="353"/>
      <c r="D100" s="353">
        <v>1507.4</v>
      </c>
      <c r="E100" s="353"/>
      <c r="F100" s="353">
        <f>C100+D100</f>
        <v>1507.4</v>
      </c>
    </row>
    <row r="101" spans="1:6" ht="14.25" customHeight="1">
      <c r="A101" s="348" t="s">
        <v>615</v>
      </c>
      <c r="B101" s="231" t="s">
        <v>616</v>
      </c>
      <c r="C101" s="245">
        <f t="shared" ref="C101:F101" si="43">C102</f>
        <v>1824.2</v>
      </c>
      <c r="D101" s="245">
        <f t="shared" si="43"/>
        <v>82.5</v>
      </c>
      <c r="E101" s="245">
        <f t="shared" si="43"/>
        <v>0</v>
      </c>
      <c r="F101" s="245">
        <f t="shared" si="43"/>
        <v>1906.7</v>
      </c>
    </row>
    <row r="102" spans="1:6" ht="15" customHeight="1">
      <c r="A102" s="242" t="s">
        <v>617</v>
      </c>
      <c r="B102" s="231" t="s">
        <v>618</v>
      </c>
      <c r="C102" s="245">
        <v>1824.2</v>
      </c>
      <c r="D102" s="245">
        <v>82.5</v>
      </c>
      <c r="E102" s="263"/>
      <c r="F102" s="245">
        <f>C102+D102</f>
        <v>1906.7</v>
      </c>
    </row>
    <row r="103" spans="1:6" ht="28.5" customHeight="1">
      <c r="A103" s="252" t="s">
        <v>619</v>
      </c>
      <c r="B103" s="231" t="s">
        <v>620</v>
      </c>
      <c r="C103" s="245">
        <f>C104+C106</f>
        <v>57511</v>
      </c>
      <c r="D103" s="245">
        <f t="shared" ref="D103:F103" si="44">D104+D106</f>
        <v>0</v>
      </c>
      <c r="E103" s="245">
        <f t="shared" si="44"/>
        <v>0</v>
      </c>
      <c r="F103" s="245">
        <f t="shared" si="44"/>
        <v>57511</v>
      </c>
    </row>
    <row r="104" spans="1:6" ht="29.25" customHeight="1">
      <c r="A104" s="252" t="s">
        <v>621</v>
      </c>
      <c r="B104" s="231" t="s">
        <v>622</v>
      </c>
      <c r="C104" s="245">
        <f>C105</f>
        <v>1587.9</v>
      </c>
      <c r="D104" s="245">
        <f t="shared" ref="D104:F104" si="45">D105</f>
        <v>0</v>
      </c>
      <c r="E104" s="245">
        <f t="shared" si="45"/>
        <v>0</v>
      </c>
      <c r="F104" s="245">
        <f t="shared" si="45"/>
        <v>1587.9</v>
      </c>
    </row>
    <row r="105" spans="1:6" ht="27" customHeight="1">
      <c r="A105" s="242" t="s">
        <v>623</v>
      </c>
      <c r="B105" s="260" t="s">
        <v>624</v>
      </c>
      <c r="C105" s="245">
        <v>1587.9</v>
      </c>
      <c r="D105" s="245"/>
      <c r="E105" s="263"/>
      <c r="F105" s="245">
        <f>C105+D105</f>
        <v>1587.9</v>
      </c>
    </row>
    <row r="106" spans="1:6" ht="16.5" customHeight="1">
      <c r="A106" s="242" t="s">
        <v>625</v>
      </c>
      <c r="B106" s="231" t="s">
        <v>626</v>
      </c>
      <c r="C106" s="245">
        <f>C107</f>
        <v>55923.1</v>
      </c>
      <c r="D106" s="245">
        <f t="shared" ref="D106:F106" si="46">D107</f>
        <v>0</v>
      </c>
      <c r="E106" s="245">
        <f t="shared" si="46"/>
        <v>0</v>
      </c>
      <c r="F106" s="245">
        <f t="shared" si="46"/>
        <v>55923.1</v>
      </c>
    </row>
    <row r="107" spans="1:6" ht="19.5" customHeight="1">
      <c r="A107" s="242" t="s">
        <v>627</v>
      </c>
      <c r="B107" s="231" t="s">
        <v>628</v>
      </c>
      <c r="C107" s="245">
        <v>55923.1</v>
      </c>
      <c r="D107" s="245"/>
      <c r="E107" s="263"/>
      <c r="F107" s="245">
        <f>C107+D107</f>
        <v>55923.1</v>
      </c>
    </row>
    <row r="108" spans="1:6" ht="19.5" customHeight="1">
      <c r="A108" s="239" t="s">
        <v>629</v>
      </c>
      <c r="B108" s="231" t="s">
        <v>630</v>
      </c>
      <c r="C108" s="245">
        <f>C109</f>
        <v>49.9</v>
      </c>
      <c r="D108" s="245">
        <f t="shared" ref="D108:F109" si="47">D109</f>
        <v>0</v>
      </c>
      <c r="E108" s="245">
        <f t="shared" si="47"/>
        <v>0</v>
      </c>
      <c r="F108" s="245">
        <f t="shared" si="47"/>
        <v>49.9</v>
      </c>
    </row>
    <row r="109" spans="1:6" ht="42" customHeight="1">
      <c r="A109" s="239" t="s">
        <v>631</v>
      </c>
      <c r="B109" s="231" t="s">
        <v>632</v>
      </c>
      <c r="C109" s="245">
        <f>C110</f>
        <v>49.9</v>
      </c>
      <c r="D109" s="245">
        <f t="shared" si="47"/>
        <v>0</v>
      </c>
      <c r="E109" s="245">
        <f t="shared" si="47"/>
        <v>0</v>
      </c>
      <c r="F109" s="245">
        <f t="shared" si="47"/>
        <v>49.9</v>
      </c>
    </row>
    <row r="110" spans="1:6" ht="42" customHeight="1">
      <c r="A110" s="262" t="s">
        <v>633</v>
      </c>
      <c r="B110" s="231" t="s">
        <v>634</v>
      </c>
      <c r="C110" s="245">
        <v>49.9</v>
      </c>
      <c r="D110" s="245"/>
      <c r="E110" s="263"/>
      <c r="F110" s="245">
        <f>C110+D110</f>
        <v>49.9</v>
      </c>
    </row>
    <row r="111" spans="1:6" ht="68.25" customHeight="1">
      <c r="A111" s="262" t="s">
        <v>639</v>
      </c>
      <c r="B111" s="231" t="s">
        <v>638</v>
      </c>
      <c r="C111" s="245">
        <f>C112</f>
        <v>55.2</v>
      </c>
      <c r="D111" s="245">
        <f t="shared" ref="D111:F111" si="48">D112</f>
        <v>0</v>
      </c>
      <c r="E111" s="245">
        <f t="shared" si="48"/>
        <v>0</v>
      </c>
      <c r="F111" s="245">
        <f t="shared" si="48"/>
        <v>55.2</v>
      </c>
    </row>
    <row r="112" spans="1:6" ht="42" customHeight="1">
      <c r="A112" s="262" t="s">
        <v>641</v>
      </c>
      <c r="B112" s="231" t="s">
        <v>640</v>
      </c>
      <c r="C112" s="245">
        <f>C113</f>
        <v>55.2</v>
      </c>
      <c r="D112" s="245">
        <f t="shared" ref="D112:F112" si="49">D113</f>
        <v>0</v>
      </c>
      <c r="E112" s="245">
        <f t="shared" si="49"/>
        <v>0</v>
      </c>
      <c r="F112" s="245">
        <f t="shared" si="49"/>
        <v>55.2</v>
      </c>
    </row>
    <row r="113" spans="1:6" ht="42" customHeight="1">
      <c r="A113" s="262" t="s">
        <v>637</v>
      </c>
      <c r="B113" s="231" t="s">
        <v>636</v>
      </c>
      <c r="C113" s="245">
        <v>55.2</v>
      </c>
      <c r="D113" s="245"/>
      <c r="E113" s="263"/>
      <c r="F113" s="266">
        <f>C113+D113</f>
        <v>55.2</v>
      </c>
    </row>
    <row r="114" spans="1:6" ht="30" customHeight="1">
      <c r="A114" s="262" t="s">
        <v>645</v>
      </c>
      <c r="B114" s="231" t="s">
        <v>644</v>
      </c>
      <c r="C114" s="245">
        <f>C115</f>
        <v>-33.5</v>
      </c>
      <c r="D114" s="245">
        <f t="shared" ref="D114:F114" si="50">D115</f>
        <v>0</v>
      </c>
      <c r="E114" s="245">
        <f t="shared" si="50"/>
        <v>0</v>
      </c>
      <c r="F114" s="245">
        <f t="shared" si="50"/>
        <v>-33.5</v>
      </c>
    </row>
    <row r="115" spans="1:6" ht="30" customHeight="1">
      <c r="A115" s="262" t="s">
        <v>643</v>
      </c>
      <c r="B115" s="231" t="s">
        <v>642</v>
      </c>
      <c r="C115" s="245">
        <f>C116+C117</f>
        <v>-33.5</v>
      </c>
      <c r="D115" s="245">
        <f t="shared" ref="D115:F115" si="51">D116+D117</f>
        <v>0</v>
      </c>
      <c r="E115" s="245">
        <f t="shared" si="51"/>
        <v>0</v>
      </c>
      <c r="F115" s="245">
        <f t="shared" si="51"/>
        <v>-33.5</v>
      </c>
    </row>
    <row r="116" spans="1:6" ht="42" customHeight="1">
      <c r="A116" s="262" t="s">
        <v>647</v>
      </c>
      <c r="B116" s="231" t="s">
        <v>646</v>
      </c>
      <c r="C116" s="245">
        <v>-1.4</v>
      </c>
      <c r="D116" s="245"/>
      <c r="E116" s="263"/>
      <c r="F116" s="266">
        <f>C116+D116</f>
        <v>-1.4</v>
      </c>
    </row>
    <row r="117" spans="1:6" ht="29.25" customHeight="1">
      <c r="A117" s="262" t="s">
        <v>649</v>
      </c>
      <c r="B117" s="231" t="s">
        <v>648</v>
      </c>
      <c r="C117" s="245">
        <v>-32.1</v>
      </c>
      <c r="D117" s="245"/>
      <c r="E117" s="263"/>
      <c r="F117" s="266">
        <f>C117+D117</f>
        <v>-32.1</v>
      </c>
    </row>
    <row r="118" spans="1:6" ht="19.5" customHeight="1">
      <c r="A118" s="261"/>
      <c r="B118" s="16" t="s">
        <v>635</v>
      </c>
      <c r="C118" s="246">
        <f>C17+C87</f>
        <v>175976</v>
      </c>
      <c r="D118" s="246">
        <f t="shared" ref="D118:F118" si="52">D17+D87</f>
        <v>5818.4000000000005</v>
      </c>
      <c r="E118" s="246">
        <f t="shared" si="52"/>
        <v>0</v>
      </c>
      <c r="F118" s="246">
        <f t="shared" si="52"/>
        <v>181794.40000000002</v>
      </c>
    </row>
    <row r="119" spans="1:6">
      <c r="A119" s="15"/>
      <c r="B119" s="15"/>
      <c r="C119" s="15"/>
      <c r="D119" s="15"/>
      <c r="E119" s="15"/>
    </row>
    <row r="120" spans="1:6">
      <c r="A120" s="15"/>
      <c r="B120" s="15"/>
      <c r="C120" s="15"/>
      <c r="D120" s="15"/>
      <c r="E120" s="15"/>
    </row>
  </sheetData>
  <mergeCells count="31">
    <mergeCell ref="B2:F2"/>
    <mergeCell ref="B3:F3"/>
    <mergeCell ref="B4:F4"/>
    <mergeCell ref="B5:F5"/>
    <mergeCell ref="B10:F10"/>
    <mergeCell ref="F28:F29"/>
    <mergeCell ref="F30:F31"/>
    <mergeCell ref="F32:F33"/>
    <mergeCell ref="B1:F1"/>
    <mergeCell ref="A32:A33"/>
    <mergeCell ref="B32:B33"/>
    <mergeCell ref="C32:C33"/>
    <mergeCell ref="D26:D27"/>
    <mergeCell ref="F26:F27"/>
    <mergeCell ref="A28:A29"/>
    <mergeCell ref="B28:B29"/>
    <mergeCell ref="C28:C29"/>
    <mergeCell ref="A30:A31"/>
    <mergeCell ref="B30:B31"/>
    <mergeCell ref="C30:C31"/>
    <mergeCell ref="A12:C12"/>
    <mergeCell ref="A13:C13"/>
    <mergeCell ref="B15:C15"/>
    <mergeCell ref="A26:A27"/>
    <mergeCell ref="B26:B27"/>
    <mergeCell ref="C26:C27"/>
    <mergeCell ref="A11:C11"/>
    <mergeCell ref="B6:F6"/>
    <mergeCell ref="B7:F7"/>
    <mergeCell ref="B8:F8"/>
    <mergeCell ref="B9:F9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SheetLayoutView="100" workbookViewId="0">
      <selection activeCell="B8" sqref="B8:E8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70" t="s">
        <v>469</v>
      </c>
      <c r="B1" s="399"/>
      <c r="C1" s="399"/>
      <c r="D1" s="399"/>
      <c r="E1" s="399"/>
    </row>
    <row r="2" spans="1:5" ht="15.75">
      <c r="A2" s="370" t="s">
        <v>31</v>
      </c>
      <c r="B2" s="399"/>
      <c r="C2" s="399"/>
      <c r="D2" s="399"/>
      <c r="E2" s="399"/>
    </row>
    <row r="3" spans="1:5" ht="15.75">
      <c r="A3" s="4"/>
      <c r="B3" s="370" t="s">
        <v>1</v>
      </c>
      <c r="C3" s="370"/>
      <c r="D3" s="370"/>
      <c r="E3" s="370"/>
    </row>
    <row r="4" spans="1:5" ht="15.75">
      <c r="A4" s="5"/>
      <c r="B4" s="370" t="s">
        <v>2</v>
      </c>
      <c r="C4" s="370"/>
      <c r="D4" s="370"/>
      <c r="E4" s="370"/>
    </row>
    <row r="5" spans="1:5" ht="15.75">
      <c r="A5" s="3"/>
      <c r="B5" s="370" t="s">
        <v>742</v>
      </c>
      <c r="C5" s="370"/>
      <c r="D5" s="370"/>
      <c r="E5" s="370"/>
    </row>
    <row r="6" spans="1:5" ht="15.75">
      <c r="A6" s="370" t="s">
        <v>358</v>
      </c>
      <c r="B6" s="399"/>
      <c r="C6" s="399"/>
      <c r="D6" s="399"/>
      <c r="E6" s="399"/>
    </row>
    <row r="7" spans="1:5" ht="15.75">
      <c r="A7" s="370" t="s">
        <v>31</v>
      </c>
      <c r="B7" s="399"/>
      <c r="C7" s="399"/>
      <c r="D7" s="399"/>
      <c r="E7" s="399"/>
    </row>
    <row r="8" spans="1:5" ht="15.75">
      <c r="A8" s="4"/>
      <c r="B8" s="370" t="s">
        <v>1</v>
      </c>
      <c r="C8" s="370"/>
      <c r="D8" s="370"/>
      <c r="E8" s="370"/>
    </row>
    <row r="9" spans="1:5" ht="15.75">
      <c r="A9" s="5"/>
      <c r="B9" s="370" t="s">
        <v>2</v>
      </c>
      <c r="C9" s="370"/>
      <c r="D9" s="370"/>
      <c r="E9" s="370"/>
    </row>
    <row r="10" spans="1:5" ht="15.75" customHeight="1">
      <c r="A10" s="3"/>
      <c r="B10" s="370" t="s">
        <v>460</v>
      </c>
      <c r="C10" s="370"/>
      <c r="D10" s="370"/>
      <c r="E10" s="370"/>
    </row>
    <row r="11" spans="1:5" ht="15.75" customHeight="1">
      <c r="A11" s="3"/>
      <c r="B11" s="75"/>
      <c r="C11" s="109"/>
      <c r="D11" s="109"/>
      <c r="E11" s="75"/>
    </row>
    <row r="12" spans="1:5" ht="15" customHeight="1">
      <c r="A12" s="368" t="s">
        <v>9</v>
      </c>
      <c r="B12" s="368"/>
      <c r="C12" s="368"/>
      <c r="D12" s="368"/>
      <c r="E12" s="368"/>
    </row>
    <row r="13" spans="1:5" ht="14.25" customHeight="1">
      <c r="A13" s="368" t="s">
        <v>465</v>
      </c>
      <c r="B13" s="368"/>
      <c r="C13" s="368"/>
      <c r="D13" s="368"/>
      <c r="E13" s="368"/>
    </row>
    <row r="14" spans="1:5" ht="14.25" hidden="1" customHeight="1">
      <c r="A14" s="368"/>
      <c r="B14" s="368"/>
      <c r="C14" s="368"/>
      <c r="D14" s="368"/>
      <c r="E14" s="368"/>
    </row>
    <row r="15" spans="1:5" ht="14.25" customHeight="1">
      <c r="A15" s="368" t="s">
        <v>360</v>
      </c>
      <c r="B15" s="368"/>
      <c r="C15" s="368"/>
      <c r="D15" s="368"/>
      <c r="E15" s="368"/>
    </row>
    <row r="16" spans="1:5">
      <c r="A16" s="373" t="s">
        <v>10</v>
      </c>
      <c r="B16" s="396"/>
      <c r="C16" s="396"/>
      <c r="D16" s="396"/>
      <c r="E16" s="396"/>
    </row>
    <row r="17" spans="1:5" ht="42" customHeight="1">
      <c r="A17" s="394" t="s">
        <v>11</v>
      </c>
      <c r="B17" s="394" t="s">
        <v>12</v>
      </c>
      <c r="C17" s="114" t="s">
        <v>359</v>
      </c>
      <c r="D17" s="114" t="s">
        <v>346</v>
      </c>
      <c r="E17" s="397" t="s">
        <v>345</v>
      </c>
    </row>
    <row r="18" spans="1:5" hidden="1">
      <c r="A18" s="394"/>
      <c r="B18" s="394"/>
      <c r="C18" s="270"/>
      <c r="D18" s="270"/>
      <c r="E18" s="398"/>
    </row>
    <row r="19" spans="1:5">
      <c r="A19" s="391" t="s">
        <v>13</v>
      </c>
      <c r="B19" s="392" t="s">
        <v>14</v>
      </c>
      <c r="C19" s="393">
        <f>C21</f>
        <v>2177.4000000000233</v>
      </c>
      <c r="D19" s="393">
        <f t="shared" ref="D19:E19" si="0">D21</f>
        <v>0</v>
      </c>
      <c r="E19" s="393">
        <f t="shared" si="0"/>
        <v>0</v>
      </c>
    </row>
    <row r="20" spans="1:5">
      <c r="A20" s="391"/>
      <c r="B20" s="392"/>
      <c r="C20" s="393"/>
      <c r="D20" s="393"/>
      <c r="E20" s="393"/>
    </row>
    <row r="21" spans="1:5">
      <c r="A21" s="391" t="s">
        <v>15</v>
      </c>
      <c r="B21" s="392" t="s">
        <v>16</v>
      </c>
      <c r="C21" s="393">
        <f>C23+C28</f>
        <v>2177.4000000000233</v>
      </c>
      <c r="D21" s="393">
        <f t="shared" ref="D21:E21" si="1">D23+D28</f>
        <v>0</v>
      </c>
      <c r="E21" s="393">
        <f t="shared" si="1"/>
        <v>0</v>
      </c>
    </row>
    <row r="22" spans="1:5">
      <c r="A22" s="391"/>
      <c r="B22" s="392"/>
      <c r="C22" s="393"/>
      <c r="D22" s="393"/>
      <c r="E22" s="393"/>
    </row>
    <row r="23" spans="1:5">
      <c r="A23" s="76" t="s">
        <v>17</v>
      </c>
      <c r="B23" s="269" t="s">
        <v>18</v>
      </c>
      <c r="C23" s="243">
        <f>C24</f>
        <v>-182565.3</v>
      </c>
      <c r="D23" s="243">
        <f t="shared" ref="D23:E25" si="2">D24</f>
        <v>-177342.3</v>
      </c>
      <c r="E23" s="243">
        <f t="shared" si="2"/>
        <v>-181740.4</v>
      </c>
    </row>
    <row r="24" spans="1:5" ht="15" customHeight="1">
      <c r="A24" s="76" t="s">
        <v>19</v>
      </c>
      <c r="B24" s="269" t="s">
        <v>20</v>
      </c>
      <c r="C24" s="243">
        <f>C25</f>
        <v>-182565.3</v>
      </c>
      <c r="D24" s="243">
        <f t="shared" si="2"/>
        <v>-177342.3</v>
      </c>
      <c r="E24" s="243">
        <f t="shared" si="2"/>
        <v>-181740.4</v>
      </c>
    </row>
    <row r="25" spans="1:5" ht="25.5">
      <c r="A25" s="76" t="s">
        <v>21</v>
      </c>
      <c r="B25" s="269" t="s">
        <v>22</v>
      </c>
      <c r="C25" s="243">
        <f>C26</f>
        <v>-182565.3</v>
      </c>
      <c r="D25" s="243">
        <f t="shared" si="2"/>
        <v>-177342.3</v>
      </c>
      <c r="E25" s="243">
        <f t="shared" si="2"/>
        <v>-181740.4</v>
      </c>
    </row>
    <row r="26" spans="1:5">
      <c r="A26" s="394" t="s">
        <v>23</v>
      </c>
      <c r="B26" s="395" t="s">
        <v>102</v>
      </c>
      <c r="C26" s="390">
        <v>-182565.3</v>
      </c>
      <c r="D26" s="390">
        <v>-177342.3</v>
      </c>
      <c r="E26" s="390">
        <v>-181740.4</v>
      </c>
    </row>
    <row r="27" spans="1:5">
      <c r="A27" s="394"/>
      <c r="B27" s="395"/>
      <c r="C27" s="390"/>
      <c r="D27" s="390"/>
      <c r="E27" s="390"/>
    </row>
    <row r="28" spans="1:5">
      <c r="A28" s="76" t="s">
        <v>24</v>
      </c>
      <c r="B28" s="269" t="s">
        <v>25</v>
      </c>
      <c r="C28" s="243">
        <f>C29</f>
        <v>184742.7</v>
      </c>
      <c r="D28" s="243">
        <f t="shared" ref="D28:E29" si="3">D29</f>
        <v>177342.3</v>
      </c>
      <c r="E28" s="243">
        <f t="shared" si="3"/>
        <v>181740.4</v>
      </c>
    </row>
    <row r="29" spans="1:5" ht="15" customHeight="1">
      <c r="A29" s="76" t="s">
        <v>26</v>
      </c>
      <c r="B29" s="269" t="s">
        <v>27</v>
      </c>
      <c r="C29" s="243">
        <f>C30</f>
        <v>184742.7</v>
      </c>
      <c r="D29" s="243">
        <f t="shared" si="3"/>
        <v>177342.3</v>
      </c>
      <c r="E29" s="243">
        <f t="shared" si="3"/>
        <v>181740.4</v>
      </c>
    </row>
    <row r="30" spans="1:5" ht="25.5">
      <c r="A30" s="76" t="s">
        <v>28</v>
      </c>
      <c r="B30" s="269" t="s">
        <v>29</v>
      </c>
      <c r="C30" s="243">
        <f>C31</f>
        <v>184742.7</v>
      </c>
      <c r="D30" s="243">
        <f>D31</f>
        <v>177342.3</v>
      </c>
      <c r="E30" s="243">
        <f>E31</f>
        <v>181740.4</v>
      </c>
    </row>
    <row r="31" spans="1:5">
      <c r="A31" s="386" t="s">
        <v>30</v>
      </c>
      <c r="B31" s="388" t="s">
        <v>103</v>
      </c>
      <c r="C31" s="390">
        <v>184742.7</v>
      </c>
      <c r="D31" s="390">
        <v>177342.3</v>
      </c>
      <c r="E31" s="390">
        <v>181740.4</v>
      </c>
    </row>
    <row r="32" spans="1:5">
      <c r="A32" s="387"/>
      <c r="B32" s="389"/>
      <c r="C32" s="390"/>
      <c r="D32" s="390"/>
      <c r="E32" s="390"/>
    </row>
    <row r="33" spans="1:5" ht="38.25">
      <c r="A33" s="326" t="s">
        <v>676</v>
      </c>
      <c r="B33" s="332" t="s">
        <v>677</v>
      </c>
      <c r="C33" s="328">
        <f>C34+C38</f>
        <v>0</v>
      </c>
      <c r="D33" s="328">
        <f t="shared" ref="D33:E33" si="4">D34+D38</f>
        <v>0</v>
      </c>
      <c r="E33" s="328">
        <f t="shared" si="4"/>
        <v>0</v>
      </c>
    </row>
    <row r="34" spans="1:5" ht="38.25">
      <c r="A34" s="327" t="s">
        <v>676</v>
      </c>
      <c r="B34" s="329" t="s">
        <v>678</v>
      </c>
      <c r="C34" s="328">
        <f>C35</f>
        <v>-770.9</v>
      </c>
      <c r="D34" s="328"/>
      <c r="E34" s="328"/>
    </row>
    <row r="35" spans="1:5" ht="51">
      <c r="A35" s="327" t="s">
        <v>679</v>
      </c>
      <c r="B35" s="329" t="s">
        <v>680</v>
      </c>
      <c r="C35" s="328">
        <f>C36</f>
        <v>-770.9</v>
      </c>
      <c r="D35" s="328"/>
      <c r="E35" s="328"/>
    </row>
    <row r="36" spans="1:5" ht="63.75">
      <c r="A36" s="327" t="s">
        <v>681</v>
      </c>
      <c r="B36" s="329" t="s">
        <v>682</v>
      </c>
      <c r="C36" s="328">
        <f>C37</f>
        <v>-770.9</v>
      </c>
      <c r="D36" s="328"/>
      <c r="E36" s="328"/>
    </row>
    <row r="37" spans="1:5" ht="63.75">
      <c r="A37" s="327" t="s">
        <v>683</v>
      </c>
      <c r="B37" s="329" t="s">
        <v>682</v>
      </c>
      <c r="C37" s="328">
        <v>-770.9</v>
      </c>
      <c r="D37" s="328"/>
      <c r="E37" s="328"/>
    </row>
    <row r="38" spans="1:5" ht="38.25">
      <c r="A38" s="327" t="s">
        <v>684</v>
      </c>
      <c r="B38" s="329" t="s">
        <v>685</v>
      </c>
      <c r="C38" s="328">
        <f>C39</f>
        <v>770.9</v>
      </c>
      <c r="D38" s="328"/>
      <c r="E38" s="328"/>
    </row>
    <row r="39" spans="1:5" ht="58.5" customHeight="1">
      <c r="A39" s="327" t="s">
        <v>686</v>
      </c>
      <c r="B39" s="329" t="s">
        <v>687</v>
      </c>
      <c r="C39" s="328">
        <f>C40</f>
        <v>770.9</v>
      </c>
      <c r="D39" s="328"/>
      <c r="E39" s="328"/>
    </row>
    <row r="40" spans="1:5" ht="72.75" customHeight="1">
      <c r="A40" s="327" t="s">
        <v>688</v>
      </c>
      <c r="B40" s="329" t="s">
        <v>689</v>
      </c>
      <c r="C40" s="328">
        <v>770.9</v>
      </c>
      <c r="D40" s="328"/>
      <c r="E40" s="328"/>
    </row>
    <row r="41" spans="1:5">
      <c r="A41" s="24"/>
      <c r="B41" s="19"/>
      <c r="C41" s="19"/>
      <c r="D41" s="19"/>
      <c r="E41" s="24"/>
    </row>
    <row r="42" spans="1:5">
      <c r="A42" s="24"/>
      <c r="B42" s="19"/>
      <c r="C42" s="19"/>
      <c r="D42" s="19"/>
      <c r="E42" s="24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:E1"/>
    <mergeCell ref="A2:E2"/>
    <mergeCell ref="B3:E3"/>
    <mergeCell ref="B4:E4"/>
    <mergeCell ref="B5:E5"/>
    <mergeCell ref="A12:E12"/>
    <mergeCell ref="A13:E14"/>
    <mergeCell ref="A6:E6"/>
    <mergeCell ref="A7:E7"/>
    <mergeCell ref="B8:E8"/>
    <mergeCell ref="B9:E9"/>
    <mergeCell ref="B10:E10"/>
    <mergeCell ref="A16:E16"/>
    <mergeCell ref="A17:A18"/>
    <mergeCell ref="B17:B18"/>
    <mergeCell ref="E17:E18"/>
    <mergeCell ref="A19:A20"/>
    <mergeCell ref="B19:B20"/>
    <mergeCell ref="E19:E20"/>
    <mergeCell ref="C19:C20"/>
    <mergeCell ref="D19:D20"/>
    <mergeCell ref="A15:E15"/>
    <mergeCell ref="A31:A32"/>
    <mergeCell ref="B31:B32"/>
    <mergeCell ref="E31:E32"/>
    <mergeCell ref="A21:A22"/>
    <mergeCell ref="B21:B22"/>
    <mergeCell ref="E21:E22"/>
    <mergeCell ref="A26:A27"/>
    <mergeCell ref="B26:B27"/>
    <mergeCell ref="E26:E27"/>
    <mergeCell ref="C26:C27"/>
    <mergeCell ref="D26:D27"/>
    <mergeCell ref="C21:C22"/>
    <mergeCell ref="D21:D22"/>
    <mergeCell ref="C31:C32"/>
    <mergeCell ref="D31:D32"/>
  </mergeCells>
  <pageMargins left="0.7" right="0.7" top="0.75" bottom="0.75" header="0.3" footer="0.3"/>
  <pageSetup paperSize="9" scale="99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263"/>
  <sheetViews>
    <sheetView view="pageBreakPreview" topLeftCell="A257" zoomScaleSheetLayoutView="100" workbookViewId="0">
      <selection activeCell="E247" sqref="E247"/>
    </sheetView>
  </sheetViews>
  <sheetFormatPr defaultRowHeight="12.75"/>
  <cols>
    <col min="1" max="1" width="86.28515625" style="39" customWidth="1"/>
    <col min="2" max="2" width="12" style="39" customWidth="1"/>
    <col min="3" max="3" width="6.85546875" style="39" customWidth="1"/>
    <col min="4" max="4" width="9.5703125" style="39" customWidth="1"/>
    <col min="5" max="5" width="7.7109375" style="39" customWidth="1"/>
    <col min="6" max="6" width="10.140625" style="39" customWidth="1"/>
    <col min="7" max="16384" width="9.140625" style="39"/>
  </cols>
  <sheetData>
    <row r="1" spans="1:6" ht="15.75">
      <c r="A1" s="370" t="s">
        <v>655</v>
      </c>
      <c r="B1" s="370"/>
      <c r="C1" s="370"/>
      <c r="D1" s="370"/>
      <c r="E1" s="370"/>
      <c r="F1" s="370"/>
    </row>
    <row r="2" spans="1:6" ht="15.75">
      <c r="A2" s="370" t="s">
        <v>0</v>
      </c>
      <c r="B2" s="370"/>
      <c r="C2" s="370"/>
      <c r="D2" s="370"/>
      <c r="E2" s="370"/>
      <c r="F2" s="370"/>
    </row>
    <row r="3" spans="1:6" ht="15.75">
      <c r="A3" s="272"/>
      <c r="B3" s="370" t="s">
        <v>1</v>
      </c>
      <c r="C3" s="370"/>
      <c r="D3" s="370"/>
      <c r="E3" s="370"/>
      <c r="F3" s="370"/>
    </row>
    <row r="4" spans="1:6" ht="15.75">
      <c r="A4" s="272"/>
      <c r="B4" s="370" t="s">
        <v>2</v>
      </c>
      <c r="C4" s="370"/>
      <c r="D4" s="370"/>
      <c r="E4" s="370"/>
      <c r="F4" s="370"/>
    </row>
    <row r="5" spans="1:6" ht="15.75">
      <c r="A5" s="370" t="s">
        <v>742</v>
      </c>
      <c r="B5" s="370"/>
      <c r="C5" s="370"/>
      <c r="D5" s="370"/>
      <c r="E5" s="370"/>
      <c r="F5" s="370"/>
    </row>
    <row r="6" spans="1:6" ht="15.75">
      <c r="A6" s="370" t="s">
        <v>258</v>
      </c>
      <c r="B6" s="370"/>
      <c r="C6" s="370"/>
      <c r="D6" s="370"/>
      <c r="E6" s="370"/>
      <c r="F6" s="370"/>
    </row>
    <row r="7" spans="1:6" ht="15.75">
      <c r="A7" s="370" t="s">
        <v>0</v>
      </c>
      <c r="B7" s="370"/>
      <c r="C7" s="370"/>
      <c r="D7" s="370"/>
      <c r="E7" s="370"/>
      <c r="F7" s="370"/>
    </row>
    <row r="8" spans="1:6" ht="15.75" customHeight="1">
      <c r="A8" s="272"/>
      <c r="B8" s="370" t="s">
        <v>1</v>
      </c>
      <c r="C8" s="370"/>
      <c r="D8" s="370"/>
      <c r="E8" s="370"/>
      <c r="F8" s="370"/>
    </row>
    <row r="9" spans="1:6" ht="15.75" customHeight="1">
      <c r="A9" s="272"/>
      <c r="B9" s="370" t="s">
        <v>2</v>
      </c>
      <c r="C9" s="370"/>
      <c r="D9" s="370"/>
      <c r="E9" s="370"/>
      <c r="F9" s="370"/>
    </row>
    <row r="10" spans="1:6" ht="15.75">
      <c r="A10" s="370" t="s">
        <v>460</v>
      </c>
      <c r="B10" s="370"/>
      <c r="C10" s="370"/>
      <c r="D10" s="370"/>
      <c r="E10" s="370"/>
      <c r="F10" s="370"/>
    </row>
    <row r="11" spans="1:6" ht="15.75">
      <c r="A11" s="1"/>
      <c r="B11" s="1"/>
      <c r="C11" s="1"/>
      <c r="D11" s="1"/>
      <c r="E11" s="1"/>
      <c r="F11" s="1"/>
    </row>
    <row r="12" spans="1:6" ht="15.75">
      <c r="A12" s="402" t="s">
        <v>32</v>
      </c>
      <c r="B12" s="399"/>
      <c r="C12" s="399"/>
      <c r="D12" s="399"/>
      <c r="E12" s="1"/>
      <c r="F12" s="1"/>
    </row>
    <row r="13" spans="1:6" ht="15.75">
      <c r="A13" s="402" t="s">
        <v>48</v>
      </c>
      <c r="B13" s="399"/>
      <c r="C13" s="399"/>
      <c r="D13" s="399"/>
      <c r="E13" s="1"/>
      <c r="F13" s="1"/>
    </row>
    <row r="14" spans="1:6" ht="15.75">
      <c r="A14" s="402" t="s">
        <v>49</v>
      </c>
      <c r="B14" s="399"/>
      <c r="C14" s="399"/>
      <c r="D14" s="399"/>
      <c r="E14" s="1"/>
      <c r="F14" s="1"/>
    </row>
    <row r="15" spans="1:6" ht="30.75" customHeight="1">
      <c r="A15" s="402" t="s">
        <v>411</v>
      </c>
      <c r="B15" s="399"/>
      <c r="C15" s="399"/>
      <c r="D15" s="399"/>
      <c r="E15" s="1"/>
      <c r="F15" s="1"/>
    </row>
    <row r="16" spans="1:6" ht="21.75" customHeight="1">
      <c r="A16" s="400"/>
      <c r="B16" s="401"/>
      <c r="C16" s="401"/>
      <c r="D16" s="401"/>
      <c r="E16" s="274"/>
      <c r="F16" s="274"/>
    </row>
    <row r="17" spans="1:6" ht="15.75" customHeight="1">
      <c r="A17" s="393" t="s">
        <v>33</v>
      </c>
      <c r="B17" s="393" t="s">
        <v>34</v>
      </c>
      <c r="C17" s="393" t="s">
        <v>35</v>
      </c>
      <c r="D17" s="405" t="s">
        <v>344</v>
      </c>
      <c r="E17" s="409" t="s">
        <v>650</v>
      </c>
      <c r="F17" s="409" t="s">
        <v>651</v>
      </c>
    </row>
    <row r="18" spans="1:6" ht="34.5" customHeight="1">
      <c r="A18" s="393"/>
      <c r="B18" s="393"/>
      <c r="C18" s="393"/>
      <c r="D18" s="406"/>
      <c r="E18" s="410"/>
      <c r="F18" s="410"/>
    </row>
    <row r="19" spans="1:6" ht="19.5" customHeight="1">
      <c r="A19" s="35" t="s">
        <v>36</v>
      </c>
      <c r="B19" s="40" t="s">
        <v>114</v>
      </c>
      <c r="C19" s="31"/>
      <c r="D19" s="74">
        <f>D20+D33+D42+D46+D65+D73+D79+D86+D90</f>
        <v>113638.99999999999</v>
      </c>
      <c r="E19" s="246">
        <f>E20+E33+E42+E46+E65+E73+E79+E86+E90</f>
        <v>2139.6999999999998</v>
      </c>
      <c r="F19" s="246">
        <f>F20+F33+F42+F46+F65+F73+F79+F86+F90</f>
        <v>115778.70000000001</v>
      </c>
    </row>
    <row r="20" spans="1:6" s="41" customFormat="1" ht="17.25" customHeight="1">
      <c r="A20" s="35" t="s">
        <v>115</v>
      </c>
      <c r="B20" s="40" t="s">
        <v>116</v>
      </c>
      <c r="C20" s="26"/>
      <c r="D20" s="57">
        <f>D21+D30</f>
        <v>5359.9000000000005</v>
      </c>
      <c r="E20" s="246">
        <f>E21+E30</f>
        <v>1507.4</v>
      </c>
      <c r="F20" s="246">
        <f>F21+F30</f>
        <v>6867.3000000000011</v>
      </c>
    </row>
    <row r="21" spans="1:6" ht="17.25" customHeight="1">
      <c r="A21" s="29" t="s">
        <v>118</v>
      </c>
      <c r="B21" s="30" t="s">
        <v>126</v>
      </c>
      <c r="C21" s="34"/>
      <c r="D21" s="77">
        <f>D22+D23+D24+D25+D26+D27+D29+D28</f>
        <v>5264.8</v>
      </c>
      <c r="E21" s="353">
        <f t="shared" ref="E21:F21" si="0">E22+E23+E24+E25+E26+E27+E29+E28</f>
        <v>1507.4</v>
      </c>
      <c r="F21" s="353">
        <f t="shared" si="0"/>
        <v>6772.2000000000007</v>
      </c>
    </row>
    <row r="22" spans="1:6" ht="27.75" customHeight="1">
      <c r="A22" s="99" t="s">
        <v>282</v>
      </c>
      <c r="B22" s="30" t="s">
        <v>127</v>
      </c>
      <c r="C22" s="27">
        <v>200</v>
      </c>
      <c r="D22" s="56">
        <v>686.2</v>
      </c>
      <c r="E22" s="266"/>
      <c r="F22" s="245">
        <f>D22+E22</f>
        <v>686.2</v>
      </c>
    </row>
    <row r="23" spans="1:6" ht="41.25" customHeight="1">
      <c r="A23" s="325" t="s">
        <v>117</v>
      </c>
      <c r="B23" s="30" t="s">
        <v>127</v>
      </c>
      <c r="C23" s="27">
        <v>600</v>
      </c>
      <c r="D23" s="56">
        <v>2153.6</v>
      </c>
      <c r="E23" s="266"/>
      <c r="F23" s="335">
        <f>D23+E23</f>
        <v>2153.6</v>
      </c>
    </row>
    <row r="24" spans="1:6" ht="27.75" customHeight="1">
      <c r="A24" s="98" t="s">
        <v>347</v>
      </c>
      <c r="B24" s="97" t="s">
        <v>128</v>
      </c>
      <c r="C24" s="53">
        <v>200</v>
      </c>
      <c r="D24" s="56">
        <v>375</v>
      </c>
      <c r="E24" s="266"/>
      <c r="F24" s="245">
        <f>D24+E24</f>
        <v>375</v>
      </c>
    </row>
    <row r="25" spans="1:6" ht="30" customHeight="1">
      <c r="A25" s="325" t="s">
        <v>669</v>
      </c>
      <c r="B25" s="317" t="s">
        <v>667</v>
      </c>
      <c r="C25" s="42">
        <v>200</v>
      </c>
      <c r="D25" s="323">
        <v>900</v>
      </c>
      <c r="E25" s="266"/>
      <c r="F25" s="323">
        <f>D25+E25</f>
        <v>900</v>
      </c>
    </row>
    <row r="26" spans="1:6" ht="37.5" customHeight="1">
      <c r="A26" s="325" t="s">
        <v>671</v>
      </c>
      <c r="B26" s="317" t="s">
        <v>667</v>
      </c>
      <c r="C26" s="42">
        <v>600</v>
      </c>
      <c r="D26" s="323">
        <v>200</v>
      </c>
      <c r="E26" s="266"/>
      <c r="F26" s="323">
        <f t="shared" ref="F26:F29" si="1">D26+E26</f>
        <v>200</v>
      </c>
    </row>
    <row r="27" spans="1:6" ht="37.5" customHeight="1">
      <c r="A27" s="325" t="s">
        <v>670</v>
      </c>
      <c r="B27" s="317" t="s">
        <v>668</v>
      </c>
      <c r="C27" s="42">
        <v>200</v>
      </c>
      <c r="D27" s="323">
        <v>730</v>
      </c>
      <c r="E27" s="266"/>
      <c r="F27" s="323">
        <f t="shared" si="1"/>
        <v>730</v>
      </c>
    </row>
    <row r="28" spans="1:6" ht="67.5" customHeight="1">
      <c r="A28" s="352" t="s">
        <v>711</v>
      </c>
      <c r="B28" s="349" t="s">
        <v>712</v>
      </c>
      <c r="C28" s="42">
        <v>200</v>
      </c>
      <c r="D28" s="353"/>
      <c r="E28" s="266">
        <v>1507.4</v>
      </c>
      <c r="F28" s="353">
        <f>D28+E28</f>
        <v>1507.4</v>
      </c>
    </row>
    <row r="29" spans="1:6" ht="37.5" customHeight="1">
      <c r="A29" s="325" t="s">
        <v>673</v>
      </c>
      <c r="B29" s="317" t="s">
        <v>672</v>
      </c>
      <c r="C29" s="42">
        <v>200</v>
      </c>
      <c r="D29" s="323">
        <v>220</v>
      </c>
      <c r="E29" s="266"/>
      <c r="F29" s="323">
        <f t="shared" si="1"/>
        <v>220</v>
      </c>
    </row>
    <row r="30" spans="1:6" ht="18.75" customHeight="1">
      <c r="A30" s="91" t="s">
        <v>129</v>
      </c>
      <c r="B30" s="88" t="s">
        <v>130</v>
      </c>
      <c r="C30" s="93"/>
      <c r="D30" s="92">
        <f>D31+D32</f>
        <v>95.1</v>
      </c>
      <c r="E30" s="264"/>
      <c r="F30" s="245">
        <f>F31+F32</f>
        <v>95.1</v>
      </c>
    </row>
    <row r="31" spans="1:6" ht="27" customHeight="1">
      <c r="A31" s="325" t="s">
        <v>284</v>
      </c>
      <c r="B31" s="79" t="s">
        <v>131</v>
      </c>
      <c r="C31" s="42">
        <v>200</v>
      </c>
      <c r="D31" s="81">
        <v>45.1</v>
      </c>
      <c r="E31" s="264"/>
      <c r="F31" s="245">
        <v>45.1</v>
      </c>
    </row>
    <row r="32" spans="1:6" ht="18" customHeight="1">
      <c r="A32" s="63" t="s">
        <v>268</v>
      </c>
      <c r="B32" s="62" t="s">
        <v>131</v>
      </c>
      <c r="C32" s="42">
        <v>300</v>
      </c>
      <c r="D32" s="64">
        <v>50</v>
      </c>
      <c r="E32" s="264"/>
      <c r="F32" s="245">
        <v>50</v>
      </c>
    </row>
    <row r="33" spans="1:6" ht="27" customHeight="1">
      <c r="A33" s="44" t="s">
        <v>133</v>
      </c>
      <c r="B33" s="18" t="s">
        <v>132</v>
      </c>
      <c r="C33" s="42"/>
      <c r="D33" s="74">
        <f>D34</f>
        <v>2084.6999999999998</v>
      </c>
      <c r="E33" s="246">
        <f t="shared" ref="E33:F33" si="2">E34</f>
        <v>0</v>
      </c>
      <c r="F33" s="246">
        <f t="shared" si="2"/>
        <v>2084.6999999999998</v>
      </c>
    </row>
    <row r="34" spans="1:6" ht="25.5" customHeight="1">
      <c r="A34" s="32" t="s">
        <v>134</v>
      </c>
      <c r="B34" s="30" t="s">
        <v>135</v>
      </c>
      <c r="C34" s="42"/>
      <c r="D34" s="73">
        <f>SUM(D35:D41)</f>
        <v>2084.6999999999998</v>
      </c>
      <c r="E34" s="245">
        <f t="shared" ref="E34:F34" si="3">SUM(E35:E41)</f>
        <v>0</v>
      </c>
      <c r="F34" s="245">
        <f t="shared" si="3"/>
        <v>2084.6999999999998</v>
      </c>
    </row>
    <row r="35" spans="1:6" ht="39" customHeight="1">
      <c r="A35" s="99" t="s">
        <v>348</v>
      </c>
      <c r="B35" s="136" t="s">
        <v>410</v>
      </c>
      <c r="C35" s="42">
        <v>200</v>
      </c>
      <c r="D35" s="100">
        <v>307.5</v>
      </c>
      <c r="E35" s="264"/>
      <c r="F35" s="245">
        <v>307.5</v>
      </c>
    </row>
    <row r="36" spans="1:6" ht="39.75" customHeight="1">
      <c r="A36" s="99" t="s">
        <v>350</v>
      </c>
      <c r="B36" s="136" t="s">
        <v>410</v>
      </c>
      <c r="C36" s="42">
        <v>600</v>
      </c>
      <c r="D36" s="100">
        <v>821.6</v>
      </c>
      <c r="E36" s="264"/>
      <c r="F36" s="245">
        <v>821.6</v>
      </c>
    </row>
    <row r="37" spans="1:6" ht="52.5" customHeight="1">
      <c r="A37" s="10" t="s">
        <v>285</v>
      </c>
      <c r="B37" s="97" t="s">
        <v>136</v>
      </c>
      <c r="C37" s="101">
        <v>200</v>
      </c>
      <c r="D37" s="100">
        <v>33.799999999999997</v>
      </c>
      <c r="E37" s="264"/>
      <c r="F37" s="245">
        <v>33.799999999999997</v>
      </c>
    </row>
    <row r="38" spans="1:6" ht="64.5" customHeight="1">
      <c r="A38" s="10" t="s">
        <v>349</v>
      </c>
      <c r="B38" s="30" t="s">
        <v>136</v>
      </c>
      <c r="C38" s="27">
        <v>600</v>
      </c>
      <c r="D38" s="56">
        <v>67.599999999999994</v>
      </c>
      <c r="E38" s="264"/>
      <c r="F38" s="245">
        <v>67.599999999999994</v>
      </c>
    </row>
    <row r="39" spans="1:6" ht="46.5" customHeight="1">
      <c r="A39" s="403" t="s">
        <v>286</v>
      </c>
      <c r="B39" s="383" t="s">
        <v>137</v>
      </c>
      <c r="C39" s="411">
        <v>200</v>
      </c>
      <c r="D39" s="377">
        <v>199.5</v>
      </c>
      <c r="E39" s="407"/>
      <c r="F39" s="377">
        <v>199.5</v>
      </c>
    </row>
    <row r="40" spans="1:6" ht="30.75" customHeight="1">
      <c r="A40" s="404"/>
      <c r="B40" s="379"/>
      <c r="C40" s="390"/>
      <c r="D40" s="378"/>
      <c r="E40" s="408"/>
      <c r="F40" s="378"/>
    </row>
    <row r="41" spans="1:6" ht="53.25" customHeight="1">
      <c r="A41" s="29" t="s">
        <v>138</v>
      </c>
      <c r="B41" s="30" t="s">
        <v>139</v>
      </c>
      <c r="C41" s="27">
        <v>300</v>
      </c>
      <c r="D41" s="56">
        <v>654.70000000000005</v>
      </c>
      <c r="E41" s="264"/>
      <c r="F41" s="245">
        <v>654.70000000000005</v>
      </c>
    </row>
    <row r="42" spans="1:6" ht="16.5" customHeight="1">
      <c r="A42" s="33" t="s">
        <v>260</v>
      </c>
      <c r="B42" s="18" t="s">
        <v>263</v>
      </c>
      <c r="C42" s="43"/>
      <c r="D42" s="57">
        <f>D43</f>
        <v>476.4</v>
      </c>
      <c r="E42" s="246">
        <f t="shared" ref="E42:F42" si="4">E43</f>
        <v>0</v>
      </c>
      <c r="F42" s="246">
        <f t="shared" si="4"/>
        <v>476.4</v>
      </c>
    </row>
    <row r="43" spans="1:6" ht="18.75" customHeight="1">
      <c r="A43" s="32" t="s">
        <v>261</v>
      </c>
      <c r="B43" s="30" t="s">
        <v>264</v>
      </c>
      <c r="C43" s="27"/>
      <c r="D43" s="56">
        <f>D44+D45</f>
        <v>476.4</v>
      </c>
      <c r="E43" s="245">
        <f t="shared" ref="E43:F43" si="5">E44+E45</f>
        <v>0</v>
      </c>
      <c r="F43" s="245">
        <f t="shared" si="5"/>
        <v>476.4</v>
      </c>
    </row>
    <row r="44" spans="1:6" ht="39" customHeight="1">
      <c r="A44" s="52" t="s">
        <v>287</v>
      </c>
      <c r="B44" s="30" t="s">
        <v>265</v>
      </c>
      <c r="C44" s="27">
        <v>200</v>
      </c>
      <c r="D44" s="56">
        <v>430.5</v>
      </c>
      <c r="E44" s="102"/>
      <c r="F44" s="245">
        <f>D44+E44</f>
        <v>430.5</v>
      </c>
    </row>
    <row r="45" spans="1:6" ht="42" customHeight="1">
      <c r="A45" s="122" t="s">
        <v>262</v>
      </c>
      <c r="B45" s="119" t="s">
        <v>265</v>
      </c>
      <c r="C45" s="124">
        <v>600</v>
      </c>
      <c r="D45" s="123">
        <v>45.9</v>
      </c>
      <c r="E45" s="102"/>
      <c r="F45" s="335">
        <f>D45+E45</f>
        <v>45.9</v>
      </c>
    </row>
    <row r="46" spans="1:6" ht="18" customHeight="1">
      <c r="A46" s="121" t="s">
        <v>140</v>
      </c>
      <c r="B46" s="18" t="s">
        <v>141</v>
      </c>
      <c r="C46" s="124"/>
      <c r="D46" s="125">
        <f>D47+D54</f>
        <v>45061.7</v>
      </c>
      <c r="E46" s="246">
        <f t="shared" ref="E46:F46" si="6">E47+E54</f>
        <v>587.1</v>
      </c>
      <c r="F46" s="246">
        <f t="shared" si="6"/>
        <v>45648.800000000003</v>
      </c>
    </row>
    <row r="47" spans="1:6" ht="18" customHeight="1">
      <c r="A47" s="63" t="s">
        <v>142</v>
      </c>
      <c r="B47" s="62" t="s">
        <v>143</v>
      </c>
      <c r="C47" s="65"/>
      <c r="D47" s="64">
        <f>D48+D49+D50+D51+D52+D53+D5</f>
        <v>9407.0999999999985</v>
      </c>
      <c r="E47" s="353">
        <f t="shared" ref="E47:F47" si="7">E48+E49+E50+E51+E52+E53+E5</f>
        <v>316.3</v>
      </c>
      <c r="F47" s="353">
        <f t="shared" si="7"/>
        <v>9723.3999999999978</v>
      </c>
    </row>
    <row r="48" spans="1:6" ht="51.75" customHeight="1">
      <c r="A48" s="63" t="s">
        <v>119</v>
      </c>
      <c r="B48" s="62" t="s">
        <v>144</v>
      </c>
      <c r="C48" s="65">
        <v>100</v>
      </c>
      <c r="D48" s="64">
        <v>3511.9</v>
      </c>
      <c r="E48" s="102">
        <v>-283.39999999999998</v>
      </c>
      <c r="F48" s="245">
        <f>D48+E48</f>
        <v>3228.5</v>
      </c>
    </row>
    <row r="49" spans="1:6" ht="31.5" customHeight="1">
      <c r="A49" s="52" t="s">
        <v>288</v>
      </c>
      <c r="B49" s="22" t="s">
        <v>144</v>
      </c>
      <c r="C49" s="27">
        <v>200</v>
      </c>
      <c r="D49" s="56">
        <v>3189.1</v>
      </c>
      <c r="E49" s="102">
        <v>283.39999999999998</v>
      </c>
      <c r="F49" s="335">
        <f t="shared" ref="F49:F52" si="8">D49+E49</f>
        <v>3472.5</v>
      </c>
    </row>
    <row r="50" spans="1:6" ht="26.25" customHeight="1">
      <c r="A50" s="32" t="s">
        <v>120</v>
      </c>
      <c r="B50" s="30" t="s">
        <v>144</v>
      </c>
      <c r="C50" s="27">
        <v>800</v>
      </c>
      <c r="D50" s="56">
        <v>130.9</v>
      </c>
      <c r="E50" s="266"/>
      <c r="F50" s="335">
        <f t="shared" si="8"/>
        <v>130.9</v>
      </c>
    </row>
    <row r="51" spans="1:6" ht="27.75" customHeight="1">
      <c r="A51" s="52" t="s">
        <v>289</v>
      </c>
      <c r="B51" s="30" t="s">
        <v>257</v>
      </c>
      <c r="C51" s="27">
        <v>200</v>
      </c>
      <c r="D51" s="56">
        <v>1574.4</v>
      </c>
      <c r="E51" s="264"/>
      <c r="F51" s="335">
        <f t="shared" si="8"/>
        <v>1574.4</v>
      </c>
    </row>
    <row r="52" spans="1:6" ht="25.5" customHeight="1">
      <c r="A52" s="52" t="s">
        <v>290</v>
      </c>
      <c r="B52" s="30" t="s">
        <v>266</v>
      </c>
      <c r="C52" s="27">
        <v>200</v>
      </c>
      <c r="D52" s="56">
        <v>1000.8</v>
      </c>
      <c r="E52" s="264"/>
      <c r="F52" s="335">
        <f t="shared" si="8"/>
        <v>1000.8</v>
      </c>
    </row>
    <row r="53" spans="1:6" ht="17.25" customHeight="1">
      <c r="A53" s="352" t="s">
        <v>713</v>
      </c>
      <c r="B53" s="349" t="s">
        <v>714</v>
      </c>
      <c r="C53" s="351">
        <v>100</v>
      </c>
      <c r="D53" s="353"/>
      <c r="E53" s="102">
        <v>316.3</v>
      </c>
      <c r="F53" s="353">
        <f>D53+E53</f>
        <v>316.3</v>
      </c>
    </row>
    <row r="54" spans="1:6" ht="15" customHeight="1">
      <c r="A54" s="32" t="s">
        <v>145</v>
      </c>
      <c r="B54" s="30" t="s">
        <v>146</v>
      </c>
      <c r="C54" s="27"/>
      <c r="D54" s="56">
        <f>D55+D56+D57+D58+D59+D60+D61+D62+D63+D64</f>
        <v>35654.6</v>
      </c>
      <c r="E54" s="353">
        <f t="shared" ref="E54:F54" si="9">E55+E56+E57+E58+E59+E60+E61+E62+E63+E64</f>
        <v>270.8</v>
      </c>
      <c r="F54" s="353">
        <f t="shared" si="9"/>
        <v>35925.4</v>
      </c>
    </row>
    <row r="55" spans="1:6" ht="54.75" customHeight="1">
      <c r="A55" s="32" t="s">
        <v>121</v>
      </c>
      <c r="B55" s="22" t="s">
        <v>147</v>
      </c>
      <c r="C55" s="45">
        <v>100</v>
      </c>
      <c r="D55" s="56">
        <v>809.8</v>
      </c>
      <c r="E55" s="102">
        <v>-242.2</v>
      </c>
      <c r="F55" s="245">
        <f>D55+E55</f>
        <v>567.59999999999991</v>
      </c>
    </row>
    <row r="56" spans="1:6" ht="41.25" customHeight="1">
      <c r="A56" s="17" t="s">
        <v>291</v>
      </c>
      <c r="B56" s="22" t="s">
        <v>147</v>
      </c>
      <c r="C56" s="27">
        <v>200</v>
      </c>
      <c r="D56" s="56">
        <v>8987.1</v>
      </c>
      <c r="E56" s="337">
        <v>-93.8</v>
      </c>
      <c r="F56" s="335">
        <f t="shared" ref="F56:F63" si="10">D56+E56</f>
        <v>8893.3000000000011</v>
      </c>
    </row>
    <row r="57" spans="1:6" ht="39.75" customHeight="1">
      <c r="A57" s="17" t="s">
        <v>122</v>
      </c>
      <c r="B57" s="22" t="s">
        <v>147</v>
      </c>
      <c r="C57" s="27">
        <v>600</v>
      </c>
      <c r="D57" s="56">
        <v>16699.599999999999</v>
      </c>
      <c r="E57" s="337">
        <v>336</v>
      </c>
      <c r="F57" s="335">
        <f t="shared" si="10"/>
        <v>17035.599999999999</v>
      </c>
    </row>
    <row r="58" spans="1:6" ht="27.75" customHeight="1">
      <c r="A58" s="17" t="s">
        <v>123</v>
      </c>
      <c r="B58" s="22" t="s">
        <v>147</v>
      </c>
      <c r="C58" s="27">
        <v>800</v>
      </c>
      <c r="D58" s="56">
        <v>111.5</v>
      </c>
      <c r="E58" s="337"/>
      <c r="F58" s="335">
        <f t="shared" si="10"/>
        <v>111.5</v>
      </c>
    </row>
    <row r="59" spans="1:6" ht="40.5" customHeight="1">
      <c r="A59" s="32" t="s">
        <v>124</v>
      </c>
      <c r="B59" s="30" t="s">
        <v>148</v>
      </c>
      <c r="C59" s="27">
        <v>100</v>
      </c>
      <c r="D59" s="56">
        <v>6384.3</v>
      </c>
      <c r="E59" s="102"/>
      <c r="F59" s="335">
        <f t="shared" si="10"/>
        <v>6384.3</v>
      </c>
    </row>
    <row r="60" spans="1:6" ht="27" customHeight="1">
      <c r="A60" s="17" t="s">
        <v>292</v>
      </c>
      <c r="B60" s="30" t="s">
        <v>148</v>
      </c>
      <c r="C60" s="27">
        <v>200</v>
      </c>
      <c r="D60" s="56">
        <v>1216.7</v>
      </c>
      <c r="E60" s="102"/>
      <c r="F60" s="335">
        <f t="shared" si="10"/>
        <v>1216.7</v>
      </c>
    </row>
    <row r="61" spans="1:6" ht="17.25" customHeight="1">
      <c r="A61" s="17" t="s">
        <v>125</v>
      </c>
      <c r="B61" s="30" t="s">
        <v>148</v>
      </c>
      <c r="C61" s="27">
        <v>800</v>
      </c>
      <c r="D61" s="56">
        <v>1.9</v>
      </c>
      <c r="E61" s="102"/>
      <c r="F61" s="335">
        <f t="shared" si="10"/>
        <v>1.9</v>
      </c>
    </row>
    <row r="62" spans="1:6" ht="27" customHeight="1">
      <c r="A62" s="52" t="s">
        <v>289</v>
      </c>
      <c r="B62" s="30" t="s">
        <v>149</v>
      </c>
      <c r="C62" s="27">
        <v>200</v>
      </c>
      <c r="D62" s="56">
        <v>799.6</v>
      </c>
      <c r="E62" s="102"/>
      <c r="F62" s="335">
        <f t="shared" si="10"/>
        <v>799.6</v>
      </c>
    </row>
    <row r="63" spans="1:6" ht="30" customHeight="1">
      <c r="A63" s="52" t="s">
        <v>290</v>
      </c>
      <c r="B63" s="30" t="s">
        <v>267</v>
      </c>
      <c r="C63" s="27">
        <v>200</v>
      </c>
      <c r="D63" s="56">
        <v>644.1</v>
      </c>
      <c r="E63" s="102"/>
      <c r="F63" s="335">
        <f t="shared" si="10"/>
        <v>644.1</v>
      </c>
    </row>
    <row r="64" spans="1:6" ht="18.75" customHeight="1">
      <c r="A64" s="352" t="s">
        <v>713</v>
      </c>
      <c r="B64" s="349" t="s">
        <v>715</v>
      </c>
      <c r="C64" s="351">
        <v>100</v>
      </c>
      <c r="D64" s="353"/>
      <c r="E64" s="102">
        <v>270.8</v>
      </c>
      <c r="F64" s="353">
        <f>D64+E64</f>
        <v>270.8</v>
      </c>
    </row>
    <row r="65" spans="1:6" ht="27" customHeight="1">
      <c r="A65" s="46" t="s">
        <v>150</v>
      </c>
      <c r="B65" s="47" t="s">
        <v>152</v>
      </c>
      <c r="C65" s="27"/>
      <c r="D65" s="57">
        <f>D66+D69</f>
        <v>55923.200000000004</v>
      </c>
      <c r="E65" s="246">
        <f t="shared" ref="E65:F65" si="11">E66+E69</f>
        <v>0</v>
      </c>
      <c r="F65" s="246">
        <f t="shared" si="11"/>
        <v>55923.200000000004</v>
      </c>
    </row>
    <row r="66" spans="1:6" ht="18.75" customHeight="1">
      <c r="A66" s="80" t="s">
        <v>142</v>
      </c>
      <c r="B66" s="79" t="s">
        <v>151</v>
      </c>
      <c r="C66" s="82"/>
      <c r="D66" s="81">
        <f>D67+D68</f>
        <v>4739.8</v>
      </c>
      <c r="E66" s="245">
        <f t="shared" ref="E66:F66" si="12">E67+E68</f>
        <v>0</v>
      </c>
      <c r="F66" s="245">
        <f t="shared" si="12"/>
        <v>4739.8</v>
      </c>
    </row>
    <row r="67" spans="1:6" ht="104.25" customHeight="1">
      <c r="A67" s="80" t="s">
        <v>153</v>
      </c>
      <c r="B67" s="79" t="s">
        <v>154</v>
      </c>
      <c r="C67" s="82">
        <v>100</v>
      </c>
      <c r="D67" s="81">
        <v>4715</v>
      </c>
      <c r="E67" s="102"/>
      <c r="F67" s="245">
        <f>D67+E67</f>
        <v>4715</v>
      </c>
    </row>
    <row r="68" spans="1:6" ht="78" customHeight="1">
      <c r="A68" s="52" t="s">
        <v>293</v>
      </c>
      <c r="B68" s="30" t="s">
        <v>154</v>
      </c>
      <c r="C68" s="27">
        <v>200</v>
      </c>
      <c r="D68" s="56">
        <v>24.8</v>
      </c>
      <c r="E68" s="264"/>
      <c r="F68" s="323">
        <f t="shared" ref="F68:F72" si="13">D68+E68</f>
        <v>24.8</v>
      </c>
    </row>
    <row r="69" spans="1:6" ht="18.75" customHeight="1">
      <c r="A69" s="32" t="s">
        <v>155</v>
      </c>
      <c r="B69" s="30" t="s">
        <v>156</v>
      </c>
      <c r="C69" s="45"/>
      <c r="D69" s="56">
        <f>D70+D71+D72</f>
        <v>51183.4</v>
      </c>
      <c r="E69" s="245">
        <f t="shared" ref="E69" si="14">E70+E71+E72</f>
        <v>0</v>
      </c>
      <c r="F69" s="323">
        <f>F70+F71+F72</f>
        <v>51183.4</v>
      </c>
    </row>
    <row r="70" spans="1:6" ht="104.25" customHeight="1">
      <c r="A70" s="54" t="s">
        <v>329</v>
      </c>
      <c r="B70" s="30" t="s">
        <v>159</v>
      </c>
      <c r="C70" s="27">
        <v>100</v>
      </c>
      <c r="D70" s="56">
        <v>13935.4</v>
      </c>
      <c r="E70" s="102"/>
      <c r="F70" s="323">
        <f t="shared" si="13"/>
        <v>13935.4</v>
      </c>
    </row>
    <row r="71" spans="1:6" ht="90.75" customHeight="1">
      <c r="A71" s="122" t="s">
        <v>294</v>
      </c>
      <c r="B71" s="119" t="s">
        <v>159</v>
      </c>
      <c r="C71" s="124">
        <v>200</v>
      </c>
      <c r="D71" s="123">
        <v>49</v>
      </c>
      <c r="E71" s="264"/>
      <c r="F71" s="323">
        <f t="shared" si="13"/>
        <v>49</v>
      </c>
    </row>
    <row r="72" spans="1:6" ht="91.5" customHeight="1">
      <c r="A72" s="17" t="s">
        <v>157</v>
      </c>
      <c r="B72" s="119" t="s">
        <v>159</v>
      </c>
      <c r="C72" s="124">
        <v>600</v>
      </c>
      <c r="D72" s="123">
        <v>37199</v>
      </c>
      <c r="E72" s="102"/>
      <c r="F72" s="323">
        <f t="shared" si="13"/>
        <v>37199</v>
      </c>
    </row>
    <row r="73" spans="1:6" ht="19.5" customHeight="1">
      <c r="A73" s="44" t="s">
        <v>158</v>
      </c>
      <c r="B73" s="18" t="s">
        <v>160</v>
      </c>
      <c r="C73" s="27"/>
      <c r="D73" s="57">
        <f>D74</f>
        <v>3700.4</v>
      </c>
      <c r="E73" s="246">
        <f t="shared" ref="E73:F73" si="15">E74</f>
        <v>45.2</v>
      </c>
      <c r="F73" s="246">
        <f t="shared" si="15"/>
        <v>3745.6</v>
      </c>
    </row>
    <row r="74" spans="1:6" ht="20.25" customHeight="1">
      <c r="A74" s="80" t="s">
        <v>161</v>
      </c>
      <c r="B74" s="79" t="s">
        <v>162</v>
      </c>
      <c r="C74" s="82"/>
      <c r="D74" s="61">
        <f>D75+D76+D77+D78</f>
        <v>3700.4</v>
      </c>
      <c r="E74" s="61">
        <f t="shared" ref="E74:F74" si="16">E75+E76+E77+E78</f>
        <v>45.2</v>
      </c>
      <c r="F74" s="61">
        <f t="shared" si="16"/>
        <v>3745.6</v>
      </c>
    </row>
    <row r="75" spans="1:6" ht="54" customHeight="1">
      <c r="A75" s="32" t="s">
        <v>163</v>
      </c>
      <c r="B75" s="30" t="s">
        <v>164</v>
      </c>
      <c r="C75" s="27">
        <v>100</v>
      </c>
      <c r="D75" s="56">
        <v>3001.5</v>
      </c>
      <c r="E75" s="102">
        <v>-40.5</v>
      </c>
      <c r="F75" s="245">
        <f>D75+E75</f>
        <v>2961</v>
      </c>
    </row>
    <row r="76" spans="1:6" ht="28.5" customHeight="1">
      <c r="A76" s="52" t="s">
        <v>295</v>
      </c>
      <c r="B76" s="30" t="s">
        <v>164</v>
      </c>
      <c r="C76" s="27">
        <v>200</v>
      </c>
      <c r="D76" s="56">
        <v>574.29999999999995</v>
      </c>
      <c r="E76" s="102">
        <v>40.5</v>
      </c>
      <c r="F76" s="335">
        <f t="shared" ref="F76:F77" si="17">D76+E76</f>
        <v>614.79999999999995</v>
      </c>
    </row>
    <row r="77" spans="1:6" ht="26.25" customHeight="1">
      <c r="A77" s="32" t="s">
        <v>165</v>
      </c>
      <c r="B77" s="30" t="s">
        <v>164</v>
      </c>
      <c r="C77" s="27">
        <v>800</v>
      </c>
      <c r="D77" s="56">
        <v>124.6</v>
      </c>
      <c r="E77" s="102"/>
      <c r="F77" s="335">
        <f t="shared" si="17"/>
        <v>124.6</v>
      </c>
    </row>
    <row r="78" spans="1:6" ht="19.5" customHeight="1">
      <c r="A78" s="352" t="s">
        <v>713</v>
      </c>
      <c r="B78" s="349" t="s">
        <v>716</v>
      </c>
      <c r="C78" s="351">
        <v>100</v>
      </c>
      <c r="D78" s="353"/>
      <c r="E78" s="102">
        <v>45.2</v>
      </c>
      <c r="F78" s="353">
        <f>D78+E78</f>
        <v>45.2</v>
      </c>
    </row>
    <row r="79" spans="1:6" ht="21" customHeight="1">
      <c r="A79" s="44" t="s">
        <v>166</v>
      </c>
      <c r="B79" s="18" t="s">
        <v>167</v>
      </c>
      <c r="C79" s="27"/>
      <c r="D79" s="57">
        <f>D80</f>
        <v>665.7</v>
      </c>
      <c r="E79" s="246">
        <f t="shared" ref="E79:F79" si="18">E80</f>
        <v>0</v>
      </c>
      <c r="F79" s="246">
        <f t="shared" si="18"/>
        <v>665.7</v>
      </c>
    </row>
    <row r="80" spans="1:6" ht="18.75" customHeight="1">
      <c r="A80" s="32" t="s">
        <v>168</v>
      </c>
      <c r="B80" s="30" t="s">
        <v>169</v>
      </c>
      <c r="C80" s="27"/>
      <c r="D80" s="73">
        <f>D81+D82+D83+D84+D85</f>
        <v>665.7</v>
      </c>
      <c r="E80" s="245">
        <f t="shared" ref="E80:F80" si="19">E81+E82+E83+E84+E85</f>
        <v>0</v>
      </c>
      <c r="F80" s="245">
        <f t="shared" si="19"/>
        <v>665.7</v>
      </c>
    </row>
    <row r="81" spans="1:6" ht="37.5" customHeight="1">
      <c r="A81" s="7" t="s">
        <v>296</v>
      </c>
      <c r="B81" s="30" t="s">
        <v>171</v>
      </c>
      <c r="C81" s="27">
        <v>200</v>
      </c>
      <c r="D81" s="56">
        <v>69.3</v>
      </c>
      <c r="E81" s="264"/>
      <c r="F81" s="245">
        <v>69.3</v>
      </c>
    </row>
    <row r="82" spans="1:6" ht="39.75" customHeight="1">
      <c r="A82" s="7" t="s">
        <v>170</v>
      </c>
      <c r="B82" s="30" t="s">
        <v>171</v>
      </c>
      <c r="C82" s="27">
        <v>600</v>
      </c>
      <c r="D82" s="56">
        <v>184.8</v>
      </c>
      <c r="E82" s="264"/>
      <c r="F82" s="245">
        <v>184.8</v>
      </c>
    </row>
    <row r="83" spans="1:6" ht="44.25" customHeight="1">
      <c r="A83" s="52" t="s">
        <v>297</v>
      </c>
      <c r="B83" s="30" t="s">
        <v>172</v>
      </c>
      <c r="C83" s="27">
        <v>200</v>
      </c>
      <c r="D83" s="56">
        <v>23.1</v>
      </c>
      <c r="E83" s="264"/>
      <c r="F83" s="245">
        <v>23.1</v>
      </c>
    </row>
    <row r="84" spans="1:6" ht="36.75" customHeight="1">
      <c r="A84" s="7" t="s">
        <v>331</v>
      </c>
      <c r="B84" s="59" t="s">
        <v>333</v>
      </c>
      <c r="C84" s="58">
        <v>200</v>
      </c>
      <c r="D84" s="60">
        <v>122.9</v>
      </c>
      <c r="E84" s="264"/>
      <c r="F84" s="245">
        <v>122.9</v>
      </c>
    </row>
    <row r="85" spans="1:6" ht="38.25" customHeight="1">
      <c r="A85" s="7" t="s">
        <v>332</v>
      </c>
      <c r="B85" s="59" t="s">
        <v>333</v>
      </c>
      <c r="C85" s="58">
        <v>600</v>
      </c>
      <c r="D85" s="60">
        <v>265.60000000000002</v>
      </c>
      <c r="E85" s="264"/>
      <c r="F85" s="245">
        <v>265.60000000000002</v>
      </c>
    </row>
    <row r="86" spans="1:6" ht="18.75" customHeight="1">
      <c r="A86" s="44" t="s">
        <v>173</v>
      </c>
      <c r="B86" s="18" t="s">
        <v>174</v>
      </c>
      <c r="C86" s="27"/>
      <c r="D86" s="57">
        <f>D87</f>
        <v>80</v>
      </c>
      <c r="E86" s="246">
        <f t="shared" ref="E86:F86" si="20">E87</f>
        <v>0</v>
      </c>
      <c r="F86" s="246">
        <f t="shared" si="20"/>
        <v>80</v>
      </c>
    </row>
    <row r="87" spans="1:6" ht="18" customHeight="1">
      <c r="A87" s="32" t="s">
        <v>175</v>
      </c>
      <c r="B87" s="30" t="s">
        <v>176</v>
      </c>
      <c r="C87" s="27"/>
      <c r="D87" s="56">
        <f>D88+D89</f>
        <v>80</v>
      </c>
      <c r="E87" s="245">
        <f t="shared" ref="E87:F87" si="21">E88+E89</f>
        <v>0</v>
      </c>
      <c r="F87" s="245">
        <f t="shared" si="21"/>
        <v>80</v>
      </c>
    </row>
    <row r="88" spans="1:6" ht="40.5" customHeight="1">
      <c r="A88" s="52" t="s">
        <v>298</v>
      </c>
      <c r="B88" s="30" t="s">
        <v>177</v>
      </c>
      <c r="C88" s="27">
        <v>200</v>
      </c>
      <c r="D88" s="56">
        <v>55</v>
      </c>
      <c r="E88" s="264"/>
      <c r="F88" s="245">
        <v>55</v>
      </c>
    </row>
    <row r="89" spans="1:6" ht="39" customHeight="1">
      <c r="A89" s="198" t="s">
        <v>439</v>
      </c>
      <c r="B89" s="194" t="s">
        <v>177</v>
      </c>
      <c r="C89" s="192">
        <v>600</v>
      </c>
      <c r="D89" s="199">
        <v>25</v>
      </c>
      <c r="E89" s="264"/>
      <c r="F89" s="245">
        <v>25</v>
      </c>
    </row>
    <row r="90" spans="1:6" ht="27.75" customHeight="1">
      <c r="A90" s="33" t="s">
        <v>178</v>
      </c>
      <c r="B90" s="48" t="s">
        <v>179</v>
      </c>
      <c r="C90" s="25"/>
      <c r="D90" s="57">
        <f>D91</f>
        <v>287</v>
      </c>
      <c r="E90" s="246">
        <f t="shared" ref="E90:F90" si="22">E91</f>
        <v>0</v>
      </c>
      <c r="F90" s="246">
        <f t="shared" si="22"/>
        <v>287</v>
      </c>
    </row>
    <row r="91" spans="1:6" ht="18" customHeight="1">
      <c r="A91" s="80" t="s">
        <v>129</v>
      </c>
      <c r="B91" s="55" t="s">
        <v>183</v>
      </c>
      <c r="C91" s="83"/>
      <c r="D91" s="81">
        <f>D92+D93+D94</f>
        <v>287</v>
      </c>
      <c r="E91" s="245">
        <f t="shared" ref="E91:F91" si="23">E92+E93+E94</f>
        <v>0</v>
      </c>
      <c r="F91" s="245">
        <f t="shared" si="23"/>
        <v>287</v>
      </c>
    </row>
    <row r="92" spans="1:6" ht="39" customHeight="1">
      <c r="A92" s="80" t="s">
        <v>180</v>
      </c>
      <c r="B92" s="55" t="s">
        <v>184</v>
      </c>
      <c r="C92" s="82">
        <v>300</v>
      </c>
      <c r="D92" s="81">
        <v>48</v>
      </c>
      <c r="E92" s="264"/>
      <c r="F92" s="245">
        <v>48</v>
      </c>
    </row>
    <row r="93" spans="1:6" ht="28.5" customHeight="1">
      <c r="A93" s="32" t="s">
        <v>181</v>
      </c>
      <c r="B93" s="30" t="s">
        <v>185</v>
      </c>
      <c r="C93" s="27">
        <v>300</v>
      </c>
      <c r="D93" s="56">
        <v>144</v>
      </c>
      <c r="E93" s="264"/>
      <c r="F93" s="245">
        <v>144</v>
      </c>
    </row>
    <row r="94" spans="1:6" ht="27" customHeight="1">
      <c r="A94" s="32" t="s">
        <v>182</v>
      </c>
      <c r="B94" s="30" t="s">
        <v>186</v>
      </c>
      <c r="C94" s="27">
        <v>300</v>
      </c>
      <c r="D94" s="56">
        <v>95</v>
      </c>
      <c r="E94" s="264"/>
      <c r="F94" s="245">
        <v>95</v>
      </c>
    </row>
    <row r="95" spans="1:6" ht="18" customHeight="1">
      <c r="A95" s="32" t="s">
        <v>269</v>
      </c>
      <c r="B95" s="18" t="s">
        <v>187</v>
      </c>
      <c r="C95" s="27"/>
      <c r="D95" s="57">
        <f>D96+D110</f>
        <v>8861.9000000000015</v>
      </c>
      <c r="E95" s="246">
        <f t="shared" ref="E95:F95" si="24">E96+E110</f>
        <v>113</v>
      </c>
      <c r="F95" s="246">
        <f t="shared" si="24"/>
        <v>8974.9</v>
      </c>
    </row>
    <row r="96" spans="1:6" ht="19.5" customHeight="1">
      <c r="A96" s="49" t="s">
        <v>188</v>
      </c>
      <c r="B96" s="28" t="s">
        <v>189</v>
      </c>
      <c r="C96" s="27"/>
      <c r="D96" s="56">
        <f>D97+D102+D104+D108</f>
        <v>7318.7000000000007</v>
      </c>
      <c r="E96" s="245">
        <f t="shared" ref="E96:F96" si="25">E97+E102+E104+E108</f>
        <v>90.4</v>
      </c>
      <c r="F96" s="245">
        <f t="shared" si="25"/>
        <v>7409.1</v>
      </c>
    </row>
    <row r="97" spans="1:6" ht="18" customHeight="1">
      <c r="A97" s="32" t="s">
        <v>192</v>
      </c>
      <c r="B97" s="28" t="s">
        <v>193</v>
      </c>
      <c r="C97" s="27"/>
      <c r="D97" s="56">
        <f>D98+D99+D100+D101</f>
        <v>4249.1000000000004</v>
      </c>
      <c r="E97" s="245">
        <f t="shared" ref="E97:F97" si="26">E98+E99+E100+E101</f>
        <v>0</v>
      </c>
      <c r="F97" s="245">
        <f t="shared" si="26"/>
        <v>4249.1000000000004</v>
      </c>
    </row>
    <row r="98" spans="1:6" ht="54" customHeight="1">
      <c r="A98" s="32" t="s">
        <v>190</v>
      </c>
      <c r="B98" s="28" t="s">
        <v>194</v>
      </c>
      <c r="C98" s="27">
        <v>100</v>
      </c>
      <c r="D98" s="56">
        <v>2142.5</v>
      </c>
      <c r="E98" s="102"/>
      <c r="F98" s="245">
        <f>D98+E98</f>
        <v>2142.5</v>
      </c>
    </row>
    <row r="99" spans="1:6" ht="38.25" customHeight="1">
      <c r="A99" s="52" t="s">
        <v>299</v>
      </c>
      <c r="B99" s="28" t="s">
        <v>194</v>
      </c>
      <c r="C99" s="27">
        <v>200</v>
      </c>
      <c r="D99" s="56">
        <v>2032.6</v>
      </c>
      <c r="E99" s="264"/>
      <c r="F99" s="323">
        <f t="shared" ref="F99:F101" si="27">D99+E99</f>
        <v>2032.6</v>
      </c>
    </row>
    <row r="100" spans="1:6" ht="27.75" customHeight="1">
      <c r="A100" s="32" t="s">
        <v>191</v>
      </c>
      <c r="B100" s="28" t="s">
        <v>194</v>
      </c>
      <c r="C100" s="27">
        <v>800</v>
      </c>
      <c r="D100" s="56">
        <v>29</v>
      </c>
      <c r="E100" s="264"/>
      <c r="F100" s="323">
        <f t="shared" si="27"/>
        <v>29</v>
      </c>
    </row>
    <row r="101" spans="1:6" ht="27" customHeight="1">
      <c r="A101" s="23" t="s">
        <v>300</v>
      </c>
      <c r="B101" s="30" t="s">
        <v>195</v>
      </c>
      <c r="C101" s="27">
        <v>200</v>
      </c>
      <c r="D101" s="56">
        <v>45</v>
      </c>
      <c r="E101" s="264"/>
      <c r="F101" s="323">
        <f t="shared" si="27"/>
        <v>45</v>
      </c>
    </row>
    <row r="102" spans="1:6" ht="18" customHeight="1">
      <c r="A102" s="32" t="s">
        <v>196</v>
      </c>
      <c r="B102" s="28" t="s">
        <v>197</v>
      </c>
      <c r="C102" s="27"/>
      <c r="D102" s="56">
        <f>D103</f>
        <v>141</v>
      </c>
      <c r="E102" s="245">
        <f t="shared" ref="E102:F102" si="28">E103</f>
        <v>0</v>
      </c>
      <c r="F102" s="245">
        <f t="shared" si="28"/>
        <v>141</v>
      </c>
    </row>
    <row r="103" spans="1:6" ht="27" customHeight="1">
      <c r="A103" s="104" t="s">
        <v>301</v>
      </c>
      <c r="B103" s="28" t="s">
        <v>198</v>
      </c>
      <c r="C103" s="27">
        <v>200</v>
      </c>
      <c r="D103" s="56">
        <v>141</v>
      </c>
      <c r="E103" s="108"/>
      <c r="F103" s="266">
        <f>D103+E103</f>
        <v>141</v>
      </c>
    </row>
    <row r="104" spans="1:6" ht="29.25" customHeight="1">
      <c r="A104" s="32" t="s">
        <v>199</v>
      </c>
      <c r="B104" s="28" t="s">
        <v>200</v>
      </c>
      <c r="C104" s="27"/>
      <c r="D104" s="56">
        <f>D105+D106+D107</f>
        <v>887.3</v>
      </c>
      <c r="E104" s="353">
        <f t="shared" ref="E104:F104" si="29">E105+E106+E107</f>
        <v>90.4</v>
      </c>
      <c r="F104" s="353">
        <f t="shared" si="29"/>
        <v>977.69999999999993</v>
      </c>
    </row>
    <row r="105" spans="1:6" ht="62.25" customHeight="1">
      <c r="A105" s="29" t="s">
        <v>201</v>
      </c>
      <c r="B105" s="28" t="s">
        <v>203</v>
      </c>
      <c r="C105" s="27">
        <v>100</v>
      </c>
      <c r="D105" s="56">
        <v>442.7</v>
      </c>
      <c r="E105" s="102"/>
      <c r="F105" s="266">
        <f>D105+E105</f>
        <v>442.7</v>
      </c>
    </row>
    <row r="106" spans="1:6" ht="53.25" customHeight="1">
      <c r="A106" s="104" t="s">
        <v>202</v>
      </c>
      <c r="B106" s="30" t="s">
        <v>204</v>
      </c>
      <c r="C106" s="27">
        <v>100</v>
      </c>
      <c r="D106" s="56">
        <v>444.6</v>
      </c>
      <c r="E106" s="102"/>
      <c r="F106" s="245">
        <f>D106+E106</f>
        <v>444.6</v>
      </c>
    </row>
    <row r="107" spans="1:6" ht="22.5" customHeight="1">
      <c r="A107" s="352" t="s">
        <v>713</v>
      </c>
      <c r="B107" s="349" t="s">
        <v>717</v>
      </c>
      <c r="C107" s="351">
        <v>100</v>
      </c>
      <c r="D107" s="353"/>
      <c r="E107" s="102">
        <v>90.4</v>
      </c>
      <c r="F107" s="353">
        <f>D107+E107</f>
        <v>90.4</v>
      </c>
    </row>
    <row r="108" spans="1:6" ht="18.75" customHeight="1">
      <c r="A108" s="104" t="s">
        <v>352</v>
      </c>
      <c r="B108" s="55" t="s">
        <v>353</v>
      </c>
      <c r="C108" s="101"/>
      <c r="D108" s="100">
        <f>D109</f>
        <v>2041.3</v>
      </c>
      <c r="E108" s="245">
        <f t="shared" ref="E108:F108" si="30">E109</f>
        <v>0</v>
      </c>
      <c r="F108" s="245">
        <f t="shared" si="30"/>
        <v>2041.3</v>
      </c>
    </row>
    <row r="109" spans="1:6" ht="28.5" customHeight="1">
      <c r="A109" s="198" t="s">
        <v>441</v>
      </c>
      <c r="B109" s="193" t="s">
        <v>440</v>
      </c>
      <c r="C109" s="96">
        <v>500</v>
      </c>
      <c r="D109" s="95">
        <v>2041.3</v>
      </c>
      <c r="E109" s="102"/>
      <c r="F109" s="245">
        <f>D109+E109</f>
        <v>2041.3</v>
      </c>
    </row>
    <row r="110" spans="1:6" ht="21" customHeight="1">
      <c r="A110" s="44" t="s">
        <v>205</v>
      </c>
      <c r="B110" s="48" t="s">
        <v>206</v>
      </c>
      <c r="C110" s="27"/>
      <c r="D110" s="57">
        <f>D111</f>
        <v>1543.2</v>
      </c>
      <c r="E110" s="331">
        <f>E111</f>
        <v>22.6</v>
      </c>
      <c r="F110" s="331">
        <f>F111</f>
        <v>1565.8</v>
      </c>
    </row>
    <row r="111" spans="1:6" ht="19.5" customHeight="1">
      <c r="A111" s="32" t="s">
        <v>161</v>
      </c>
      <c r="B111" s="28" t="s">
        <v>207</v>
      </c>
      <c r="C111" s="27"/>
      <c r="D111" s="56">
        <f>D112+D113+D114+D115+D116+D117</f>
        <v>1543.2</v>
      </c>
      <c r="E111" s="330">
        <f t="shared" ref="E111:F111" si="31">E112+E113+E114+E115+E116+E117</f>
        <v>22.6</v>
      </c>
      <c r="F111" s="330">
        <f t="shared" si="31"/>
        <v>1565.8</v>
      </c>
    </row>
    <row r="112" spans="1:6" ht="55.5" customHeight="1">
      <c r="A112" s="104" t="s">
        <v>208</v>
      </c>
      <c r="B112" s="55" t="s">
        <v>210</v>
      </c>
      <c r="C112" s="65">
        <v>100</v>
      </c>
      <c r="D112" s="64">
        <v>1304.2</v>
      </c>
      <c r="E112" s="264"/>
      <c r="F112" s="245">
        <v>1304.2</v>
      </c>
    </row>
    <row r="113" spans="1:6" ht="41.25" customHeight="1">
      <c r="A113" s="63" t="s">
        <v>302</v>
      </c>
      <c r="B113" s="55" t="s">
        <v>210</v>
      </c>
      <c r="C113" s="65">
        <v>200</v>
      </c>
      <c r="D113" s="64">
        <v>74.099999999999994</v>
      </c>
      <c r="E113" s="264"/>
      <c r="F113" s="245">
        <v>74.099999999999994</v>
      </c>
    </row>
    <row r="114" spans="1:6" ht="30" customHeight="1">
      <c r="A114" s="103" t="s">
        <v>209</v>
      </c>
      <c r="B114" s="28" t="s">
        <v>210</v>
      </c>
      <c r="C114" s="27">
        <v>800</v>
      </c>
      <c r="D114" s="56">
        <v>0.5</v>
      </c>
      <c r="E114" s="264"/>
      <c r="F114" s="245">
        <v>0.5</v>
      </c>
    </row>
    <row r="115" spans="1:6" ht="57" customHeight="1">
      <c r="A115" s="352" t="s">
        <v>354</v>
      </c>
      <c r="B115" s="102" t="s">
        <v>437</v>
      </c>
      <c r="C115" s="322">
        <v>100</v>
      </c>
      <c r="D115" s="323">
        <v>137</v>
      </c>
      <c r="E115" s="266"/>
      <c r="F115" s="323">
        <f>D115+E115</f>
        <v>137</v>
      </c>
    </row>
    <row r="116" spans="1:6" ht="65.25" customHeight="1">
      <c r="A116" s="333" t="s">
        <v>710</v>
      </c>
      <c r="B116" s="317" t="s">
        <v>675</v>
      </c>
      <c r="C116" s="322">
        <v>100</v>
      </c>
      <c r="D116" s="323">
        <v>27.4</v>
      </c>
      <c r="E116" s="266"/>
      <c r="F116" s="323">
        <f>D116+E116</f>
        <v>27.4</v>
      </c>
    </row>
    <row r="117" spans="1:6" ht="21" customHeight="1">
      <c r="A117" s="352" t="s">
        <v>713</v>
      </c>
      <c r="B117" s="349" t="s">
        <v>718</v>
      </c>
      <c r="C117" s="351">
        <v>100</v>
      </c>
      <c r="D117" s="105"/>
      <c r="E117" s="266">
        <v>22.6</v>
      </c>
      <c r="F117" s="323">
        <f>D117+E117</f>
        <v>22.6</v>
      </c>
    </row>
    <row r="118" spans="1:6" ht="27" customHeight="1">
      <c r="A118" s="33" t="s">
        <v>37</v>
      </c>
      <c r="B118" s="18" t="s">
        <v>211</v>
      </c>
      <c r="C118" s="27"/>
      <c r="D118" s="57">
        <f>D119</f>
        <v>177.8</v>
      </c>
      <c r="E118" s="246">
        <f t="shared" ref="E118:F120" si="32">E119</f>
        <v>0</v>
      </c>
      <c r="F118" s="246">
        <f t="shared" si="32"/>
        <v>177.8</v>
      </c>
    </row>
    <row r="119" spans="1:6" ht="27.75" customHeight="1">
      <c r="A119" s="49" t="s">
        <v>212</v>
      </c>
      <c r="B119" s="28" t="s">
        <v>213</v>
      </c>
      <c r="C119" s="8"/>
      <c r="D119" s="56">
        <f>D120</f>
        <v>177.8</v>
      </c>
      <c r="E119" s="245">
        <f t="shared" si="32"/>
        <v>0</v>
      </c>
      <c r="F119" s="245">
        <f t="shared" si="32"/>
        <v>177.8</v>
      </c>
    </row>
    <row r="120" spans="1:6" ht="27.75" customHeight="1">
      <c r="A120" s="32" t="s">
        <v>214</v>
      </c>
      <c r="B120" s="28" t="s">
        <v>215</v>
      </c>
      <c r="C120" s="8"/>
      <c r="D120" s="56">
        <f>D121</f>
        <v>177.8</v>
      </c>
      <c r="E120" s="245">
        <f t="shared" si="32"/>
        <v>0</v>
      </c>
      <c r="F120" s="245">
        <f t="shared" si="32"/>
        <v>177.8</v>
      </c>
    </row>
    <row r="121" spans="1:6" ht="40.5" customHeight="1">
      <c r="A121" s="52" t="s">
        <v>303</v>
      </c>
      <c r="B121" s="28" t="s">
        <v>216</v>
      </c>
      <c r="C121" s="27">
        <v>200</v>
      </c>
      <c r="D121" s="56">
        <v>177.8</v>
      </c>
      <c r="E121" s="264"/>
      <c r="F121" s="245">
        <v>177.8</v>
      </c>
    </row>
    <row r="122" spans="1:6" ht="18" customHeight="1">
      <c r="A122" s="150" t="s">
        <v>38</v>
      </c>
      <c r="B122" s="18" t="s">
        <v>217</v>
      </c>
      <c r="C122" s="27"/>
      <c r="D122" s="57">
        <f>D123</f>
        <v>70</v>
      </c>
      <c r="E122" s="246">
        <f t="shared" ref="E122:F123" si="33">E123</f>
        <v>100</v>
      </c>
      <c r="F122" s="246">
        <f t="shared" si="33"/>
        <v>170</v>
      </c>
    </row>
    <row r="123" spans="1:6" ht="27.75" customHeight="1">
      <c r="A123" s="49" t="s">
        <v>218</v>
      </c>
      <c r="B123" s="30" t="s">
        <v>219</v>
      </c>
      <c r="C123" s="42"/>
      <c r="D123" s="56">
        <f>D124</f>
        <v>70</v>
      </c>
      <c r="E123" s="245">
        <f t="shared" si="33"/>
        <v>100</v>
      </c>
      <c r="F123" s="245">
        <f t="shared" si="33"/>
        <v>170</v>
      </c>
    </row>
    <row r="124" spans="1:6" ht="24.75" customHeight="1">
      <c r="A124" s="151" t="s">
        <v>220</v>
      </c>
      <c r="B124" s="30" t="s">
        <v>221</v>
      </c>
      <c r="C124" s="42"/>
      <c r="D124" s="360">
        <f>D125+D126</f>
        <v>70</v>
      </c>
      <c r="E124" s="245">
        <f>E125+E126</f>
        <v>100</v>
      </c>
      <c r="F124" s="360">
        <f>F125+F126</f>
        <v>170</v>
      </c>
    </row>
    <row r="125" spans="1:6" ht="37.5" customHeight="1">
      <c r="A125" s="151" t="s">
        <v>304</v>
      </c>
      <c r="B125" s="223" t="s">
        <v>461</v>
      </c>
      <c r="C125" s="42">
        <v>200</v>
      </c>
      <c r="D125" s="56">
        <v>70</v>
      </c>
      <c r="E125" s="108"/>
      <c r="F125" s="266">
        <f>D125+E125</f>
        <v>70</v>
      </c>
    </row>
    <row r="126" spans="1:6" ht="19.5" customHeight="1">
      <c r="A126" s="359" t="s">
        <v>726</v>
      </c>
      <c r="B126" s="354" t="s">
        <v>727</v>
      </c>
      <c r="C126" s="42">
        <v>200</v>
      </c>
      <c r="D126" s="360"/>
      <c r="E126" s="108" t="s">
        <v>8</v>
      </c>
      <c r="F126" s="266">
        <f>D126+E126</f>
        <v>100</v>
      </c>
    </row>
    <row r="127" spans="1:6" ht="39.75" customHeight="1">
      <c r="A127" s="151" t="s">
        <v>270</v>
      </c>
      <c r="B127" s="18" t="s">
        <v>222</v>
      </c>
      <c r="C127" s="27"/>
      <c r="D127" s="57">
        <f>D128+D133+D136+D140+D143+D148+D151+D154</f>
        <v>8718.7999999999993</v>
      </c>
      <c r="E127" s="366">
        <f t="shared" ref="E127:F127" si="34">E128+E133+E136+E140+E143+E148+E151+E154</f>
        <v>690.30000000000007</v>
      </c>
      <c r="F127" s="366">
        <f t="shared" si="34"/>
        <v>9409.1</v>
      </c>
    </row>
    <row r="128" spans="1:6" ht="20.25" customHeight="1">
      <c r="A128" s="151" t="s">
        <v>335</v>
      </c>
      <c r="B128" s="78" t="s">
        <v>336</v>
      </c>
      <c r="C128" s="42"/>
      <c r="D128" s="77">
        <f>D129</f>
        <v>414.6</v>
      </c>
      <c r="E128" s="245">
        <f t="shared" ref="E128:F128" si="35">E129</f>
        <v>590.30000000000007</v>
      </c>
      <c r="F128" s="245">
        <f t="shared" si="35"/>
        <v>1004.9000000000001</v>
      </c>
    </row>
    <row r="129" spans="1:6" ht="18.75" customHeight="1">
      <c r="A129" s="151" t="s">
        <v>337</v>
      </c>
      <c r="B129" s="78" t="s">
        <v>338</v>
      </c>
      <c r="C129" s="42"/>
      <c r="D129" s="77">
        <f>D132+D130+D131</f>
        <v>414.6</v>
      </c>
      <c r="E129" s="353">
        <f t="shared" ref="E129:F129" si="36">E132+E130+E131</f>
        <v>590.30000000000007</v>
      </c>
      <c r="F129" s="353">
        <f t="shared" si="36"/>
        <v>1004.9000000000001</v>
      </c>
    </row>
    <row r="130" spans="1:6" ht="28.5" customHeight="1">
      <c r="A130" s="352" t="s">
        <v>719</v>
      </c>
      <c r="B130" s="349" t="s">
        <v>720</v>
      </c>
      <c r="C130" s="351">
        <v>300</v>
      </c>
      <c r="D130" s="353"/>
      <c r="E130" s="353"/>
      <c r="F130" s="353">
        <f>D130+E130</f>
        <v>0</v>
      </c>
    </row>
    <row r="131" spans="1:6" ht="27.75" customHeight="1">
      <c r="A131" s="352" t="s">
        <v>341</v>
      </c>
      <c r="B131" s="349" t="s">
        <v>721</v>
      </c>
      <c r="C131" s="351">
        <v>300</v>
      </c>
      <c r="D131" s="353"/>
      <c r="E131" s="353">
        <v>565.70000000000005</v>
      </c>
      <c r="F131" s="353">
        <f>D131+E131</f>
        <v>565.70000000000005</v>
      </c>
    </row>
    <row r="132" spans="1:6" ht="27" customHeight="1">
      <c r="A132" s="151" t="s">
        <v>341</v>
      </c>
      <c r="B132" s="130" t="s">
        <v>373</v>
      </c>
      <c r="C132" s="42">
        <v>300</v>
      </c>
      <c r="D132" s="77">
        <v>414.6</v>
      </c>
      <c r="E132" s="102">
        <v>24.6</v>
      </c>
      <c r="F132" s="266">
        <f>D132+E132</f>
        <v>439.20000000000005</v>
      </c>
    </row>
    <row r="133" spans="1:6" ht="18.75" customHeight="1">
      <c r="A133" s="147" t="s">
        <v>379</v>
      </c>
      <c r="B133" s="136" t="s">
        <v>380</v>
      </c>
      <c r="C133" s="42"/>
      <c r="D133" s="139">
        <f>D134</f>
        <v>332.6</v>
      </c>
      <c r="E133" s="264"/>
      <c r="F133" s="245">
        <f>F134</f>
        <v>332.6</v>
      </c>
    </row>
    <row r="134" spans="1:6" ht="18" customHeight="1">
      <c r="A134" s="191" t="s">
        <v>384</v>
      </c>
      <c r="B134" s="136" t="s">
        <v>381</v>
      </c>
      <c r="C134" s="42"/>
      <c r="D134" s="139">
        <f>D135</f>
        <v>332.6</v>
      </c>
      <c r="E134" s="264"/>
      <c r="F134" s="245">
        <f>F135</f>
        <v>332.6</v>
      </c>
    </row>
    <row r="135" spans="1:6" ht="38.25" customHeight="1">
      <c r="A135" s="271" t="s">
        <v>656</v>
      </c>
      <c r="B135" s="136" t="s">
        <v>382</v>
      </c>
      <c r="C135" s="42">
        <v>400</v>
      </c>
      <c r="D135" s="139">
        <v>332.6</v>
      </c>
      <c r="E135" s="264"/>
      <c r="F135" s="245">
        <v>332.6</v>
      </c>
    </row>
    <row r="136" spans="1:6" ht="27" customHeight="1">
      <c r="A136" s="147" t="s">
        <v>391</v>
      </c>
      <c r="B136" s="136" t="s">
        <v>393</v>
      </c>
      <c r="C136" s="42"/>
      <c r="D136" s="139">
        <f>D137</f>
        <v>1023.0999999999999</v>
      </c>
      <c r="E136" s="264"/>
      <c r="F136" s="245">
        <f>F137</f>
        <v>1023.0999999999999</v>
      </c>
    </row>
    <row r="137" spans="1:6" ht="17.25" customHeight="1">
      <c r="A137" s="147" t="s">
        <v>392</v>
      </c>
      <c r="B137" s="136" t="s">
        <v>398</v>
      </c>
      <c r="C137" s="42"/>
      <c r="D137" s="139">
        <f>D138+D139</f>
        <v>1023.0999999999999</v>
      </c>
      <c r="E137" s="264"/>
      <c r="F137" s="245">
        <f>F138+F139</f>
        <v>1023.0999999999999</v>
      </c>
    </row>
    <row r="138" spans="1:6" ht="39" customHeight="1">
      <c r="A138" s="147" t="s">
        <v>409</v>
      </c>
      <c r="B138" s="136" t="s">
        <v>399</v>
      </c>
      <c r="C138" s="42">
        <v>200</v>
      </c>
      <c r="D138" s="139">
        <v>879.9</v>
      </c>
      <c r="E138" s="264"/>
      <c r="F138" s="245">
        <v>879.9</v>
      </c>
    </row>
    <row r="139" spans="1:6" ht="24.75" customHeight="1">
      <c r="A139" s="147" t="s">
        <v>408</v>
      </c>
      <c r="B139" s="136" t="s">
        <v>400</v>
      </c>
      <c r="C139" s="42">
        <v>200</v>
      </c>
      <c r="D139" s="139">
        <v>143.19999999999999</v>
      </c>
      <c r="E139" s="264"/>
      <c r="F139" s="245">
        <v>143.19999999999999</v>
      </c>
    </row>
    <row r="140" spans="1:6" ht="18.75" customHeight="1">
      <c r="A140" s="147" t="s">
        <v>383</v>
      </c>
      <c r="B140" s="136" t="s">
        <v>394</v>
      </c>
      <c r="C140" s="42"/>
      <c r="D140" s="139">
        <f>D141</f>
        <v>887.9</v>
      </c>
      <c r="E140" s="264"/>
      <c r="F140" s="245">
        <f>F141</f>
        <v>887.9</v>
      </c>
    </row>
    <row r="141" spans="1:6" ht="18" customHeight="1">
      <c r="A141" s="232" t="s">
        <v>428</v>
      </c>
      <c r="B141" s="136" t="s">
        <v>401</v>
      </c>
      <c r="C141" s="42"/>
      <c r="D141" s="139">
        <f>D142</f>
        <v>887.9</v>
      </c>
      <c r="E141" s="264"/>
      <c r="F141" s="245">
        <f>F142</f>
        <v>887.9</v>
      </c>
    </row>
    <row r="142" spans="1:6" ht="25.5" customHeight="1">
      <c r="A142" s="231" t="s">
        <v>454</v>
      </c>
      <c r="B142" s="194" t="s">
        <v>442</v>
      </c>
      <c r="C142" s="42">
        <v>500</v>
      </c>
      <c r="D142" s="139">
        <v>887.9</v>
      </c>
      <c r="E142" s="264"/>
      <c r="F142" s="245">
        <v>887.9</v>
      </c>
    </row>
    <row r="143" spans="1:6" ht="16.5" customHeight="1">
      <c r="A143" s="157" t="s">
        <v>385</v>
      </c>
      <c r="B143" s="136" t="s">
        <v>395</v>
      </c>
      <c r="C143" s="42"/>
      <c r="D143" s="139">
        <f>D144</f>
        <v>5500</v>
      </c>
      <c r="E143" s="281">
        <f t="shared" ref="E143:F143" si="37">E144</f>
        <v>0</v>
      </c>
      <c r="F143" s="281">
        <f t="shared" si="37"/>
        <v>5500</v>
      </c>
    </row>
    <row r="144" spans="1:6" ht="16.5" customHeight="1">
      <c r="A144" s="167" t="s">
        <v>429</v>
      </c>
      <c r="B144" s="136" t="s">
        <v>402</v>
      </c>
      <c r="C144" s="42"/>
      <c r="D144" s="139">
        <f>D145+D146+D147</f>
        <v>5500</v>
      </c>
      <c r="E144" s="281">
        <f t="shared" ref="E144:F144" si="38">E145+E146+E147</f>
        <v>0</v>
      </c>
      <c r="F144" s="281">
        <f t="shared" si="38"/>
        <v>5500</v>
      </c>
    </row>
    <row r="145" spans="1:6" ht="38.25" customHeight="1">
      <c r="A145" s="190" t="s">
        <v>388</v>
      </c>
      <c r="B145" s="223" t="s">
        <v>462</v>
      </c>
      <c r="C145" s="42">
        <v>800</v>
      </c>
      <c r="D145" s="139">
        <v>1000</v>
      </c>
      <c r="E145" s="264"/>
      <c r="F145" s="245">
        <v>1000</v>
      </c>
    </row>
    <row r="146" spans="1:6" ht="29.25" customHeight="1">
      <c r="A146" s="231" t="s">
        <v>467</v>
      </c>
      <c r="B146" s="234" t="s">
        <v>466</v>
      </c>
      <c r="C146" s="42">
        <v>500</v>
      </c>
      <c r="D146" s="235">
        <v>4000</v>
      </c>
      <c r="E146" s="264"/>
      <c r="F146" s="245">
        <v>4000</v>
      </c>
    </row>
    <row r="147" spans="1:6" ht="27" customHeight="1">
      <c r="A147" s="147" t="s">
        <v>407</v>
      </c>
      <c r="B147" s="136" t="s">
        <v>403</v>
      </c>
      <c r="C147" s="42">
        <v>200</v>
      </c>
      <c r="D147" s="139">
        <v>500</v>
      </c>
      <c r="E147" s="264"/>
      <c r="F147" s="245">
        <v>500</v>
      </c>
    </row>
    <row r="148" spans="1:6" ht="42" customHeight="1">
      <c r="A148" s="147" t="s">
        <v>386</v>
      </c>
      <c r="B148" s="136" t="s">
        <v>396</v>
      </c>
      <c r="C148" s="42"/>
      <c r="D148" s="139">
        <f>D149</f>
        <v>360.6</v>
      </c>
      <c r="E148" s="264"/>
      <c r="F148" s="245">
        <f>F149</f>
        <v>360.6</v>
      </c>
    </row>
    <row r="149" spans="1:6" ht="27.75" customHeight="1">
      <c r="A149" s="151" t="s">
        <v>387</v>
      </c>
      <c r="B149" s="136" t="s">
        <v>404</v>
      </c>
      <c r="C149" s="42"/>
      <c r="D149" s="139">
        <f>D150</f>
        <v>360.6</v>
      </c>
      <c r="E149" s="264"/>
      <c r="F149" s="245">
        <f>F150</f>
        <v>360.6</v>
      </c>
    </row>
    <row r="150" spans="1:6" ht="39.75" customHeight="1">
      <c r="A150" s="221" t="s">
        <v>455</v>
      </c>
      <c r="B150" s="194" t="s">
        <v>443</v>
      </c>
      <c r="C150" s="42">
        <v>500</v>
      </c>
      <c r="D150" s="139">
        <v>360.6</v>
      </c>
      <c r="E150" s="264"/>
      <c r="F150" s="245">
        <v>360.6</v>
      </c>
    </row>
    <row r="151" spans="1:6" ht="16.5" customHeight="1">
      <c r="A151" s="273" t="s">
        <v>389</v>
      </c>
      <c r="B151" s="136" t="s">
        <v>397</v>
      </c>
      <c r="C151" s="42"/>
      <c r="D151" s="139">
        <f>D152</f>
        <v>200</v>
      </c>
      <c r="E151" s="264"/>
      <c r="F151" s="245">
        <f>F152</f>
        <v>200</v>
      </c>
    </row>
    <row r="152" spans="1:6" ht="18.75" customHeight="1">
      <c r="A152" s="147" t="s">
        <v>390</v>
      </c>
      <c r="B152" s="136" t="s">
        <v>405</v>
      </c>
      <c r="C152" s="42"/>
      <c r="D152" s="139">
        <f>D153</f>
        <v>200</v>
      </c>
      <c r="E152" s="264"/>
      <c r="F152" s="245">
        <f>F153</f>
        <v>200</v>
      </c>
    </row>
    <row r="153" spans="1:6" ht="28.5" customHeight="1">
      <c r="A153" s="221" t="s">
        <v>456</v>
      </c>
      <c r="B153" s="206" t="s">
        <v>449</v>
      </c>
      <c r="C153" s="42">
        <v>500</v>
      </c>
      <c r="D153" s="139">
        <v>200</v>
      </c>
      <c r="E153" s="264"/>
      <c r="F153" s="245">
        <v>200</v>
      </c>
    </row>
    <row r="154" spans="1:6" ht="27.75" customHeight="1">
      <c r="A154" s="365" t="s">
        <v>736</v>
      </c>
      <c r="B154" s="364" t="s">
        <v>740</v>
      </c>
      <c r="C154" s="42"/>
      <c r="D154" s="367">
        <f>D155</f>
        <v>0</v>
      </c>
      <c r="E154" s="367">
        <f t="shared" ref="E154:F154" si="39">E155</f>
        <v>100</v>
      </c>
      <c r="F154" s="367">
        <f t="shared" si="39"/>
        <v>100</v>
      </c>
    </row>
    <row r="155" spans="1:6" ht="17.25" customHeight="1">
      <c r="A155" s="365" t="s">
        <v>737</v>
      </c>
      <c r="B155" s="364" t="s">
        <v>741</v>
      </c>
      <c r="C155" s="42"/>
      <c r="D155" s="367">
        <f>D156</f>
        <v>0</v>
      </c>
      <c r="E155" s="367">
        <f t="shared" ref="E155:F155" si="40">E156</f>
        <v>100</v>
      </c>
      <c r="F155" s="367">
        <f t="shared" si="40"/>
        <v>100</v>
      </c>
    </row>
    <row r="156" spans="1:6" ht="26.25" customHeight="1">
      <c r="A156" s="365" t="s">
        <v>738</v>
      </c>
      <c r="B156" s="364" t="s">
        <v>739</v>
      </c>
      <c r="C156" s="42">
        <v>200</v>
      </c>
      <c r="D156" s="367"/>
      <c r="E156" s="266">
        <v>100</v>
      </c>
      <c r="F156" s="367">
        <f>D156+E156</f>
        <v>100</v>
      </c>
    </row>
    <row r="157" spans="1:6" ht="28.5" customHeight="1">
      <c r="A157" s="150" t="s">
        <v>39</v>
      </c>
      <c r="B157" s="18" t="s">
        <v>223</v>
      </c>
      <c r="C157" s="27"/>
      <c r="D157" s="57">
        <f>D158</f>
        <v>350</v>
      </c>
      <c r="E157" s="264"/>
      <c r="F157" s="246">
        <f>F158</f>
        <v>350</v>
      </c>
    </row>
    <row r="158" spans="1:6" ht="24.75" customHeight="1">
      <c r="A158" s="151" t="s">
        <v>224</v>
      </c>
      <c r="B158" s="28" t="s">
        <v>225</v>
      </c>
      <c r="C158" s="27"/>
      <c r="D158" s="56">
        <f>D159</f>
        <v>350</v>
      </c>
      <c r="E158" s="264"/>
      <c r="F158" s="245">
        <f>F159</f>
        <v>350</v>
      </c>
    </row>
    <row r="159" spans="1:6" ht="26.25" customHeight="1">
      <c r="A159" s="151" t="s">
        <v>227</v>
      </c>
      <c r="B159" s="28" t="s">
        <v>228</v>
      </c>
      <c r="C159" s="27"/>
      <c r="D159" s="56">
        <f>D160</f>
        <v>350</v>
      </c>
      <c r="E159" s="264"/>
      <c r="F159" s="245">
        <f>F160</f>
        <v>350</v>
      </c>
    </row>
    <row r="160" spans="1:6" ht="27.75" customHeight="1">
      <c r="A160" s="151" t="s">
        <v>226</v>
      </c>
      <c r="B160" s="55" t="s">
        <v>229</v>
      </c>
      <c r="C160" s="67">
        <v>800</v>
      </c>
      <c r="D160" s="66">
        <v>350</v>
      </c>
      <c r="E160" s="264"/>
      <c r="F160" s="245">
        <v>350</v>
      </c>
    </row>
    <row r="161" spans="1:6" ht="19.5" customHeight="1">
      <c r="A161" s="151" t="s">
        <v>271</v>
      </c>
      <c r="B161" s="18" t="s">
        <v>230</v>
      </c>
      <c r="C161" s="67"/>
      <c r="D161" s="68">
        <f>D162</f>
        <v>400</v>
      </c>
      <c r="E161" s="264"/>
      <c r="F161" s="246">
        <f>F162</f>
        <v>400</v>
      </c>
    </row>
    <row r="162" spans="1:6" ht="26.25" customHeight="1">
      <c r="A162" s="151" t="s">
        <v>231</v>
      </c>
      <c r="B162" s="28" t="s">
        <v>232</v>
      </c>
      <c r="C162" s="27"/>
      <c r="D162" s="56">
        <f>D163</f>
        <v>400</v>
      </c>
      <c r="E162" s="264"/>
      <c r="F162" s="245">
        <f>F163</f>
        <v>400</v>
      </c>
    </row>
    <row r="163" spans="1:6" ht="17.25" customHeight="1">
      <c r="A163" s="151" t="s">
        <v>234</v>
      </c>
      <c r="B163" s="28" t="s">
        <v>235</v>
      </c>
      <c r="C163" s="27"/>
      <c r="D163" s="56">
        <f>D164</f>
        <v>400</v>
      </c>
      <c r="E163" s="264"/>
      <c r="F163" s="245">
        <f>F164</f>
        <v>400</v>
      </c>
    </row>
    <row r="164" spans="1:6" ht="28.5" customHeight="1">
      <c r="A164" s="151" t="s">
        <v>233</v>
      </c>
      <c r="B164" s="28" t="s">
        <v>236</v>
      </c>
      <c r="C164" s="27">
        <v>800</v>
      </c>
      <c r="D164" s="56">
        <v>400</v>
      </c>
      <c r="E164" s="264"/>
      <c r="F164" s="245">
        <v>400</v>
      </c>
    </row>
    <row r="165" spans="1:6" ht="24.75" customHeight="1">
      <c r="A165" s="33" t="s">
        <v>40</v>
      </c>
      <c r="B165" s="26">
        <v>1000000000</v>
      </c>
      <c r="C165" s="27"/>
      <c r="D165" s="57">
        <f>D166+D169</f>
        <v>1330</v>
      </c>
      <c r="E165" s="264"/>
      <c r="F165" s="246">
        <f>F166+F169</f>
        <v>1330</v>
      </c>
    </row>
    <row r="166" spans="1:6" ht="19.5" customHeight="1">
      <c r="A166" s="32" t="s">
        <v>237</v>
      </c>
      <c r="B166" s="34">
        <v>1010000000</v>
      </c>
      <c r="C166" s="27"/>
      <c r="D166" s="56">
        <f>D167</f>
        <v>830</v>
      </c>
      <c r="E166" s="264"/>
      <c r="F166" s="245">
        <f>F167</f>
        <v>830</v>
      </c>
    </row>
    <row r="167" spans="1:6" ht="24.75" customHeight="1">
      <c r="A167" s="32" t="s">
        <v>238</v>
      </c>
      <c r="B167" s="34">
        <v>1010100000</v>
      </c>
      <c r="C167" s="27"/>
      <c r="D167" s="56">
        <f>D168</f>
        <v>830</v>
      </c>
      <c r="E167" s="264"/>
      <c r="F167" s="245">
        <f>F168</f>
        <v>830</v>
      </c>
    </row>
    <row r="168" spans="1:6" ht="40.5" customHeight="1">
      <c r="A168" s="138" t="s">
        <v>305</v>
      </c>
      <c r="B168" s="34">
        <v>1010120080</v>
      </c>
      <c r="C168" s="27">
        <v>200</v>
      </c>
      <c r="D168" s="56">
        <v>830</v>
      </c>
      <c r="E168" s="264"/>
      <c r="F168" s="245">
        <v>830</v>
      </c>
    </row>
    <row r="169" spans="1:6" ht="27.75" customHeight="1">
      <c r="A169" s="29" t="s">
        <v>239</v>
      </c>
      <c r="B169" s="34">
        <v>1020000000</v>
      </c>
      <c r="C169" s="27"/>
      <c r="D169" s="56">
        <f>D170</f>
        <v>500</v>
      </c>
      <c r="E169" s="264"/>
      <c r="F169" s="245">
        <f>F170</f>
        <v>500</v>
      </c>
    </row>
    <row r="170" spans="1:6" ht="27.75" customHeight="1">
      <c r="A170" s="32" t="s">
        <v>240</v>
      </c>
      <c r="B170" s="34">
        <v>1020100000</v>
      </c>
      <c r="C170" s="27"/>
      <c r="D170" s="56">
        <f>D171</f>
        <v>500</v>
      </c>
      <c r="E170" s="264"/>
      <c r="F170" s="245">
        <f>F171</f>
        <v>500</v>
      </c>
    </row>
    <row r="171" spans="1:6" ht="37.5" customHeight="1">
      <c r="A171" s="51" t="s">
        <v>306</v>
      </c>
      <c r="B171" s="34">
        <v>1020120190</v>
      </c>
      <c r="C171" s="27">
        <v>200</v>
      </c>
      <c r="D171" s="56">
        <v>500</v>
      </c>
      <c r="E171" s="264"/>
      <c r="F171" s="245">
        <v>500</v>
      </c>
    </row>
    <row r="172" spans="1:6" ht="29.25" customHeight="1">
      <c r="A172" s="16" t="s">
        <v>657</v>
      </c>
      <c r="B172" s="279">
        <v>1200000000</v>
      </c>
      <c r="C172" s="280"/>
      <c r="D172" s="282">
        <f>D173</f>
        <v>550</v>
      </c>
      <c r="E172" s="282">
        <f t="shared" ref="E172:F173" si="41">E173</f>
        <v>0</v>
      </c>
      <c r="F172" s="282">
        <f t="shared" si="41"/>
        <v>550</v>
      </c>
    </row>
    <row r="173" spans="1:6" ht="27" customHeight="1">
      <c r="A173" s="284" t="s">
        <v>658</v>
      </c>
      <c r="B173" s="277">
        <v>1210000000</v>
      </c>
      <c r="C173" s="278"/>
      <c r="D173" s="281">
        <f>D174</f>
        <v>550</v>
      </c>
      <c r="E173" s="281">
        <f t="shared" si="41"/>
        <v>0</v>
      </c>
      <c r="F173" s="281">
        <f t="shared" si="41"/>
        <v>550</v>
      </c>
    </row>
    <row r="174" spans="1:6" ht="19.5" customHeight="1">
      <c r="A174" s="284" t="s">
        <v>659</v>
      </c>
      <c r="B174" s="277">
        <v>1210100000</v>
      </c>
      <c r="C174" s="278"/>
      <c r="D174" s="281">
        <f>D175+D176</f>
        <v>550</v>
      </c>
      <c r="E174" s="281">
        <f t="shared" ref="E174:F174" si="42">E175+E176</f>
        <v>0</v>
      </c>
      <c r="F174" s="281">
        <f t="shared" si="42"/>
        <v>550</v>
      </c>
    </row>
    <row r="175" spans="1:6" ht="16.5" customHeight="1">
      <c r="A175" s="276" t="s">
        <v>660</v>
      </c>
      <c r="B175" s="277">
        <v>1210120390</v>
      </c>
      <c r="C175" s="278">
        <v>200</v>
      </c>
      <c r="D175" s="281">
        <v>550</v>
      </c>
      <c r="E175" s="108"/>
      <c r="F175" s="281">
        <f>D175+E175</f>
        <v>550</v>
      </c>
    </row>
    <row r="176" spans="1:6" ht="18.75" customHeight="1">
      <c r="A176" s="284" t="s">
        <v>661</v>
      </c>
      <c r="B176" s="277">
        <v>1210120400</v>
      </c>
      <c r="C176" s="278">
        <v>200</v>
      </c>
      <c r="D176" s="281"/>
      <c r="E176" s="264"/>
      <c r="F176" s="281">
        <f>D176+E176</f>
        <v>0</v>
      </c>
    </row>
    <row r="177" spans="1:6" ht="28.5" customHeight="1">
      <c r="A177" s="283" t="s">
        <v>104</v>
      </c>
      <c r="B177" s="26">
        <v>1400000000</v>
      </c>
      <c r="C177" s="25"/>
      <c r="D177" s="57">
        <f>D178</f>
        <v>513.6</v>
      </c>
      <c r="E177" s="264"/>
      <c r="F177" s="246">
        <f>F178</f>
        <v>513.6</v>
      </c>
    </row>
    <row r="178" spans="1:6" ht="25.5" customHeight="1">
      <c r="A178" s="32" t="s">
        <v>241</v>
      </c>
      <c r="B178" s="28" t="s">
        <v>242</v>
      </c>
      <c r="C178" s="27"/>
      <c r="D178" s="56">
        <f>D179</f>
        <v>513.6</v>
      </c>
      <c r="E178" s="264"/>
      <c r="F178" s="245">
        <f>F179</f>
        <v>513.6</v>
      </c>
    </row>
    <row r="179" spans="1:6" ht="21.75" customHeight="1">
      <c r="A179" s="10" t="s">
        <v>243</v>
      </c>
      <c r="B179" s="28" t="s">
        <v>244</v>
      </c>
      <c r="C179" s="27"/>
      <c r="D179" s="56">
        <f>D180+D181+D182+D183</f>
        <v>513.6</v>
      </c>
      <c r="E179" s="264"/>
      <c r="F179" s="245">
        <f>F180+F181+F182+F183</f>
        <v>513.6</v>
      </c>
    </row>
    <row r="180" spans="1:6" ht="26.25" customHeight="1">
      <c r="A180" s="107" t="s">
        <v>355</v>
      </c>
      <c r="B180" s="37">
        <v>1410100310</v>
      </c>
      <c r="C180" s="36">
        <v>200</v>
      </c>
      <c r="D180" s="56">
        <v>80</v>
      </c>
      <c r="E180" s="264"/>
      <c r="F180" s="245">
        <v>80</v>
      </c>
    </row>
    <row r="181" spans="1:6" ht="40.5" customHeight="1">
      <c r="A181" s="198" t="s">
        <v>444</v>
      </c>
      <c r="B181" s="196">
        <v>1410100310</v>
      </c>
      <c r="C181" s="192">
        <v>600</v>
      </c>
      <c r="D181" s="199">
        <v>70</v>
      </c>
      <c r="E181" s="264"/>
      <c r="F181" s="245">
        <v>70</v>
      </c>
    </row>
    <row r="182" spans="1:6" ht="51.75" customHeight="1">
      <c r="A182" s="29" t="s">
        <v>245</v>
      </c>
      <c r="B182" s="31">
        <v>1410180360</v>
      </c>
      <c r="C182" s="27">
        <v>100</v>
      </c>
      <c r="D182" s="56">
        <v>327.3</v>
      </c>
      <c r="E182" s="264"/>
      <c r="F182" s="245">
        <v>327.3</v>
      </c>
    </row>
    <row r="183" spans="1:6" ht="39" customHeight="1">
      <c r="A183" s="51" t="s">
        <v>308</v>
      </c>
      <c r="B183" s="31">
        <v>1410180360</v>
      </c>
      <c r="C183" s="27">
        <v>200</v>
      </c>
      <c r="D183" s="56">
        <v>36.299999999999997</v>
      </c>
      <c r="E183" s="264"/>
      <c r="F183" s="245">
        <v>36.299999999999997</v>
      </c>
    </row>
    <row r="184" spans="1:6" ht="27" customHeight="1">
      <c r="A184" s="16" t="s">
        <v>106</v>
      </c>
      <c r="B184" s="26">
        <v>1500000000</v>
      </c>
      <c r="C184" s="25"/>
      <c r="D184" s="57">
        <f>D185</f>
        <v>100</v>
      </c>
      <c r="E184" s="264"/>
      <c r="F184" s="246">
        <f>F185</f>
        <v>100</v>
      </c>
    </row>
    <row r="185" spans="1:6" ht="27.75" customHeight="1">
      <c r="A185" s="29" t="s">
        <v>246</v>
      </c>
      <c r="B185" s="34">
        <v>1510000000</v>
      </c>
      <c r="C185" s="27"/>
      <c r="D185" s="56">
        <f>D186</f>
        <v>100</v>
      </c>
      <c r="E185" s="264"/>
      <c r="F185" s="245">
        <f>F186</f>
        <v>100</v>
      </c>
    </row>
    <row r="186" spans="1:6" ht="16.5" customHeight="1">
      <c r="A186" s="7" t="s">
        <v>247</v>
      </c>
      <c r="B186" s="34">
        <v>1510100000</v>
      </c>
      <c r="C186" s="27"/>
      <c r="D186" s="56">
        <f>D187+D188+D189+D190+D191</f>
        <v>100</v>
      </c>
      <c r="E186" s="264"/>
      <c r="F186" s="245">
        <f>F187+F188+F189+F190+F191</f>
        <v>100</v>
      </c>
    </row>
    <row r="187" spans="1:6" ht="27" customHeight="1">
      <c r="A187" s="106" t="s">
        <v>356</v>
      </c>
      <c r="B187" s="37">
        <v>1510100500</v>
      </c>
      <c r="C187" s="36">
        <v>200</v>
      </c>
      <c r="D187" s="56">
        <v>10</v>
      </c>
      <c r="E187" s="264"/>
      <c r="F187" s="245">
        <v>10</v>
      </c>
    </row>
    <row r="188" spans="1:6" ht="36" customHeight="1">
      <c r="A188" s="195" t="s">
        <v>445</v>
      </c>
      <c r="B188" s="196">
        <v>1510100500</v>
      </c>
      <c r="C188" s="192">
        <v>600</v>
      </c>
      <c r="D188" s="199">
        <v>10</v>
      </c>
      <c r="E188" s="264"/>
      <c r="F188" s="245">
        <v>10</v>
      </c>
    </row>
    <row r="189" spans="1:6" ht="26.25" customHeight="1">
      <c r="A189" s="51" t="s">
        <v>309</v>
      </c>
      <c r="B189" s="31">
        <v>1510100510</v>
      </c>
      <c r="C189" s="27">
        <v>200</v>
      </c>
      <c r="D189" s="56">
        <v>50</v>
      </c>
      <c r="E189" s="264"/>
      <c r="F189" s="245">
        <v>50</v>
      </c>
    </row>
    <row r="190" spans="1:6" ht="26.25" customHeight="1">
      <c r="A190" s="195" t="s">
        <v>446</v>
      </c>
      <c r="B190" s="197">
        <v>1510100510</v>
      </c>
      <c r="C190" s="192">
        <v>600</v>
      </c>
      <c r="D190" s="199">
        <v>20</v>
      </c>
      <c r="E190" s="264"/>
      <c r="F190" s="245">
        <v>20</v>
      </c>
    </row>
    <row r="191" spans="1:6" ht="36.75" customHeight="1">
      <c r="A191" s="195" t="s">
        <v>447</v>
      </c>
      <c r="B191" s="197">
        <v>1510100520</v>
      </c>
      <c r="C191" s="192">
        <v>600</v>
      </c>
      <c r="D191" s="56">
        <v>10</v>
      </c>
      <c r="E191" s="264"/>
      <c r="F191" s="245">
        <v>10</v>
      </c>
    </row>
    <row r="192" spans="1:6" ht="19.5" customHeight="1">
      <c r="A192" s="16" t="s">
        <v>274</v>
      </c>
      <c r="B192" s="26">
        <v>1700000000</v>
      </c>
      <c r="C192" s="25"/>
      <c r="D192" s="57">
        <f>D193</f>
        <v>129</v>
      </c>
      <c r="E192" s="286">
        <f t="shared" ref="E192:F193" si="43">E193</f>
        <v>0</v>
      </c>
      <c r="F192" s="286">
        <f t="shared" si="43"/>
        <v>129</v>
      </c>
    </row>
    <row r="193" spans="1:6" ht="24.75" customHeight="1">
      <c r="A193" s="29" t="s">
        <v>275</v>
      </c>
      <c r="B193" s="31">
        <v>1710000000</v>
      </c>
      <c r="C193" s="27"/>
      <c r="D193" s="56">
        <f>D194</f>
        <v>129</v>
      </c>
      <c r="E193" s="285">
        <f t="shared" si="43"/>
        <v>0</v>
      </c>
      <c r="F193" s="285">
        <f t="shared" si="43"/>
        <v>129</v>
      </c>
    </row>
    <row r="194" spans="1:6" ht="16.5" customHeight="1">
      <c r="A194" s="147" t="s">
        <v>276</v>
      </c>
      <c r="B194" s="31">
        <v>1710100000</v>
      </c>
      <c r="C194" s="27"/>
      <c r="D194" s="56">
        <f>D195+D196</f>
        <v>129</v>
      </c>
      <c r="E194" s="285">
        <f t="shared" ref="E194:F194" si="44">E195+E196</f>
        <v>0</v>
      </c>
      <c r="F194" s="285">
        <f t="shared" si="44"/>
        <v>129</v>
      </c>
    </row>
    <row r="195" spans="1:6" ht="25.5" customHeight="1">
      <c r="A195" s="147" t="s">
        <v>310</v>
      </c>
      <c r="B195" s="31">
        <v>1710100700</v>
      </c>
      <c r="C195" s="27">
        <v>200</v>
      </c>
      <c r="D195" s="56">
        <v>0</v>
      </c>
      <c r="E195" s="266"/>
      <c r="F195" s="245">
        <v>0</v>
      </c>
    </row>
    <row r="196" spans="1:6" ht="30" customHeight="1">
      <c r="A196" s="147" t="s">
        <v>311</v>
      </c>
      <c r="B196" s="31">
        <v>1710100710</v>
      </c>
      <c r="C196" s="27">
        <v>200</v>
      </c>
      <c r="D196" s="56">
        <v>129</v>
      </c>
      <c r="E196" s="266"/>
      <c r="F196" s="245">
        <f>D196+E196</f>
        <v>129</v>
      </c>
    </row>
    <row r="197" spans="1:6" ht="25.5" customHeight="1">
      <c r="A197" s="16" t="s">
        <v>369</v>
      </c>
      <c r="B197" s="128">
        <v>1900000000</v>
      </c>
      <c r="C197" s="129"/>
      <c r="D197" s="133">
        <f>D198</f>
        <v>250</v>
      </c>
      <c r="E197" s="264"/>
      <c r="F197" s="246">
        <f>F198</f>
        <v>250</v>
      </c>
    </row>
    <row r="198" spans="1:6" ht="27" customHeight="1">
      <c r="A198" s="147" t="s">
        <v>370</v>
      </c>
      <c r="B198" s="131">
        <v>1920000000</v>
      </c>
      <c r="C198" s="129"/>
      <c r="D198" s="132">
        <f>D199</f>
        <v>250</v>
      </c>
      <c r="E198" s="264"/>
      <c r="F198" s="245">
        <f>F199</f>
        <v>250</v>
      </c>
    </row>
    <row r="199" spans="1:6" ht="27.75" customHeight="1">
      <c r="A199" s="147" t="s">
        <v>371</v>
      </c>
      <c r="B199" s="131">
        <v>1920100000</v>
      </c>
      <c r="C199" s="129"/>
      <c r="D199" s="132">
        <f>D200</f>
        <v>250</v>
      </c>
      <c r="E199" s="264"/>
      <c r="F199" s="245">
        <f>F200</f>
        <v>250</v>
      </c>
    </row>
    <row r="200" spans="1:6" ht="63.75" customHeight="1">
      <c r="A200" s="156" t="s">
        <v>372</v>
      </c>
      <c r="B200" s="131">
        <v>1920120300</v>
      </c>
      <c r="C200" s="129">
        <v>200</v>
      </c>
      <c r="D200" s="132">
        <v>250</v>
      </c>
      <c r="E200" s="264"/>
      <c r="F200" s="245">
        <v>250</v>
      </c>
    </row>
    <row r="201" spans="1:6" ht="27.75" customHeight="1">
      <c r="A201" s="16" t="s">
        <v>374</v>
      </c>
      <c r="B201" s="135">
        <v>2000000000</v>
      </c>
      <c r="C201" s="142"/>
      <c r="D201" s="143">
        <f>D202+D206</f>
        <v>5174.6000000000004</v>
      </c>
      <c r="E201" s="324">
        <f>E202+E206</f>
        <v>3000</v>
      </c>
      <c r="F201" s="246">
        <f>F202+F206</f>
        <v>8174.6</v>
      </c>
    </row>
    <row r="202" spans="1:6" ht="27.75" customHeight="1">
      <c r="A202" s="147" t="s">
        <v>375</v>
      </c>
      <c r="B202" s="137">
        <v>2010000000</v>
      </c>
      <c r="C202" s="134"/>
      <c r="D202" s="139">
        <f>D203</f>
        <v>2891.9</v>
      </c>
      <c r="E202" s="323">
        <f t="shared" ref="E202:F202" si="45">E203</f>
        <v>0</v>
      </c>
      <c r="F202" s="323">
        <f t="shared" si="45"/>
        <v>2891.9</v>
      </c>
    </row>
    <row r="203" spans="1:6" ht="28.5" customHeight="1">
      <c r="A203" s="138" t="s">
        <v>376</v>
      </c>
      <c r="B203" s="137">
        <v>2010100000</v>
      </c>
      <c r="C203" s="134"/>
      <c r="D203" s="139">
        <f>D204+D205</f>
        <v>2891.9</v>
      </c>
      <c r="E203" s="323">
        <f t="shared" ref="E203:F203" si="46">E204+E205</f>
        <v>0</v>
      </c>
      <c r="F203" s="323">
        <f t="shared" si="46"/>
        <v>2891.9</v>
      </c>
    </row>
    <row r="204" spans="1:6" ht="39" customHeight="1">
      <c r="A204" s="156" t="s">
        <v>653</v>
      </c>
      <c r="B204" s="296">
        <v>2010120400</v>
      </c>
      <c r="C204" s="297">
        <v>200</v>
      </c>
      <c r="D204" s="298">
        <v>588.9</v>
      </c>
      <c r="E204" s="298"/>
      <c r="F204" s="298">
        <f>D204+E204</f>
        <v>588.9</v>
      </c>
    </row>
    <row r="205" spans="1:6" ht="36.75" customHeight="1">
      <c r="A205" s="156" t="s">
        <v>438</v>
      </c>
      <c r="B205" s="137">
        <v>2010108010</v>
      </c>
      <c r="C205" s="134">
        <v>500</v>
      </c>
      <c r="D205" s="139">
        <v>2303</v>
      </c>
      <c r="E205" s="102"/>
      <c r="F205" s="245">
        <f>D205+E205</f>
        <v>2303</v>
      </c>
    </row>
    <row r="206" spans="1:6" ht="38.25" customHeight="1">
      <c r="A206" s="156" t="s">
        <v>377</v>
      </c>
      <c r="B206" s="137">
        <v>2020000000</v>
      </c>
      <c r="C206" s="134"/>
      <c r="D206" s="139">
        <f>D207</f>
        <v>2282.6999999999998</v>
      </c>
      <c r="E206" s="245">
        <f t="shared" ref="E206:F206" si="47">E207</f>
        <v>3000</v>
      </c>
      <c r="F206" s="245">
        <f t="shared" si="47"/>
        <v>5282.7</v>
      </c>
    </row>
    <row r="207" spans="1:6" ht="28.5" customHeight="1">
      <c r="A207" s="138" t="s">
        <v>378</v>
      </c>
      <c r="B207" s="137">
        <v>2020100000</v>
      </c>
      <c r="C207" s="134"/>
      <c r="D207" s="139">
        <f>D208++D209+D210+D211</f>
        <v>2282.6999999999998</v>
      </c>
      <c r="E207" s="363">
        <f t="shared" ref="E207:F207" si="48">E208++E209+E210+E211</f>
        <v>3000</v>
      </c>
      <c r="F207" s="363">
        <f t="shared" si="48"/>
        <v>5282.7</v>
      </c>
    </row>
    <row r="208" spans="1:6" ht="49.5" customHeight="1">
      <c r="A208" s="156" t="s">
        <v>412</v>
      </c>
      <c r="B208" s="170">
        <v>2020120410</v>
      </c>
      <c r="C208" s="134">
        <v>200</v>
      </c>
      <c r="D208" s="139">
        <v>2282.6999999999998</v>
      </c>
      <c r="E208" s="102">
        <v>-30.5</v>
      </c>
      <c r="F208" s="245">
        <f>D208+E208</f>
        <v>2252.1999999999998</v>
      </c>
    </row>
    <row r="209" spans="1:6" ht="27" customHeight="1">
      <c r="A209" s="156" t="s">
        <v>722</v>
      </c>
      <c r="B209" s="277">
        <v>2020120420</v>
      </c>
      <c r="C209" s="351">
        <v>200</v>
      </c>
      <c r="D209" s="353"/>
      <c r="E209" s="102">
        <v>11.5</v>
      </c>
      <c r="F209" s="353">
        <f>D209+E209</f>
        <v>11.5</v>
      </c>
    </row>
    <row r="210" spans="1:6" ht="31.5" customHeight="1">
      <c r="A210" s="156" t="s">
        <v>724</v>
      </c>
      <c r="B210" s="277">
        <v>2020120440</v>
      </c>
      <c r="C210" s="351">
        <v>200</v>
      </c>
      <c r="D210" s="353"/>
      <c r="E210" s="102">
        <v>19</v>
      </c>
      <c r="F210" s="353">
        <f t="shared" ref="F210:F211" si="49">D210+E210</f>
        <v>19</v>
      </c>
    </row>
    <row r="211" spans="1:6" ht="31.5" customHeight="1">
      <c r="A211" s="156" t="s">
        <v>725</v>
      </c>
      <c r="B211" s="277">
        <v>2020180510</v>
      </c>
      <c r="C211" s="351">
        <v>200</v>
      </c>
      <c r="D211" s="353"/>
      <c r="E211" s="266">
        <v>3000</v>
      </c>
      <c r="F211" s="353">
        <f t="shared" si="49"/>
        <v>3000</v>
      </c>
    </row>
    <row r="212" spans="1:6" ht="41.25" customHeight="1">
      <c r="A212" s="172" t="s">
        <v>430</v>
      </c>
      <c r="B212" s="176">
        <v>2100000000</v>
      </c>
      <c r="C212" s="174"/>
      <c r="D212" s="175">
        <f>D213</f>
        <v>400</v>
      </c>
      <c r="E212" s="264"/>
      <c r="F212" s="246">
        <f>F213</f>
        <v>400</v>
      </c>
    </row>
    <row r="213" spans="1:6" ht="25.5" customHeight="1">
      <c r="A213" s="156" t="s">
        <v>431</v>
      </c>
      <c r="B213" s="170">
        <v>2110000000</v>
      </c>
      <c r="C213" s="169"/>
      <c r="D213" s="173">
        <f>D214</f>
        <v>400</v>
      </c>
      <c r="E213" s="264"/>
      <c r="F213" s="245">
        <f>F214</f>
        <v>400</v>
      </c>
    </row>
    <row r="214" spans="1:6" ht="27" customHeight="1">
      <c r="A214" s="10" t="s">
        <v>367</v>
      </c>
      <c r="B214" s="170">
        <v>2110100000</v>
      </c>
      <c r="C214" s="169"/>
      <c r="D214" s="173">
        <f>D215+D216+D217+D218+D219</f>
        <v>400</v>
      </c>
      <c r="E214" s="264"/>
      <c r="F214" s="245">
        <f>F215+F216+F217+F218+F219</f>
        <v>400</v>
      </c>
    </row>
    <row r="215" spans="1:6" ht="26.25" customHeight="1">
      <c r="A215" s="179" t="s">
        <v>432</v>
      </c>
      <c r="B215" s="171">
        <v>2110120450</v>
      </c>
      <c r="C215" s="169">
        <v>300</v>
      </c>
      <c r="D215" s="173">
        <v>200</v>
      </c>
      <c r="E215" s="264"/>
      <c r="F215" s="245">
        <v>200</v>
      </c>
    </row>
    <row r="216" spans="1:6" ht="21" customHeight="1">
      <c r="A216" s="179" t="s">
        <v>433</v>
      </c>
      <c r="B216" s="171">
        <v>2110120460</v>
      </c>
      <c r="C216" s="169">
        <v>300</v>
      </c>
      <c r="D216" s="173">
        <v>100</v>
      </c>
      <c r="E216" s="264"/>
      <c r="F216" s="245">
        <v>100</v>
      </c>
    </row>
    <row r="217" spans="1:6" ht="27" customHeight="1">
      <c r="A217" s="179" t="s">
        <v>434</v>
      </c>
      <c r="B217" s="171">
        <v>2110120470</v>
      </c>
      <c r="C217" s="169">
        <v>300</v>
      </c>
      <c r="D217" s="173">
        <v>50</v>
      </c>
      <c r="E217" s="264"/>
      <c r="F217" s="245">
        <v>50</v>
      </c>
    </row>
    <row r="218" spans="1:6" ht="26.25" customHeight="1">
      <c r="A218" s="179" t="s">
        <v>435</v>
      </c>
      <c r="B218" s="171">
        <v>2110120480</v>
      </c>
      <c r="C218" s="169">
        <v>300</v>
      </c>
      <c r="D218" s="173">
        <v>25</v>
      </c>
      <c r="E218" s="264"/>
      <c r="F218" s="245">
        <v>25</v>
      </c>
    </row>
    <row r="219" spans="1:6" ht="27.75" customHeight="1">
      <c r="A219" s="179" t="s">
        <v>436</v>
      </c>
      <c r="B219" s="171">
        <v>2110120490</v>
      </c>
      <c r="C219" s="169">
        <v>300</v>
      </c>
      <c r="D219" s="173">
        <v>25</v>
      </c>
      <c r="E219" s="264"/>
      <c r="F219" s="245">
        <v>25</v>
      </c>
    </row>
    <row r="220" spans="1:6" ht="22.5" customHeight="1">
      <c r="A220" s="219" t="s">
        <v>450</v>
      </c>
      <c r="B220" s="208">
        <v>2200000000</v>
      </c>
      <c r="C220" s="211"/>
      <c r="D220" s="212">
        <f>D221</f>
        <v>77.599999999999994</v>
      </c>
      <c r="E220" s="264"/>
      <c r="F220" s="246">
        <f>F221</f>
        <v>77.599999999999994</v>
      </c>
    </row>
    <row r="221" spans="1:6" ht="17.25" customHeight="1">
      <c r="A221" s="157" t="s">
        <v>451</v>
      </c>
      <c r="B221" s="209">
        <v>2210000000</v>
      </c>
      <c r="C221" s="207"/>
      <c r="D221" s="210">
        <f>D222</f>
        <v>77.599999999999994</v>
      </c>
      <c r="E221" s="264"/>
      <c r="F221" s="245">
        <f>F222</f>
        <v>77.599999999999994</v>
      </c>
    </row>
    <row r="222" spans="1:6" ht="18.75" customHeight="1">
      <c r="A222" s="273" t="s">
        <v>452</v>
      </c>
      <c r="B222" s="209">
        <v>2210100000</v>
      </c>
      <c r="C222" s="207"/>
      <c r="D222" s="210">
        <f>D223</f>
        <v>77.599999999999994</v>
      </c>
      <c r="E222" s="264"/>
      <c r="F222" s="245">
        <f>F223</f>
        <v>77.599999999999994</v>
      </c>
    </row>
    <row r="223" spans="1:6" ht="27" customHeight="1">
      <c r="A223" s="215" t="s">
        <v>453</v>
      </c>
      <c r="B223" s="209">
        <v>2210100550</v>
      </c>
      <c r="C223" s="207">
        <v>200</v>
      </c>
      <c r="D223" s="210">
        <v>77.599999999999994</v>
      </c>
      <c r="E223" s="264"/>
      <c r="F223" s="245">
        <v>77.599999999999994</v>
      </c>
    </row>
    <row r="224" spans="1:6" ht="24.75" customHeight="1">
      <c r="A224" s="172" t="s">
        <v>41</v>
      </c>
      <c r="B224" s="26">
        <v>4000000000</v>
      </c>
      <c r="C224" s="27"/>
      <c r="D224" s="57">
        <f>D225+D226</f>
        <v>977.9</v>
      </c>
      <c r="E224" s="264"/>
      <c r="F224" s="246">
        <f>F225+F226</f>
        <v>977.9</v>
      </c>
    </row>
    <row r="225" spans="1:6" ht="40.5" customHeight="1">
      <c r="A225" s="32" t="s">
        <v>248</v>
      </c>
      <c r="B225" s="31">
        <v>4090000270</v>
      </c>
      <c r="C225" s="27">
        <v>100</v>
      </c>
      <c r="D225" s="56">
        <v>817.5</v>
      </c>
      <c r="E225" s="264"/>
      <c r="F225" s="245">
        <v>817.5</v>
      </c>
    </row>
    <row r="226" spans="1:6" ht="25.5" customHeight="1">
      <c r="A226" s="52" t="s">
        <v>312</v>
      </c>
      <c r="B226" s="31">
        <v>4090000270</v>
      </c>
      <c r="C226" s="27">
        <v>200</v>
      </c>
      <c r="D226" s="56">
        <v>160.4</v>
      </c>
      <c r="E226" s="264"/>
      <c r="F226" s="245">
        <v>160.4</v>
      </c>
    </row>
    <row r="227" spans="1:6" ht="27" customHeight="1">
      <c r="A227" s="50" t="s">
        <v>272</v>
      </c>
      <c r="B227" s="26">
        <v>4100000000</v>
      </c>
      <c r="C227" s="27"/>
      <c r="D227" s="358">
        <f>D228+D229+D230+D232+D236+D237+D238+D233+D234+D231+D235+D239+D240</f>
        <v>23087.8</v>
      </c>
      <c r="E227" s="358">
        <f>E228+E229+E230+E232+E236+E237+E238+E233+E234+E231+E235+E239+E240</f>
        <v>1.2000000000001592</v>
      </c>
      <c r="F227" s="358">
        <f>F228+F229+F230+F232+F236+F237+F238+F233+F234+F231+F235+F239+F240</f>
        <v>23089</v>
      </c>
    </row>
    <row r="228" spans="1:6" ht="55.5" customHeight="1">
      <c r="A228" s="10" t="s">
        <v>249</v>
      </c>
      <c r="B228" s="31">
        <v>4190000250</v>
      </c>
      <c r="C228" s="27">
        <v>100</v>
      </c>
      <c r="D228" s="56">
        <v>1313.5</v>
      </c>
      <c r="E228" s="264"/>
      <c r="F228" s="245">
        <v>1313.5</v>
      </c>
    </row>
    <row r="229" spans="1:6" ht="42.75" customHeight="1">
      <c r="A229" s="32" t="s">
        <v>250</v>
      </c>
      <c r="B229" s="31">
        <v>4190000280</v>
      </c>
      <c r="C229" s="27">
        <v>100</v>
      </c>
      <c r="D229" s="56">
        <v>13960</v>
      </c>
      <c r="E229" s="102">
        <v>-861.8</v>
      </c>
      <c r="F229" s="245">
        <f>D229+E229</f>
        <v>13098.2</v>
      </c>
    </row>
    <row r="230" spans="1:6" ht="26.25" customHeight="1">
      <c r="A230" s="52" t="s">
        <v>313</v>
      </c>
      <c r="B230" s="31">
        <v>4190000280</v>
      </c>
      <c r="C230" s="27">
        <v>200</v>
      </c>
      <c r="D230" s="56">
        <v>3076.5</v>
      </c>
      <c r="E230" s="102">
        <v>-110</v>
      </c>
      <c r="F230" s="360">
        <f t="shared" ref="F230:F240" si="50">D230+E230</f>
        <v>2966.5</v>
      </c>
    </row>
    <row r="231" spans="1:6" ht="29.25" customHeight="1">
      <c r="A231" s="306" t="s">
        <v>343</v>
      </c>
      <c r="B231" s="89">
        <v>4190000280</v>
      </c>
      <c r="C231" s="93">
        <v>300</v>
      </c>
      <c r="D231" s="92"/>
      <c r="E231" s="102"/>
      <c r="F231" s="360">
        <f t="shared" si="50"/>
        <v>0</v>
      </c>
    </row>
    <row r="232" spans="1:6" ht="26.25" customHeight="1">
      <c r="A232" s="345" t="s">
        <v>251</v>
      </c>
      <c r="B232" s="31">
        <v>4190000280</v>
      </c>
      <c r="C232" s="27">
        <v>800</v>
      </c>
      <c r="D232" s="56">
        <v>34.299999999999997</v>
      </c>
      <c r="E232" s="102"/>
      <c r="F232" s="360">
        <f t="shared" si="50"/>
        <v>34.299999999999997</v>
      </c>
    </row>
    <row r="233" spans="1:6" ht="42" customHeight="1">
      <c r="A233" s="32" t="s">
        <v>273</v>
      </c>
      <c r="B233" s="30" t="s">
        <v>259</v>
      </c>
      <c r="C233" s="9" t="s">
        <v>8</v>
      </c>
      <c r="D233" s="56">
        <v>1098.7</v>
      </c>
      <c r="E233" s="102"/>
      <c r="F233" s="360">
        <f t="shared" si="50"/>
        <v>1098.7</v>
      </c>
    </row>
    <row r="234" spans="1:6" ht="27" customHeight="1">
      <c r="A234" s="52" t="s">
        <v>314</v>
      </c>
      <c r="B234" s="30" t="s">
        <v>259</v>
      </c>
      <c r="C234" s="9" t="s">
        <v>107</v>
      </c>
      <c r="D234" s="56">
        <v>157.9</v>
      </c>
      <c r="E234" s="102"/>
      <c r="F234" s="360">
        <f t="shared" si="50"/>
        <v>157.9</v>
      </c>
    </row>
    <row r="235" spans="1:6" ht="27" customHeight="1">
      <c r="A235" s="345" t="s">
        <v>692</v>
      </c>
      <c r="B235" s="341" t="s">
        <v>259</v>
      </c>
      <c r="C235" s="9" t="s">
        <v>691</v>
      </c>
      <c r="D235" s="346">
        <v>1.1000000000000001</v>
      </c>
      <c r="E235" s="102">
        <v>1.2</v>
      </c>
      <c r="F235" s="360">
        <f t="shared" si="50"/>
        <v>2.2999999999999998</v>
      </c>
    </row>
    <row r="236" spans="1:6" ht="53.25" customHeight="1">
      <c r="A236" s="32" t="s">
        <v>252</v>
      </c>
      <c r="B236" s="31">
        <v>4190000290</v>
      </c>
      <c r="C236" s="27">
        <v>100</v>
      </c>
      <c r="D236" s="56">
        <v>3167.6</v>
      </c>
      <c r="E236" s="102">
        <v>35.200000000000003</v>
      </c>
      <c r="F236" s="360">
        <f t="shared" si="50"/>
        <v>3202.7999999999997</v>
      </c>
    </row>
    <row r="237" spans="1:6" ht="25.5" customHeight="1">
      <c r="A237" s="52" t="s">
        <v>315</v>
      </c>
      <c r="B237" s="31">
        <v>4190000290</v>
      </c>
      <c r="C237" s="27">
        <v>200</v>
      </c>
      <c r="D237" s="56">
        <v>277.2</v>
      </c>
      <c r="E237" s="102"/>
      <c r="F237" s="360">
        <f t="shared" si="50"/>
        <v>277.2</v>
      </c>
    </row>
    <row r="238" spans="1:6" ht="29.25" customHeight="1">
      <c r="A238" s="32" t="s">
        <v>253</v>
      </c>
      <c r="B238" s="31">
        <v>4190000290</v>
      </c>
      <c r="C238" s="27">
        <v>800</v>
      </c>
      <c r="D238" s="56">
        <v>1</v>
      </c>
      <c r="E238" s="102"/>
      <c r="F238" s="360">
        <f t="shared" si="50"/>
        <v>1</v>
      </c>
    </row>
    <row r="239" spans="1:6" ht="51.75" customHeight="1">
      <c r="A239" s="359" t="s">
        <v>728</v>
      </c>
      <c r="B239" s="355">
        <v>4190000270</v>
      </c>
      <c r="C239" s="356">
        <v>100</v>
      </c>
      <c r="D239" s="360"/>
      <c r="E239" s="102">
        <v>826.6</v>
      </c>
      <c r="F239" s="360">
        <f t="shared" si="50"/>
        <v>826.6</v>
      </c>
    </row>
    <row r="240" spans="1:6" ht="29.25" customHeight="1">
      <c r="A240" s="359" t="s">
        <v>729</v>
      </c>
      <c r="B240" s="355">
        <v>4190000270</v>
      </c>
      <c r="C240" s="356">
        <v>200</v>
      </c>
      <c r="D240" s="360"/>
      <c r="E240" s="102">
        <v>110</v>
      </c>
      <c r="F240" s="360">
        <f t="shared" si="50"/>
        <v>110</v>
      </c>
    </row>
    <row r="241" spans="1:6" ht="18" customHeight="1">
      <c r="A241" s="50" t="s">
        <v>42</v>
      </c>
      <c r="B241" s="26">
        <v>4290000000</v>
      </c>
      <c r="C241" s="27"/>
      <c r="D241" s="133">
        <f>D242+D243+D244+D245+D246+D247+D248+D249+D250+D251+D252+D253+D254+D255+D256+D257</f>
        <v>12975.300000000001</v>
      </c>
      <c r="E241" s="282">
        <f>E242+E243+E244+E245+E246+E247+E249+E250+E252+E253+E254+E255+E256+E257+E248+E251</f>
        <v>-101.2</v>
      </c>
      <c r="F241" s="305">
        <f>F242+F243+F244+F245+F246+F247+F249+F250+F252+F253+F254+F255+F256+F257+F248+F251</f>
        <v>12874.1</v>
      </c>
    </row>
    <row r="242" spans="1:6" ht="18.75" customHeight="1">
      <c r="A242" s="32" t="s">
        <v>254</v>
      </c>
      <c r="B242" s="31">
        <v>4290020090</v>
      </c>
      <c r="C242" s="27">
        <v>800</v>
      </c>
      <c r="D242" s="56">
        <v>3726.6</v>
      </c>
      <c r="E242" s="102"/>
      <c r="F242" s="245">
        <f>D242+E242</f>
        <v>3726.6</v>
      </c>
    </row>
    <row r="243" spans="1:6" ht="28.5" customHeight="1">
      <c r="A243" s="32" t="s">
        <v>255</v>
      </c>
      <c r="B243" s="31">
        <v>4290020100</v>
      </c>
      <c r="C243" s="27">
        <v>200</v>
      </c>
      <c r="D243" s="56">
        <v>400</v>
      </c>
      <c r="E243" s="264"/>
      <c r="F243" s="323">
        <f t="shared" ref="F243:F257" si="51">D243+E243</f>
        <v>400</v>
      </c>
    </row>
    <row r="244" spans="1:6" ht="28.5" customHeight="1">
      <c r="A244" s="52" t="s">
        <v>316</v>
      </c>
      <c r="B244" s="31">
        <v>4290020110</v>
      </c>
      <c r="C244" s="27">
        <v>200</v>
      </c>
      <c r="D244" s="56">
        <v>53.6</v>
      </c>
      <c r="E244" s="264"/>
      <c r="F244" s="323">
        <f t="shared" si="51"/>
        <v>53.6</v>
      </c>
    </row>
    <row r="245" spans="1:6" ht="28.5" customHeight="1">
      <c r="A245" s="70" t="s">
        <v>334</v>
      </c>
      <c r="B245" s="69">
        <v>4290020120</v>
      </c>
      <c r="C245" s="72">
        <v>800</v>
      </c>
      <c r="D245" s="71">
        <v>28.5</v>
      </c>
      <c r="E245" s="264"/>
      <c r="F245" s="323">
        <f t="shared" si="51"/>
        <v>28.5</v>
      </c>
    </row>
    <row r="246" spans="1:6" ht="39.75" customHeight="1">
      <c r="A246" s="52" t="s">
        <v>317</v>
      </c>
      <c r="B246" s="31">
        <v>4290020140</v>
      </c>
      <c r="C246" s="27">
        <v>200</v>
      </c>
      <c r="D246" s="56">
        <v>236.4</v>
      </c>
      <c r="E246" s="102">
        <v>-1.2</v>
      </c>
      <c r="F246" s="323">
        <f t="shared" si="51"/>
        <v>235.20000000000002</v>
      </c>
    </row>
    <row r="247" spans="1:6" ht="39.75" customHeight="1">
      <c r="A247" s="52" t="s">
        <v>318</v>
      </c>
      <c r="B247" s="31">
        <v>4290020150</v>
      </c>
      <c r="C247" s="27">
        <v>200</v>
      </c>
      <c r="D247" s="56">
        <v>328</v>
      </c>
      <c r="E247" s="264"/>
      <c r="F247" s="323">
        <f t="shared" si="51"/>
        <v>328</v>
      </c>
    </row>
    <row r="248" spans="1:6" ht="39" customHeight="1">
      <c r="A248" s="222" t="s">
        <v>459</v>
      </c>
      <c r="B248" s="197">
        <v>4290008100</v>
      </c>
      <c r="C248" s="192">
        <v>500</v>
      </c>
      <c r="D248" s="199">
        <v>966.3</v>
      </c>
      <c r="E248" s="264"/>
      <c r="F248" s="323">
        <f t="shared" si="51"/>
        <v>966.3</v>
      </c>
    </row>
    <row r="249" spans="1:6" ht="57" customHeight="1">
      <c r="A249" s="32" t="s">
        <v>46</v>
      </c>
      <c r="B249" s="31">
        <v>4290000300</v>
      </c>
      <c r="C249" s="27">
        <v>100</v>
      </c>
      <c r="D249" s="189">
        <v>2688.3</v>
      </c>
      <c r="E249" s="108"/>
      <c r="F249" s="323">
        <f t="shared" si="51"/>
        <v>2688.3</v>
      </c>
    </row>
    <row r="250" spans="1:6" ht="40.5" customHeight="1">
      <c r="A250" s="52" t="s">
        <v>319</v>
      </c>
      <c r="B250" s="31">
        <v>4290000300</v>
      </c>
      <c r="C250" s="27">
        <v>200</v>
      </c>
      <c r="D250" s="189">
        <v>919.5</v>
      </c>
      <c r="E250" s="264"/>
      <c r="F250" s="323">
        <f t="shared" si="51"/>
        <v>919.5</v>
      </c>
    </row>
    <row r="251" spans="1:6" ht="28.5" customHeight="1">
      <c r="A251" s="306" t="s">
        <v>665</v>
      </c>
      <c r="B251" s="302">
        <v>4290000300</v>
      </c>
      <c r="C251" s="303">
        <v>300</v>
      </c>
      <c r="D251" s="304">
        <v>15</v>
      </c>
      <c r="E251" s="108"/>
      <c r="F251" s="323">
        <f t="shared" si="51"/>
        <v>15</v>
      </c>
    </row>
    <row r="252" spans="1:6" ht="29.25" customHeight="1">
      <c r="A252" s="70" t="s">
        <v>47</v>
      </c>
      <c r="B252" s="31">
        <v>4290000300</v>
      </c>
      <c r="C252" s="27">
        <v>800</v>
      </c>
      <c r="D252" s="189">
        <v>26.4</v>
      </c>
      <c r="E252" s="264"/>
      <c r="F252" s="323">
        <f t="shared" si="51"/>
        <v>26.4</v>
      </c>
    </row>
    <row r="253" spans="1:6" ht="39.75" customHeight="1">
      <c r="A253" s="10" t="s">
        <v>320</v>
      </c>
      <c r="B253" s="89">
        <v>4290020160</v>
      </c>
      <c r="C253" s="93">
        <v>200</v>
      </c>
      <c r="D253" s="92">
        <v>1301.2</v>
      </c>
      <c r="E253" s="264"/>
      <c r="F253" s="323">
        <f t="shared" si="51"/>
        <v>1301.2</v>
      </c>
    </row>
    <row r="254" spans="1:6" ht="30" customHeight="1">
      <c r="A254" s="138" t="s">
        <v>368</v>
      </c>
      <c r="B254" s="137">
        <v>4290020180</v>
      </c>
      <c r="C254" s="134">
        <v>200</v>
      </c>
      <c r="D254" s="139">
        <v>400</v>
      </c>
      <c r="E254" s="266">
        <v>-100</v>
      </c>
      <c r="F254" s="323">
        <f>D254+E254</f>
        <v>300</v>
      </c>
    </row>
    <row r="255" spans="1:6" ht="27" customHeight="1">
      <c r="A255" s="126" t="s">
        <v>406</v>
      </c>
      <c r="B255" s="140">
        <v>4290020270</v>
      </c>
      <c r="C255" s="127">
        <v>200</v>
      </c>
      <c r="D255" s="139">
        <v>559.4</v>
      </c>
      <c r="E255" s="264"/>
      <c r="F255" s="323">
        <f t="shared" si="51"/>
        <v>559.4</v>
      </c>
    </row>
    <row r="256" spans="1:6" ht="29.25" customHeight="1">
      <c r="A256" s="10" t="s">
        <v>256</v>
      </c>
      <c r="B256" s="89">
        <v>4290007010</v>
      </c>
      <c r="C256" s="93">
        <v>300</v>
      </c>
      <c r="D256" s="92">
        <v>1316.1</v>
      </c>
      <c r="E256" s="264"/>
      <c r="F256" s="323">
        <f t="shared" si="51"/>
        <v>1316.1</v>
      </c>
    </row>
    <row r="257" spans="1:6" ht="52.5" customHeight="1">
      <c r="A257" s="10" t="s">
        <v>342</v>
      </c>
      <c r="B257" s="89">
        <v>4290007030</v>
      </c>
      <c r="C257" s="93">
        <v>300</v>
      </c>
      <c r="D257" s="92">
        <v>10</v>
      </c>
      <c r="E257" s="264"/>
      <c r="F257" s="323">
        <f t="shared" si="51"/>
        <v>10</v>
      </c>
    </row>
    <row r="258" spans="1:6" ht="27" customHeight="1">
      <c r="A258" s="50" t="s">
        <v>43</v>
      </c>
      <c r="B258" s="90">
        <v>4300000000</v>
      </c>
      <c r="C258" s="93"/>
      <c r="D258" s="94">
        <f>D259</f>
        <v>245.5</v>
      </c>
      <c r="E258" s="324">
        <f t="shared" ref="E258:F258" si="52">E259</f>
        <v>0</v>
      </c>
      <c r="F258" s="324">
        <f t="shared" si="52"/>
        <v>245.5</v>
      </c>
    </row>
    <row r="259" spans="1:6" ht="15.75" customHeight="1">
      <c r="A259" s="10" t="s">
        <v>42</v>
      </c>
      <c r="B259" s="89">
        <v>4390000000</v>
      </c>
      <c r="C259" s="93"/>
      <c r="D259" s="92">
        <f>D260+D261+D262</f>
        <v>245.5</v>
      </c>
      <c r="E259" s="323">
        <f t="shared" ref="E259:F259" si="53">E260+E261+E262</f>
        <v>0</v>
      </c>
      <c r="F259" s="323">
        <f t="shared" si="53"/>
        <v>245.5</v>
      </c>
    </row>
    <row r="260" spans="1:6" ht="31.5" customHeight="1">
      <c r="A260" s="91" t="s">
        <v>321</v>
      </c>
      <c r="B260" s="89">
        <v>4390080350</v>
      </c>
      <c r="C260" s="93">
        <v>200</v>
      </c>
      <c r="D260" s="92">
        <v>6.9</v>
      </c>
      <c r="E260" s="264"/>
      <c r="F260" s="245">
        <f>D260+E260</f>
        <v>6.9</v>
      </c>
    </row>
    <row r="261" spans="1:6" ht="67.5" customHeight="1">
      <c r="A261" s="91" t="s">
        <v>322</v>
      </c>
      <c r="B261" s="89">
        <v>4390080370</v>
      </c>
      <c r="C261" s="93">
        <v>200</v>
      </c>
      <c r="D261" s="92">
        <v>10.5</v>
      </c>
      <c r="E261" s="102"/>
      <c r="F261" s="245">
        <f>D261+E261</f>
        <v>10.5</v>
      </c>
    </row>
    <row r="262" spans="1:6" ht="67.5" customHeight="1">
      <c r="A262" s="339" t="s">
        <v>690</v>
      </c>
      <c r="B262" s="321">
        <v>4390082400</v>
      </c>
      <c r="C262" s="322">
        <v>200</v>
      </c>
      <c r="D262" s="323">
        <v>228.1</v>
      </c>
      <c r="E262" s="102"/>
      <c r="F262" s="323">
        <f>D262+E262</f>
        <v>228.1</v>
      </c>
    </row>
    <row r="263" spans="1:6" ht="19.5" customHeight="1">
      <c r="A263" s="86" t="s">
        <v>44</v>
      </c>
      <c r="B263" s="87"/>
      <c r="C263" s="84"/>
      <c r="D263" s="85">
        <f>D19+D95+D118+D122+D127+D157+D161+D165+D177+D184+D224+D227+D241+D258+D192+D197+D201+D212+D220+D172</f>
        <v>178028.79999999999</v>
      </c>
      <c r="E263" s="85">
        <f>E19+E95+E118+E122+E127+E157+E161+E165+E177+E184+E224+E227+E241+E258+E192+E197+E201+E212+E220+E172</f>
        <v>5943</v>
      </c>
      <c r="F263" s="85">
        <f>F19+F95+F118+F122+F127+F157+F161+F165+F177+F184+F224+F227+F241+F258+F192+F197+F201+F212+F220+F172</f>
        <v>183971.80000000002</v>
      </c>
    </row>
  </sheetData>
  <mergeCells count="27">
    <mergeCell ref="A1:F1"/>
    <mergeCell ref="A2:F2"/>
    <mergeCell ref="B3:F3"/>
    <mergeCell ref="B4:F4"/>
    <mergeCell ref="A5:F5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6:D16"/>
    <mergeCell ref="A15:D15"/>
    <mergeCell ref="A14:D14"/>
    <mergeCell ref="A39:A40"/>
    <mergeCell ref="D17:D18"/>
    <mergeCell ref="D39:D40"/>
  </mergeCells>
  <pageMargins left="0.70866141732283472" right="0.11811023622047245" top="0.74803149606299213" bottom="0.74803149606299213" header="0.31496062992125984" footer="0.31496062992125984"/>
  <pageSetup paperSize="9" scale="67" orientation="portrait" r:id="rId1"/>
  <rowBreaks count="7" manualBreakCount="7">
    <brk id="41" max="5" man="1"/>
    <brk id="71" max="5" man="1"/>
    <brk id="105" max="5" man="1"/>
    <brk id="144" max="5" man="1"/>
    <brk id="184" max="5" man="1"/>
    <brk id="223" max="5" man="1"/>
    <brk id="2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3" zoomScaleSheetLayoutView="100" workbookViewId="0">
      <selection activeCell="B59" sqref="B59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370" t="s">
        <v>652</v>
      </c>
      <c r="C1" s="370"/>
      <c r="D1" s="370"/>
      <c r="E1" s="370"/>
    </row>
    <row r="2" spans="1:5" ht="15.75">
      <c r="B2" s="370" t="s">
        <v>0</v>
      </c>
      <c r="C2" s="370"/>
      <c r="D2" s="370"/>
      <c r="E2" s="370"/>
    </row>
    <row r="3" spans="1:5" ht="15.75">
      <c r="B3" s="370" t="s">
        <v>1</v>
      </c>
      <c r="C3" s="370"/>
      <c r="D3" s="370"/>
      <c r="E3" s="370"/>
    </row>
    <row r="4" spans="1:5" ht="15.75">
      <c r="B4" s="370" t="s">
        <v>2</v>
      </c>
      <c r="C4" s="370"/>
      <c r="D4" s="370"/>
      <c r="E4" s="370"/>
    </row>
    <row r="5" spans="1:5" ht="15.75">
      <c r="B5" s="370" t="s">
        <v>742</v>
      </c>
      <c r="C5" s="370"/>
      <c r="D5" s="370"/>
      <c r="E5" s="370"/>
    </row>
    <row r="6" spans="1:5" ht="15.75">
      <c r="B6" s="370" t="s">
        <v>357</v>
      </c>
      <c r="C6" s="370"/>
      <c r="D6" s="370"/>
      <c r="E6" s="370"/>
    </row>
    <row r="7" spans="1:5" ht="15.75">
      <c r="B7" s="370" t="s">
        <v>0</v>
      </c>
      <c r="C7" s="370"/>
      <c r="D7" s="370"/>
      <c r="E7" s="370"/>
    </row>
    <row r="8" spans="1:5" ht="15.75">
      <c r="B8" s="370" t="s">
        <v>1</v>
      </c>
      <c r="C8" s="370"/>
      <c r="D8" s="370"/>
      <c r="E8" s="370"/>
    </row>
    <row r="9" spans="1:5" ht="15.75">
      <c r="B9" s="370" t="s">
        <v>2</v>
      </c>
      <c r="C9" s="370"/>
      <c r="D9" s="370"/>
      <c r="E9" s="370"/>
    </row>
    <row r="10" spans="1:5" ht="18.75">
      <c r="A10" s="2"/>
      <c r="B10" s="370" t="s">
        <v>460</v>
      </c>
      <c r="C10" s="370"/>
      <c r="D10" s="370"/>
      <c r="E10" s="370"/>
    </row>
    <row r="11" spans="1:5" ht="9" customHeight="1">
      <c r="A11" s="2"/>
      <c r="B11" s="399"/>
      <c r="C11" s="399"/>
    </row>
    <row r="12" spans="1:5">
      <c r="A12" s="368" t="s">
        <v>50</v>
      </c>
      <c r="B12" s="414"/>
      <c r="C12" s="414"/>
    </row>
    <row r="13" spans="1:5" ht="31.5" customHeight="1">
      <c r="A13" s="368" t="s">
        <v>361</v>
      </c>
      <c r="B13" s="414"/>
      <c r="C13" s="414"/>
    </row>
    <row r="14" spans="1:5" ht="17.25" customHeight="1">
      <c r="A14" s="417" t="s">
        <v>4</v>
      </c>
      <c r="B14" s="417"/>
      <c r="C14" s="417"/>
      <c r="D14" s="417"/>
      <c r="E14" s="417"/>
    </row>
    <row r="15" spans="1:5" ht="54" customHeight="1">
      <c r="A15" s="118"/>
      <c r="B15" s="111" t="s">
        <v>3</v>
      </c>
      <c r="C15" s="111" t="s">
        <v>362</v>
      </c>
      <c r="D15" s="240" t="s">
        <v>650</v>
      </c>
      <c r="E15" s="165" t="s">
        <v>651</v>
      </c>
    </row>
    <row r="16" spans="1:5">
      <c r="A16" s="116" t="s">
        <v>71</v>
      </c>
      <c r="B16" s="110" t="s">
        <v>51</v>
      </c>
      <c r="C16" s="117">
        <f>SUM(C17:C24)</f>
        <v>29240.2</v>
      </c>
      <c r="D16" s="246">
        <f>D17+D18+D20+D21+D22+D23+D24</f>
        <v>-837.8</v>
      </c>
      <c r="E16" s="246">
        <f t="shared" ref="E16" si="0">SUM(E17:E24)</f>
        <v>28402.400000000001</v>
      </c>
    </row>
    <row r="17" spans="1:5" s="15" customFormat="1" ht="27.75" customHeight="1">
      <c r="A17" s="115" t="s">
        <v>112</v>
      </c>
      <c r="B17" s="159" t="s">
        <v>113</v>
      </c>
      <c r="C17" s="113">
        <v>1313.5</v>
      </c>
      <c r="D17" s="157"/>
      <c r="E17" s="245">
        <f>C17+D17</f>
        <v>1313.5</v>
      </c>
    </row>
    <row r="18" spans="1:5" ht="29.25" customHeight="1">
      <c r="A18" s="415" t="s">
        <v>72</v>
      </c>
      <c r="B18" s="412" t="s">
        <v>418</v>
      </c>
      <c r="C18" s="413">
        <v>977.9</v>
      </c>
      <c r="D18" s="157"/>
      <c r="E18" s="413">
        <f>C18+D18</f>
        <v>977.9</v>
      </c>
    </row>
    <row r="19" spans="1:5" ht="15" hidden="1" customHeight="1">
      <c r="A19" s="415"/>
      <c r="B19" s="412"/>
      <c r="C19" s="413"/>
      <c r="D19" s="157"/>
      <c r="E19" s="413"/>
    </row>
    <row r="20" spans="1:5" ht="37.5" customHeight="1">
      <c r="A20" s="362" t="s">
        <v>73</v>
      </c>
      <c r="B20" s="256" t="s">
        <v>419</v>
      </c>
      <c r="C20" s="316">
        <v>17434.400000000001</v>
      </c>
      <c r="D20" s="357">
        <v>-971.8</v>
      </c>
      <c r="E20" s="316">
        <f>C20+D20</f>
        <v>16462.600000000002</v>
      </c>
    </row>
    <row r="21" spans="1:5">
      <c r="A21" s="115" t="s">
        <v>110</v>
      </c>
      <c r="B21" s="112" t="s">
        <v>111</v>
      </c>
      <c r="C21" s="113"/>
      <c r="D21" s="157"/>
      <c r="E21" s="245"/>
    </row>
    <row r="22" spans="1:5" ht="29.25" customHeight="1">
      <c r="A22" s="115" t="s">
        <v>74</v>
      </c>
      <c r="B22" s="159" t="s">
        <v>52</v>
      </c>
      <c r="C22" s="113">
        <v>3445.8</v>
      </c>
      <c r="D22" s="102">
        <v>35.200000000000003</v>
      </c>
      <c r="E22" s="245">
        <f>C22+D22</f>
        <v>3481</v>
      </c>
    </row>
    <row r="23" spans="1:5">
      <c r="A23" s="115" t="s">
        <v>75</v>
      </c>
      <c r="B23" s="112" t="s">
        <v>53</v>
      </c>
      <c r="C23" s="113">
        <v>3726.6</v>
      </c>
      <c r="D23" s="268"/>
      <c r="E23" s="323">
        <f t="shared" ref="E23:E24" si="1">C23+D23</f>
        <v>3726.6</v>
      </c>
    </row>
    <row r="24" spans="1:5">
      <c r="A24" s="115" t="s">
        <v>76</v>
      </c>
      <c r="B24" s="112" t="s">
        <v>54</v>
      </c>
      <c r="C24" s="113">
        <v>2342</v>
      </c>
      <c r="D24" s="267" t="s">
        <v>744</v>
      </c>
      <c r="E24" s="323">
        <f t="shared" si="1"/>
        <v>2440.8000000000002</v>
      </c>
    </row>
    <row r="25" spans="1:5" ht="16.5" customHeight="1">
      <c r="A25" s="418" t="s">
        <v>77</v>
      </c>
      <c r="B25" s="419" t="s">
        <v>55</v>
      </c>
      <c r="C25" s="416">
        <f>C27</f>
        <v>4943.5</v>
      </c>
      <c r="D25" s="157"/>
      <c r="E25" s="416">
        <f>E27</f>
        <v>4943.5</v>
      </c>
    </row>
    <row r="26" spans="1:5" ht="15" hidden="1" customHeight="1">
      <c r="A26" s="418"/>
      <c r="B26" s="419"/>
      <c r="C26" s="416"/>
      <c r="D26" s="157"/>
      <c r="E26" s="416"/>
    </row>
    <row r="27" spans="1:5" ht="26.25" customHeight="1">
      <c r="A27" s="115" t="s">
        <v>78</v>
      </c>
      <c r="B27" s="412" t="s">
        <v>56</v>
      </c>
      <c r="C27" s="413">
        <v>4943.5</v>
      </c>
      <c r="D27" s="157"/>
      <c r="E27" s="413">
        <f>C27+D27</f>
        <v>4943.5</v>
      </c>
    </row>
    <row r="28" spans="1:5" ht="15" hidden="1" customHeight="1">
      <c r="A28" s="115"/>
      <c r="B28" s="412"/>
      <c r="C28" s="413"/>
      <c r="D28" s="157"/>
      <c r="E28" s="413"/>
    </row>
    <row r="29" spans="1:5" ht="14.25" customHeight="1">
      <c r="A29" s="116" t="s">
        <v>79</v>
      </c>
      <c r="B29" s="110" t="s">
        <v>57</v>
      </c>
      <c r="C29" s="117">
        <f>C30+C31+C32</f>
        <v>8664.4000000000015</v>
      </c>
      <c r="D29" s="246">
        <f t="shared" ref="D29:E29" si="2">D30+D31+D32</f>
        <v>3000</v>
      </c>
      <c r="E29" s="246">
        <f t="shared" si="2"/>
        <v>11664.400000000001</v>
      </c>
    </row>
    <row r="30" spans="1:5">
      <c r="A30" s="115" t="s">
        <v>80</v>
      </c>
      <c r="B30" s="112" t="s">
        <v>58</v>
      </c>
      <c r="C30" s="113">
        <v>588.6</v>
      </c>
      <c r="D30" s="268"/>
      <c r="E30" s="245">
        <f>C30+D30</f>
        <v>588.6</v>
      </c>
    </row>
    <row r="31" spans="1:5">
      <c r="A31" s="115" t="s">
        <v>81</v>
      </c>
      <c r="B31" s="112" t="s">
        <v>59</v>
      </c>
      <c r="C31" s="113">
        <v>5424.6</v>
      </c>
      <c r="D31" s="267" t="s">
        <v>730</v>
      </c>
      <c r="E31" s="323">
        <f t="shared" ref="E31:E32" si="3">C31+D31</f>
        <v>8424.6</v>
      </c>
    </row>
    <row r="32" spans="1:5">
      <c r="A32" s="115" t="s">
        <v>82</v>
      </c>
      <c r="B32" s="112" t="s">
        <v>60</v>
      </c>
      <c r="C32" s="113">
        <v>2651.2</v>
      </c>
      <c r="D32" s="157"/>
      <c r="E32" s="323">
        <f t="shared" si="3"/>
        <v>2651.2</v>
      </c>
    </row>
    <row r="33" spans="1:5">
      <c r="A33" s="162" t="s">
        <v>421</v>
      </c>
      <c r="B33" s="158" t="s">
        <v>420</v>
      </c>
      <c r="C33" s="163">
        <f>C34+C35+C36</f>
        <v>8863.6</v>
      </c>
      <c r="D33" s="157"/>
      <c r="E33" s="246">
        <f>E34+E35+E36</f>
        <v>8863.6</v>
      </c>
    </row>
    <row r="34" spans="1:5">
      <c r="A34" s="164" t="s">
        <v>414</v>
      </c>
      <c r="B34" s="159" t="s">
        <v>422</v>
      </c>
      <c r="C34" s="160">
        <v>1023.1</v>
      </c>
      <c r="D34" s="157"/>
      <c r="E34" s="245">
        <f>C34+D34</f>
        <v>1023.1</v>
      </c>
    </row>
    <row r="35" spans="1:5">
      <c r="A35" s="164" t="s">
        <v>413</v>
      </c>
      <c r="B35" s="159" t="s">
        <v>423</v>
      </c>
      <c r="C35" s="160">
        <v>6752.6</v>
      </c>
      <c r="D35" s="157"/>
      <c r="E35" s="323">
        <f t="shared" ref="E35:E36" si="4">C35+D35</f>
        <v>6752.6</v>
      </c>
    </row>
    <row r="36" spans="1:5">
      <c r="A36" s="164" t="s">
        <v>415</v>
      </c>
      <c r="B36" s="159" t="s">
        <v>424</v>
      </c>
      <c r="C36" s="160">
        <v>1087.9000000000001</v>
      </c>
      <c r="D36" s="157"/>
      <c r="E36" s="323">
        <f t="shared" si="4"/>
        <v>1087.9000000000001</v>
      </c>
    </row>
    <row r="37" spans="1:5">
      <c r="A37" s="116" t="s">
        <v>83</v>
      </c>
      <c r="B37" s="38" t="s">
        <v>105</v>
      </c>
      <c r="C37" s="117">
        <f>C38+C39+C41+C42+C40</f>
        <v>114777.49999999999</v>
      </c>
      <c r="D37" s="295">
        <f t="shared" ref="D37:E37" si="5">D38+D39+D41+D42+D40</f>
        <v>3098.9</v>
      </c>
      <c r="E37" s="295">
        <f t="shared" si="5"/>
        <v>117876.39999999998</v>
      </c>
    </row>
    <row r="38" spans="1:5">
      <c r="A38" s="115" t="s">
        <v>84</v>
      </c>
      <c r="B38" s="17" t="s">
        <v>61</v>
      </c>
      <c r="C38" s="113">
        <v>14721.4</v>
      </c>
      <c r="D38" s="268">
        <v>316.3</v>
      </c>
      <c r="E38" s="245">
        <f>C38+D38</f>
        <v>15037.699999999999</v>
      </c>
    </row>
    <row r="39" spans="1:5">
      <c r="A39" s="115" t="s">
        <v>85</v>
      </c>
      <c r="B39" s="17" t="s">
        <v>62</v>
      </c>
      <c r="C39" s="113">
        <v>84855.4</v>
      </c>
      <c r="D39" s="268">
        <v>1778.2</v>
      </c>
      <c r="E39" s="323">
        <f t="shared" ref="E39:E42" si="6">C39+D39</f>
        <v>86633.599999999991</v>
      </c>
    </row>
    <row r="40" spans="1:5">
      <c r="A40" s="292" t="s">
        <v>663</v>
      </c>
      <c r="B40" s="288" t="s">
        <v>664</v>
      </c>
      <c r="C40" s="294">
        <v>5743.6</v>
      </c>
      <c r="D40" s="338">
        <v>67.8</v>
      </c>
      <c r="E40" s="323">
        <f t="shared" si="6"/>
        <v>5811.4000000000005</v>
      </c>
    </row>
    <row r="41" spans="1:5">
      <c r="A41" s="115" t="s">
        <v>86</v>
      </c>
      <c r="B41" s="17" t="s">
        <v>363</v>
      </c>
      <c r="C41" s="113">
        <v>845.7</v>
      </c>
      <c r="D41" s="157"/>
      <c r="E41" s="323">
        <f t="shared" si="6"/>
        <v>845.7</v>
      </c>
    </row>
    <row r="42" spans="1:5">
      <c r="A42" s="115" t="s">
        <v>87</v>
      </c>
      <c r="B42" s="17" t="s">
        <v>63</v>
      </c>
      <c r="C42" s="113">
        <v>8611.4</v>
      </c>
      <c r="D42" s="268">
        <v>936.6</v>
      </c>
      <c r="E42" s="323">
        <f t="shared" si="6"/>
        <v>9548</v>
      </c>
    </row>
    <row r="43" spans="1:5">
      <c r="A43" s="116" t="s">
        <v>88</v>
      </c>
      <c r="B43" s="38" t="s">
        <v>281</v>
      </c>
      <c r="C43" s="117">
        <f>C44+C45</f>
        <v>8576.4</v>
      </c>
      <c r="D43" s="246">
        <f t="shared" ref="D43:E43" si="7">D44+D45</f>
        <v>91.5</v>
      </c>
      <c r="E43" s="246">
        <f t="shared" si="7"/>
        <v>8667.9</v>
      </c>
    </row>
    <row r="44" spans="1:5">
      <c r="A44" s="115" t="s">
        <v>89</v>
      </c>
      <c r="B44" s="17" t="s">
        <v>64</v>
      </c>
      <c r="C44" s="113">
        <v>7318.7</v>
      </c>
      <c r="D44" s="267" t="s">
        <v>731</v>
      </c>
      <c r="E44" s="245">
        <f>C44+D44</f>
        <v>7409</v>
      </c>
    </row>
    <row r="45" spans="1:5">
      <c r="A45" s="115" t="s">
        <v>279</v>
      </c>
      <c r="B45" s="17" t="s">
        <v>280</v>
      </c>
      <c r="C45" s="113">
        <v>1257.7</v>
      </c>
      <c r="D45" s="268">
        <v>1.2</v>
      </c>
      <c r="E45" s="323">
        <f>C45+D45</f>
        <v>1258.9000000000001</v>
      </c>
    </row>
    <row r="46" spans="1:5">
      <c r="A46" s="162" t="s">
        <v>425</v>
      </c>
      <c r="B46" s="165" t="s">
        <v>426</v>
      </c>
      <c r="C46" s="163">
        <f>C47</f>
        <v>400</v>
      </c>
      <c r="D46" s="157"/>
      <c r="E46" s="246">
        <f>E47</f>
        <v>400</v>
      </c>
    </row>
    <row r="47" spans="1:5">
      <c r="A47" s="164" t="s">
        <v>417</v>
      </c>
      <c r="B47" s="166" t="s">
        <v>427</v>
      </c>
      <c r="C47" s="160">
        <v>400</v>
      </c>
      <c r="D47" s="157"/>
      <c r="E47" s="245">
        <f>C47+D47</f>
        <v>400</v>
      </c>
    </row>
    <row r="48" spans="1:5">
      <c r="A48" s="116" t="s">
        <v>90</v>
      </c>
      <c r="B48" s="38" t="s">
        <v>65</v>
      </c>
      <c r="C48" s="117">
        <f>C49+C51+C50</f>
        <v>2385.4</v>
      </c>
      <c r="D48" s="246">
        <f t="shared" ref="D48:E48" si="8">D49+D51+D50</f>
        <v>590.4</v>
      </c>
      <c r="E48" s="246">
        <f t="shared" si="8"/>
        <v>2975.8</v>
      </c>
    </row>
    <row r="49" spans="1:5">
      <c r="A49" s="115" t="s">
        <v>91</v>
      </c>
      <c r="B49" s="17" t="s">
        <v>66</v>
      </c>
      <c r="C49" s="113">
        <v>1316.1</v>
      </c>
      <c r="D49" s="157"/>
      <c r="E49" s="245">
        <f>C49+D49</f>
        <v>1316.1</v>
      </c>
    </row>
    <row r="50" spans="1:5">
      <c r="A50" s="115" t="s">
        <v>339</v>
      </c>
      <c r="B50" s="17" t="s">
        <v>340</v>
      </c>
      <c r="C50" s="113">
        <v>414.6</v>
      </c>
      <c r="D50" s="268">
        <v>590.4</v>
      </c>
      <c r="E50" s="323">
        <f t="shared" ref="E50:E51" si="9">C50+D50</f>
        <v>1005</v>
      </c>
    </row>
    <row r="51" spans="1:5">
      <c r="A51" s="115" t="s">
        <v>92</v>
      </c>
      <c r="B51" s="17" t="s">
        <v>67</v>
      </c>
      <c r="C51" s="113">
        <v>654.70000000000005</v>
      </c>
      <c r="D51" s="157"/>
      <c r="E51" s="323">
        <f t="shared" si="9"/>
        <v>654.70000000000005</v>
      </c>
    </row>
    <row r="52" spans="1:5">
      <c r="A52" s="116" t="s">
        <v>93</v>
      </c>
      <c r="B52" s="38" t="s">
        <v>68</v>
      </c>
      <c r="C52" s="117">
        <f>C53</f>
        <v>177.8</v>
      </c>
      <c r="D52" s="157"/>
      <c r="E52" s="246">
        <f>E53</f>
        <v>177.8</v>
      </c>
    </row>
    <row r="53" spans="1:5">
      <c r="A53" s="115" t="s">
        <v>94</v>
      </c>
      <c r="B53" s="17" t="s">
        <v>69</v>
      </c>
      <c r="C53" s="113">
        <v>177.8</v>
      </c>
      <c r="D53" s="157"/>
      <c r="E53" s="245">
        <f>C53+D53</f>
        <v>177.8</v>
      </c>
    </row>
    <row r="54" spans="1:5" ht="21.75" customHeight="1">
      <c r="A54" s="116"/>
      <c r="B54" s="38" t="s">
        <v>70</v>
      </c>
      <c r="C54" s="117">
        <f>C16+C25+C29+C37+C43+C48+C52+C46+C33</f>
        <v>178028.79999999996</v>
      </c>
      <c r="D54" s="246">
        <f>D16+D25+D29+D37+D43+D48+D52+D46+D33</f>
        <v>5943</v>
      </c>
      <c r="E54" s="246">
        <f>E16+E25+E29+E37+E43+E48+E52+E46+E33</f>
        <v>183971.79999999996</v>
      </c>
    </row>
    <row r="56" spans="1:5">
      <c r="B56" s="161"/>
    </row>
    <row r="57" spans="1:5" ht="51.75" customHeight="1">
      <c r="B57" s="168"/>
    </row>
  </sheetData>
  <mergeCells count="25"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9"/>
  <sheetViews>
    <sheetView tabSelected="1" view="pageBreakPreview" topLeftCell="A180" zoomScale="112" zoomScaleSheetLayoutView="112" workbookViewId="0">
      <selection activeCell="D192" sqref="D192"/>
    </sheetView>
  </sheetViews>
  <sheetFormatPr defaultRowHeight="15"/>
  <cols>
    <col min="1" max="1" width="68.855468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9.42578125" customWidth="1"/>
    <col min="9" max="9" width="9.140625" customWidth="1"/>
  </cols>
  <sheetData>
    <row r="1" spans="1:9" ht="15.75">
      <c r="D1" s="370" t="s">
        <v>358</v>
      </c>
      <c r="E1" s="370"/>
      <c r="F1" s="370"/>
      <c r="G1" s="370"/>
      <c r="H1" s="370"/>
      <c r="I1" s="370"/>
    </row>
    <row r="2" spans="1:9" ht="15.75">
      <c r="D2" s="370" t="s">
        <v>0</v>
      </c>
      <c r="E2" s="370"/>
      <c r="F2" s="370"/>
      <c r="G2" s="370"/>
      <c r="H2" s="370"/>
      <c r="I2" s="370"/>
    </row>
    <row r="3" spans="1:9" ht="15.75">
      <c r="D3" s="370" t="s">
        <v>1</v>
      </c>
      <c r="E3" s="370"/>
      <c r="F3" s="370"/>
      <c r="G3" s="370"/>
      <c r="H3" s="370"/>
      <c r="I3" s="370"/>
    </row>
    <row r="4" spans="1:9" ht="15.75">
      <c r="D4" s="370" t="s">
        <v>2</v>
      </c>
      <c r="E4" s="370"/>
      <c r="F4" s="370"/>
      <c r="G4" s="370"/>
      <c r="H4" s="370"/>
      <c r="I4" s="370"/>
    </row>
    <row r="5" spans="1:9" ht="15.75">
      <c r="C5" s="370" t="s">
        <v>742</v>
      </c>
      <c r="D5" s="370"/>
      <c r="E5" s="370"/>
      <c r="F5" s="370"/>
      <c r="G5" s="370"/>
      <c r="H5" s="370"/>
      <c r="I5" s="370"/>
    </row>
    <row r="6" spans="1:9" ht="15.75" customHeight="1">
      <c r="D6" s="370" t="s">
        <v>364</v>
      </c>
      <c r="E6" s="370"/>
      <c r="F6" s="370"/>
      <c r="G6" s="370"/>
      <c r="H6" s="370"/>
      <c r="I6" s="370"/>
    </row>
    <row r="7" spans="1:9" ht="15.75" customHeight="1">
      <c r="D7" s="370" t="s">
        <v>0</v>
      </c>
      <c r="E7" s="370"/>
      <c r="F7" s="370"/>
      <c r="G7" s="370"/>
      <c r="H7" s="370"/>
      <c r="I7" s="370"/>
    </row>
    <row r="8" spans="1:9" ht="15.75" customHeight="1">
      <c r="D8" s="370" t="s">
        <v>1</v>
      </c>
      <c r="E8" s="370"/>
      <c r="F8" s="370"/>
      <c r="G8" s="370"/>
      <c r="H8" s="370"/>
      <c r="I8" s="370"/>
    </row>
    <row r="9" spans="1:9" ht="18.75" customHeight="1">
      <c r="A9" s="2"/>
      <c r="D9" s="370" t="s">
        <v>2</v>
      </c>
      <c r="E9" s="370"/>
      <c r="F9" s="370"/>
      <c r="G9" s="370"/>
      <c r="H9" s="370"/>
      <c r="I9" s="370"/>
    </row>
    <row r="10" spans="1:9" ht="18.75" customHeight="1">
      <c r="A10" s="2"/>
      <c r="C10" s="370" t="s">
        <v>460</v>
      </c>
      <c r="D10" s="370"/>
      <c r="E10" s="370"/>
      <c r="F10" s="370"/>
      <c r="G10" s="370"/>
      <c r="H10" s="370"/>
      <c r="I10" s="370"/>
    </row>
    <row r="11" spans="1:9" ht="18.75">
      <c r="A11" s="2"/>
    </row>
    <row r="12" spans="1:9">
      <c r="A12" s="368" t="s">
        <v>101</v>
      </c>
      <c r="B12" s="414"/>
      <c r="C12" s="414"/>
      <c r="D12" s="414"/>
      <c r="E12" s="414"/>
      <c r="F12" s="414"/>
    </row>
    <row r="13" spans="1:9">
      <c r="A13" s="368" t="s">
        <v>365</v>
      </c>
      <c r="B13" s="414"/>
      <c r="C13" s="414"/>
      <c r="D13" s="414"/>
      <c r="E13" s="414"/>
      <c r="F13" s="414"/>
    </row>
    <row r="14" spans="1:9" ht="15.75">
      <c r="A14" s="6"/>
    </row>
    <row r="15" spans="1:9" ht="23.25" customHeight="1">
      <c r="A15" s="1"/>
      <c r="E15" s="423" t="s">
        <v>4</v>
      </c>
      <c r="F15" s="423"/>
      <c r="G15" s="423"/>
      <c r="H15" s="423"/>
      <c r="I15" s="423"/>
    </row>
    <row r="16" spans="1:9" ht="63.75" customHeight="1">
      <c r="A16" s="420"/>
      <c r="B16" s="420" t="s">
        <v>108</v>
      </c>
      <c r="C16" s="420" t="s">
        <v>95</v>
      </c>
      <c r="D16" s="421" t="s">
        <v>34</v>
      </c>
      <c r="E16" s="421" t="s">
        <v>96</v>
      </c>
      <c r="F16" s="421" t="s">
        <v>366</v>
      </c>
      <c r="G16" s="424"/>
      <c r="H16" s="386" t="s">
        <v>650</v>
      </c>
      <c r="I16" s="386" t="s">
        <v>651</v>
      </c>
    </row>
    <row r="17" spans="1:9" ht="33" customHeight="1">
      <c r="A17" s="420"/>
      <c r="B17" s="420"/>
      <c r="C17" s="420"/>
      <c r="D17" s="421"/>
      <c r="E17" s="421"/>
      <c r="F17" s="421"/>
      <c r="G17" s="424"/>
      <c r="H17" s="422"/>
      <c r="I17" s="422"/>
    </row>
    <row r="18" spans="1:9" ht="33" customHeight="1">
      <c r="A18" s="420"/>
      <c r="B18" s="420"/>
      <c r="C18" s="420"/>
      <c r="D18" s="421"/>
      <c r="E18" s="421"/>
      <c r="F18" s="421"/>
      <c r="G18" s="424"/>
      <c r="H18" s="387"/>
      <c r="I18" s="387"/>
    </row>
    <row r="19" spans="1:9" ht="15.75">
      <c r="A19" s="11" t="s">
        <v>97</v>
      </c>
      <c r="B19" s="18" t="s">
        <v>99</v>
      </c>
      <c r="C19" s="12"/>
      <c r="D19" s="148"/>
      <c r="E19" s="148"/>
      <c r="F19" s="358">
        <f>F20+F21+F22+F23+F24+F25+F26+F28+F29+F30+F31+F32+F33+F34+F35+F36+F37+F38+F39+F41+F42+F43+F49+F50+F51+F52+F53+F54+F55+F56+F57+F58+F59+F60+F61+F62+F63+F66+F40+F27+F44+F45+F46+F47+F64+F65+F48</f>
        <v>32052.1</v>
      </c>
      <c r="G19" s="366">
        <f t="shared" ref="G19:I19" si="0">G20+G21+G22+G23+G24+G25+G26+G28+G29+G30+G31+G32+G33+G34+G35+G36+G37+G38+G39+G41+G42+G43+G49+G50+G51+G52+G53+G54+G55+G56+G57+G58+G59+G60+G61+G62+G63+G66+G40+G27+G44+G45+G46+G47+G64+G65+G48</f>
        <v>4419.8999999999996</v>
      </c>
      <c r="H19" s="366">
        <f t="shared" si="0"/>
        <v>2718.5</v>
      </c>
      <c r="I19" s="366">
        <f t="shared" si="0"/>
        <v>34770.6</v>
      </c>
    </row>
    <row r="20" spans="1:9" ht="53.25" customHeight="1">
      <c r="A20" s="10" t="s">
        <v>249</v>
      </c>
      <c r="B20" s="146" t="s">
        <v>99</v>
      </c>
      <c r="C20" s="21" t="s">
        <v>112</v>
      </c>
      <c r="D20" s="149">
        <v>4190000250</v>
      </c>
      <c r="E20" s="17">
        <v>100</v>
      </c>
      <c r="F20" s="152">
        <v>1313.5</v>
      </c>
      <c r="G20" s="120"/>
      <c r="H20" s="267"/>
      <c r="I20" s="245">
        <f>F20+H20</f>
        <v>1313.5</v>
      </c>
    </row>
    <row r="21" spans="1:9" ht="55.5" customHeight="1">
      <c r="A21" s="151" t="s">
        <v>250</v>
      </c>
      <c r="B21" s="146" t="s">
        <v>99</v>
      </c>
      <c r="C21" s="146" t="s">
        <v>73</v>
      </c>
      <c r="D21" s="149">
        <v>4190000280</v>
      </c>
      <c r="E21" s="145">
        <v>100</v>
      </c>
      <c r="F21" s="152">
        <v>13960</v>
      </c>
      <c r="G21" s="120"/>
      <c r="H21" s="108" t="s">
        <v>732</v>
      </c>
      <c r="I21" s="323">
        <f t="shared" ref="I21:I66" si="1">F21+H21</f>
        <v>13098.2</v>
      </c>
    </row>
    <row r="22" spans="1:9" ht="28.5" customHeight="1">
      <c r="A22" s="151" t="s">
        <v>313</v>
      </c>
      <c r="B22" s="146" t="s">
        <v>99</v>
      </c>
      <c r="C22" s="146" t="s">
        <v>73</v>
      </c>
      <c r="D22" s="149">
        <v>4190000280</v>
      </c>
      <c r="E22" s="145">
        <v>200</v>
      </c>
      <c r="F22" s="152">
        <v>3076.5</v>
      </c>
      <c r="G22" s="120"/>
      <c r="H22" s="108" t="s">
        <v>733</v>
      </c>
      <c r="I22" s="323">
        <f t="shared" si="1"/>
        <v>2966.5</v>
      </c>
    </row>
    <row r="23" spans="1:9" ht="25.5">
      <c r="A23" s="151" t="s">
        <v>251</v>
      </c>
      <c r="B23" s="146" t="s">
        <v>99</v>
      </c>
      <c r="C23" s="146" t="s">
        <v>73</v>
      </c>
      <c r="D23" s="149">
        <v>4190000280</v>
      </c>
      <c r="E23" s="145">
        <v>300</v>
      </c>
      <c r="F23" s="152"/>
      <c r="G23" s="120"/>
      <c r="H23" s="267"/>
      <c r="I23" s="323">
        <f t="shared" si="1"/>
        <v>0</v>
      </c>
    </row>
    <row r="24" spans="1:9" ht="41.25" customHeight="1">
      <c r="A24" s="151" t="s">
        <v>45</v>
      </c>
      <c r="B24" s="146" t="s">
        <v>99</v>
      </c>
      <c r="C24" s="146" t="s">
        <v>73</v>
      </c>
      <c r="D24" s="149">
        <v>4190000280</v>
      </c>
      <c r="E24" s="145">
        <v>800</v>
      </c>
      <c r="F24" s="152">
        <v>34.299999999999997</v>
      </c>
      <c r="G24" s="120"/>
      <c r="H24" s="267"/>
      <c r="I24" s="323">
        <f t="shared" si="1"/>
        <v>34.299999999999997</v>
      </c>
    </row>
    <row r="25" spans="1:9" ht="67.5" customHeight="1">
      <c r="A25" s="147" t="s">
        <v>245</v>
      </c>
      <c r="B25" s="146" t="s">
        <v>99</v>
      </c>
      <c r="C25" s="146" t="s">
        <v>73</v>
      </c>
      <c r="D25" s="149">
        <v>1410180360</v>
      </c>
      <c r="E25" s="145">
        <v>100</v>
      </c>
      <c r="F25" s="152">
        <v>327.3</v>
      </c>
      <c r="G25" s="120"/>
      <c r="H25" s="267"/>
      <c r="I25" s="323">
        <f t="shared" si="1"/>
        <v>327.3</v>
      </c>
    </row>
    <row r="26" spans="1:9" ht="43.5" customHeight="1">
      <c r="A26" s="147" t="s">
        <v>308</v>
      </c>
      <c r="B26" s="146" t="s">
        <v>99</v>
      </c>
      <c r="C26" s="146" t="s">
        <v>73</v>
      </c>
      <c r="D26" s="149">
        <v>1410180360</v>
      </c>
      <c r="E26" s="145">
        <v>200</v>
      </c>
      <c r="F26" s="152">
        <v>36.299999999999997</v>
      </c>
      <c r="G26" s="120"/>
      <c r="H26" s="267"/>
      <c r="I26" s="323">
        <f t="shared" si="1"/>
        <v>36.299999999999997</v>
      </c>
    </row>
    <row r="27" spans="1:9" ht="23.25" customHeight="1">
      <c r="A27" s="359" t="s">
        <v>726</v>
      </c>
      <c r="B27" s="354" t="s">
        <v>99</v>
      </c>
      <c r="C27" s="354" t="s">
        <v>76</v>
      </c>
      <c r="D27" s="354" t="s">
        <v>727</v>
      </c>
      <c r="E27" s="42">
        <v>200</v>
      </c>
      <c r="F27" s="360"/>
      <c r="G27" s="108" t="s">
        <v>8</v>
      </c>
      <c r="H27" s="266">
        <f>F27+G27</f>
        <v>100</v>
      </c>
      <c r="I27" s="360">
        <f>F27+H27</f>
        <v>100</v>
      </c>
    </row>
    <row r="28" spans="1:9" ht="39.75" customHeight="1">
      <c r="A28" s="151" t="s">
        <v>305</v>
      </c>
      <c r="B28" s="146" t="s">
        <v>99</v>
      </c>
      <c r="C28" s="146" t="s">
        <v>76</v>
      </c>
      <c r="D28" s="149">
        <v>1010120080</v>
      </c>
      <c r="E28" s="145">
        <v>200</v>
      </c>
      <c r="F28" s="152">
        <v>630</v>
      </c>
      <c r="G28" s="120"/>
      <c r="H28" s="267"/>
      <c r="I28" s="323">
        <f t="shared" si="1"/>
        <v>630</v>
      </c>
    </row>
    <row r="29" spans="1:9" ht="41.25" customHeight="1">
      <c r="A29" s="147" t="s">
        <v>306</v>
      </c>
      <c r="B29" s="146" t="s">
        <v>99</v>
      </c>
      <c r="C29" s="146" t="s">
        <v>76</v>
      </c>
      <c r="D29" s="149">
        <v>1020120190</v>
      </c>
      <c r="E29" s="145">
        <v>200</v>
      </c>
      <c r="F29" s="152">
        <v>500</v>
      </c>
      <c r="G29" s="120"/>
      <c r="H29" s="267"/>
      <c r="I29" s="323">
        <f t="shared" si="1"/>
        <v>500</v>
      </c>
    </row>
    <row r="30" spans="1:9" ht="28.5" customHeight="1">
      <c r="A30" s="147" t="s">
        <v>310</v>
      </c>
      <c r="B30" s="146" t="s">
        <v>99</v>
      </c>
      <c r="C30" s="146" t="s">
        <v>76</v>
      </c>
      <c r="D30" s="149">
        <v>1710100700</v>
      </c>
      <c r="E30" s="145">
        <v>200</v>
      </c>
      <c r="F30" s="152">
        <v>0</v>
      </c>
      <c r="G30" s="120"/>
      <c r="H30" s="267"/>
      <c r="I30" s="323">
        <f t="shared" si="1"/>
        <v>0</v>
      </c>
    </row>
    <row r="31" spans="1:9" ht="40.5" customHeight="1">
      <c r="A31" s="147" t="s">
        <v>323</v>
      </c>
      <c r="B31" s="146" t="s">
        <v>99</v>
      </c>
      <c r="C31" s="146" t="s">
        <v>76</v>
      </c>
      <c r="D31" s="149">
        <v>1710100710</v>
      </c>
      <c r="E31" s="145">
        <v>200</v>
      </c>
      <c r="F31" s="152">
        <v>90</v>
      </c>
      <c r="G31" s="120"/>
      <c r="H31" s="108"/>
      <c r="I31" s="323">
        <f t="shared" si="1"/>
        <v>90</v>
      </c>
    </row>
    <row r="32" spans="1:9" ht="41.25" customHeight="1">
      <c r="A32" s="151" t="s">
        <v>324</v>
      </c>
      <c r="B32" s="146" t="s">
        <v>99</v>
      </c>
      <c r="C32" s="146" t="s">
        <v>76</v>
      </c>
      <c r="D32" s="149">
        <v>4290020100</v>
      </c>
      <c r="E32" s="145">
        <v>200</v>
      </c>
      <c r="F32" s="152">
        <v>400</v>
      </c>
      <c r="G32" s="120"/>
      <c r="H32" s="267"/>
      <c r="I32" s="323">
        <f t="shared" si="1"/>
        <v>400</v>
      </c>
    </row>
    <row r="33" spans="1:9" ht="27" customHeight="1">
      <c r="A33" s="151" t="s">
        <v>316</v>
      </c>
      <c r="B33" s="146" t="s">
        <v>99</v>
      </c>
      <c r="C33" s="146" t="s">
        <v>76</v>
      </c>
      <c r="D33" s="149">
        <v>4290020110</v>
      </c>
      <c r="E33" s="145">
        <v>200</v>
      </c>
      <c r="F33" s="152">
        <v>53.6</v>
      </c>
      <c r="G33" s="120"/>
      <c r="H33" s="267"/>
      <c r="I33" s="323">
        <f t="shared" si="1"/>
        <v>53.6</v>
      </c>
    </row>
    <row r="34" spans="1:9" ht="25.5" customHeight="1">
      <c r="A34" s="151" t="s">
        <v>334</v>
      </c>
      <c r="B34" s="146" t="s">
        <v>99</v>
      </c>
      <c r="C34" s="146" t="s">
        <v>76</v>
      </c>
      <c r="D34" s="149">
        <v>4290020120</v>
      </c>
      <c r="E34" s="145">
        <v>800</v>
      </c>
      <c r="F34" s="152">
        <v>28.5</v>
      </c>
      <c r="G34" s="120"/>
      <c r="H34" s="267"/>
      <c r="I34" s="323">
        <f t="shared" si="1"/>
        <v>28.5</v>
      </c>
    </row>
    <row r="35" spans="1:9" ht="38.25" customHeight="1">
      <c r="A35" s="151" t="s">
        <v>317</v>
      </c>
      <c r="B35" s="146" t="s">
        <v>99</v>
      </c>
      <c r="C35" s="146" t="s">
        <v>76</v>
      </c>
      <c r="D35" s="149">
        <v>4290020140</v>
      </c>
      <c r="E35" s="145">
        <v>200</v>
      </c>
      <c r="F35" s="152">
        <v>100</v>
      </c>
      <c r="G35" s="120"/>
      <c r="H35" s="267"/>
      <c r="I35" s="323">
        <f t="shared" si="1"/>
        <v>100</v>
      </c>
    </row>
    <row r="36" spans="1:9" ht="65.25" customHeight="1">
      <c r="A36" s="10" t="s">
        <v>342</v>
      </c>
      <c r="B36" s="146" t="s">
        <v>99</v>
      </c>
      <c r="C36" s="146" t="s">
        <v>76</v>
      </c>
      <c r="D36" s="149">
        <v>4290007030</v>
      </c>
      <c r="E36" s="145">
        <v>300</v>
      </c>
      <c r="F36" s="152">
        <v>10</v>
      </c>
      <c r="G36" s="120"/>
      <c r="H36" s="267"/>
      <c r="I36" s="323">
        <f t="shared" si="1"/>
        <v>10</v>
      </c>
    </row>
    <row r="37" spans="1:9" ht="41.25" customHeight="1">
      <c r="A37" s="151" t="s">
        <v>321</v>
      </c>
      <c r="B37" s="146" t="s">
        <v>99</v>
      </c>
      <c r="C37" s="146" t="s">
        <v>76</v>
      </c>
      <c r="D37" s="149">
        <v>4390080350</v>
      </c>
      <c r="E37" s="145">
        <v>200</v>
      </c>
      <c r="F37" s="152">
        <v>6.9</v>
      </c>
      <c r="G37" s="120"/>
      <c r="H37" s="267"/>
      <c r="I37" s="323">
        <f t="shared" si="1"/>
        <v>6.9</v>
      </c>
    </row>
    <row r="38" spans="1:9" ht="40.5" customHeight="1">
      <c r="A38" s="151" t="s">
        <v>318</v>
      </c>
      <c r="B38" s="146" t="s">
        <v>99</v>
      </c>
      <c r="C38" s="146" t="s">
        <v>78</v>
      </c>
      <c r="D38" s="149">
        <v>4290020150</v>
      </c>
      <c r="E38" s="145">
        <v>200</v>
      </c>
      <c r="F38" s="152">
        <v>328</v>
      </c>
      <c r="G38" s="120"/>
      <c r="H38" s="267"/>
      <c r="I38" s="323">
        <f t="shared" si="1"/>
        <v>328</v>
      </c>
    </row>
    <row r="39" spans="1:9" ht="78" customHeight="1">
      <c r="A39" s="151" t="s">
        <v>325</v>
      </c>
      <c r="B39" s="146" t="s">
        <v>99</v>
      </c>
      <c r="C39" s="146" t="s">
        <v>80</v>
      </c>
      <c r="D39" s="149">
        <v>4390080370</v>
      </c>
      <c r="E39" s="145">
        <v>200</v>
      </c>
      <c r="F39" s="152">
        <v>10.5</v>
      </c>
      <c r="G39" s="120"/>
      <c r="H39" s="108"/>
      <c r="I39" s="323">
        <f t="shared" si="1"/>
        <v>10.5</v>
      </c>
    </row>
    <row r="40" spans="1:9" ht="79.5" customHeight="1">
      <c r="A40" s="339" t="s">
        <v>690</v>
      </c>
      <c r="B40" s="317" t="s">
        <v>99</v>
      </c>
      <c r="C40" s="317" t="s">
        <v>80</v>
      </c>
      <c r="D40" s="321">
        <v>4390082400</v>
      </c>
      <c r="E40" s="322">
        <v>200</v>
      </c>
      <c r="F40" s="323">
        <v>228.1</v>
      </c>
      <c r="G40" s="320"/>
      <c r="H40" s="108"/>
      <c r="I40" s="323">
        <f t="shared" si="1"/>
        <v>228.1</v>
      </c>
    </row>
    <row r="41" spans="1:9" ht="82.5" customHeight="1">
      <c r="A41" s="156" t="s">
        <v>372</v>
      </c>
      <c r="B41" s="146" t="s">
        <v>99</v>
      </c>
      <c r="C41" s="146" t="s">
        <v>81</v>
      </c>
      <c r="D41" s="149">
        <v>1920120300</v>
      </c>
      <c r="E41" s="145">
        <v>200</v>
      </c>
      <c r="F41" s="152">
        <v>250</v>
      </c>
      <c r="G41" s="120"/>
      <c r="H41" s="108"/>
      <c r="I41" s="323">
        <f t="shared" si="1"/>
        <v>250</v>
      </c>
    </row>
    <row r="42" spans="1:9" ht="52.5" customHeight="1">
      <c r="A42" s="156" t="s">
        <v>653</v>
      </c>
      <c r="B42" s="242" t="s">
        <v>99</v>
      </c>
      <c r="C42" s="242" t="s">
        <v>81</v>
      </c>
      <c r="D42" s="239">
        <v>2010120400</v>
      </c>
      <c r="E42" s="243">
        <v>200</v>
      </c>
      <c r="F42" s="245">
        <v>588.9</v>
      </c>
      <c r="G42" s="237"/>
      <c r="H42" s="108"/>
      <c r="I42" s="323">
        <f t="shared" si="1"/>
        <v>588.9</v>
      </c>
    </row>
    <row r="43" spans="1:9" ht="53.25" customHeight="1">
      <c r="A43" s="156" t="s">
        <v>412</v>
      </c>
      <c r="B43" s="146" t="s">
        <v>99</v>
      </c>
      <c r="C43" s="146" t="s">
        <v>81</v>
      </c>
      <c r="D43" s="149">
        <v>2020120410</v>
      </c>
      <c r="E43" s="145">
        <v>200</v>
      </c>
      <c r="F43" s="152">
        <v>2282.6999999999998</v>
      </c>
      <c r="G43" s="120"/>
      <c r="H43" s="108" t="s">
        <v>743</v>
      </c>
      <c r="I43" s="323">
        <f t="shared" si="1"/>
        <v>2252.1999999999998</v>
      </c>
    </row>
    <row r="44" spans="1:9" ht="29.25" customHeight="1">
      <c r="A44" s="156" t="s">
        <v>722</v>
      </c>
      <c r="B44" s="354" t="s">
        <v>99</v>
      </c>
      <c r="C44" s="354" t="s">
        <v>81</v>
      </c>
      <c r="D44" s="277">
        <v>2020120420</v>
      </c>
      <c r="E44" s="356">
        <v>200</v>
      </c>
      <c r="F44" s="360"/>
      <c r="G44" s="102">
        <v>16.3</v>
      </c>
      <c r="H44" s="360">
        <v>11.5</v>
      </c>
      <c r="I44" s="360">
        <f t="shared" si="1"/>
        <v>11.5</v>
      </c>
    </row>
    <row r="45" spans="1:9" ht="31.5" customHeight="1">
      <c r="A45" s="156" t="s">
        <v>723</v>
      </c>
      <c r="B45" s="354" t="s">
        <v>99</v>
      </c>
      <c r="C45" s="354" t="s">
        <v>81</v>
      </c>
      <c r="D45" s="277">
        <v>2020120430</v>
      </c>
      <c r="E45" s="356">
        <v>200</v>
      </c>
      <c r="F45" s="360"/>
      <c r="G45" s="102">
        <v>68.5</v>
      </c>
      <c r="H45" s="360"/>
      <c r="I45" s="360"/>
    </row>
    <row r="46" spans="1:9" ht="28.5" customHeight="1">
      <c r="A46" s="156" t="s">
        <v>724</v>
      </c>
      <c r="B46" s="354" t="s">
        <v>99</v>
      </c>
      <c r="C46" s="354" t="s">
        <v>81</v>
      </c>
      <c r="D46" s="277">
        <v>2020120440</v>
      </c>
      <c r="E46" s="356">
        <v>200</v>
      </c>
      <c r="F46" s="360"/>
      <c r="G46" s="102">
        <v>19.399999999999999</v>
      </c>
      <c r="H46" s="360">
        <v>19</v>
      </c>
      <c r="I46" s="360">
        <f t="shared" si="1"/>
        <v>19</v>
      </c>
    </row>
    <row r="47" spans="1:9" ht="42" customHeight="1">
      <c r="A47" s="156" t="s">
        <v>725</v>
      </c>
      <c r="B47" s="354" t="s">
        <v>99</v>
      </c>
      <c r="C47" s="354" t="s">
        <v>81</v>
      </c>
      <c r="D47" s="277">
        <v>2020180510</v>
      </c>
      <c r="E47" s="356">
        <v>200</v>
      </c>
      <c r="F47" s="360"/>
      <c r="G47" s="266">
        <v>3000</v>
      </c>
      <c r="H47" s="360">
        <f t="shared" ref="H47" si="2">F47+G47</f>
        <v>3000</v>
      </c>
      <c r="I47" s="360">
        <f t="shared" si="1"/>
        <v>3000</v>
      </c>
    </row>
    <row r="48" spans="1:9" ht="29.25" customHeight="1">
      <c r="A48" s="365" t="s">
        <v>738</v>
      </c>
      <c r="B48" s="364" t="s">
        <v>99</v>
      </c>
      <c r="C48" s="364" t="s">
        <v>82</v>
      </c>
      <c r="D48" s="364" t="s">
        <v>739</v>
      </c>
      <c r="E48" s="42">
        <v>200</v>
      </c>
      <c r="F48" s="367"/>
      <c r="G48" s="266">
        <v>100</v>
      </c>
      <c r="H48" s="367">
        <f>F48+G48</f>
        <v>100</v>
      </c>
      <c r="I48" s="367">
        <f t="shared" si="1"/>
        <v>100</v>
      </c>
    </row>
    <row r="49" spans="1:9" ht="19.5" customHeight="1">
      <c r="A49" s="276" t="s">
        <v>660</v>
      </c>
      <c r="B49" s="275" t="s">
        <v>99</v>
      </c>
      <c r="C49" s="275" t="s">
        <v>82</v>
      </c>
      <c r="D49" s="277">
        <v>1210120390</v>
      </c>
      <c r="E49" s="278">
        <v>200</v>
      </c>
      <c r="F49" s="281">
        <v>550</v>
      </c>
      <c r="G49" s="108" t="s">
        <v>662</v>
      </c>
      <c r="H49" s="281"/>
      <c r="I49" s="323">
        <f t="shared" si="1"/>
        <v>550</v>
      </c>
    </row>
    <row r="50" spans="1:9" ht="54" customHeight="1">
      <c r="A50" s="10" t="s">
        <v>320</v>
      </c>
      <c r="B50" s="146" t="s">
        <v>99</v>
      </c>
      <c r="C50" s="275" t="s">
        <v>82</v>
      </c>
      <c r="D50" s="149">
        <v>4290020160</v>
      </c>
      <c r="E50" s="145">
        <v>200</v>
      </c>
      <c r="F50" s="152">
        <v>1301.2</v>
      </c>
      <c r="G50" s="120"/>
      <c r="H50" s="267"/>
      <c r="I50" s="323">
        <f t="shared" si="1"/>
        <v>1301.2</v>
      </c>
    </row>
    <row r="51" spans="1:9" ht="30" customHeight="1">
      <c r="A51" s="151" t="s">
        <v>368</v>
      </c>
      <c r="B51" s="146" t="s">
        <v>99</v>
      </c>
      <c r="C51" s="146" t="s">
        <v>82</v>
      </c>
      <c r="D51" s="149">
        <v>4290020180</v>
      </c>
      <c r="E51" s="145">
        <v>200</v>
      </c>
      <c r="F51" s="152">
        <v>400</v>
      </c>
      <c r="G51" s="141"/>
      <c r="H51" s="266">
        <v>-100</v>
      </c>
      <c r="I51" s="323">
        <f t="shared" si="1"/>
        <v>300</v>
      </c>
    </row>
    <row r="52" spans="1:9" ht="39" customHeight="1">
      <c r="A52" s="147" t="s">
        <v>409</v>
      </c>
      <c r="B52" s="146" t="s">
        <v>99</v>
      </c>
      <c r="C52" s="146" t="s">
        <v>414</v>
      </c>
      <c r="D52" s="146" t="s">
        <v>399</v>
      </c>
      <c r="E52" s="145">
        <v>200</v>
      </c>
      <c r="F52" s="152">
        <v>879.9</v>
      </c>
      <c r="G52" s="141"/>
      <c r="H52" s="267"/>
      <c r="I52" s="323">
        <f t="shared" si="1"/>
        <v>879.9</v>
      </c>
    </row>
    <row r="53" spans="1:9" ht="30" customHeight="1">
      <c r="A53" s="147" t="s">
        <v>408</v>
      </c>
      <c r="B53" s="146" t="s">
        <v>99</v>
      </c>
      <c r="C53" s="146" t="s">
        <v>414</v>
      </c>
      <c r="D53" s="146" t="s">
        <v>400</v>
      </c>
      <c r="E53" s="145">
        <v>200</v>
      </c>
      <c r="F53" s="152">
        <v>143.19999999999999</v>
      </c>
      <c r="G53" s="141"/>
      <c r="H53" s="267"/>
      <c r="I53" s="323">
        <f t="shared" si="1"/>
        <v>143.19999999999999</v>
      </c>
    </row>
    <row r="54" spans="1:9" ht="40.5" customHeight="1">
      <c r="A54" s="271" t="s">
        <v>656</v>
      </c>
      <c r="B54" s="146" t="s">
        <v>99</v>
      </c>
      <c r="C54" s="146" t="s">
        <v>413</v>
      </c>
      <c r="D54" s="146" t="s">
        <v>382</v>
      </c>
      <c r="E54" s="145">
        <v>400</v>
      </c>
      <c r="F54" s="152">
        <v>332.6</v>
      </c>
      <c r="G54" s="141"/>
      <c r="H54" s="267"/>
      <c r="I54" s="323">
        <f t="shared" si="1"/>
        <v>332.6</v>
      </c>
    </row>
    <row r="55" spans="1:9" ht="41.25" customHeight="1">
      <c r="A55" s="147" t="s">
        <v>388</v>
      </c>
      <c r="B55" s="146" t="s">
        <v>99</v>
      </c>
      <c r="C55" s="146" t="s">
        <v>413</v>
      </c>
      <c r="D55" s="223" t="s">
        <v>462</v>
      </c>
      <c r="E55" s="145">
        <v>800</v>
      </c>
      <c r="F55" s="152">
        <v>1000</v>
      </c>
      <c r="G55" s="141"/>
      <c r="H55" s="267"/>
      <c r="I55" s="323">
        <f t="shared" si="1"/>
        <v>1000</v>
      </c>
    </row>
    <row r="56" spans="1:9" ht="29.25" customHeight="1">
      <c r="A56" s="147" t="s">
        <v>407</v>
      </c>
      <c r="B56" s="146" t="s">
        <v>99</v>
      </c>
      <c r="C56" s="146" t="s">
        <v>413</v>
      </c>
      <c r="D56" s="146" t="s">
        <v>403</v>
      </c>
      <c r="E56" s="145">
        <v>200</v>
      </c>
      <c r="F56" s="152">
        <v>500</v>
      </c>
      <c r="G56" s="141"/>
      <c r="H56" s="267"/>
      <c r="I56" s="323">
        <f t="shared" si="1"/>
        <v>500</v>
      </c>
    </row>
    <row r="57" spans="1:9" ht="27" customHeight="1">
      <c r="A57" s="10" t="s">
        <v>406</v>
      </c>
      <c r="B57" s="146" t="s">
        <v>99</v>
      </c>
      <c r="C57" s="146" t="s">
        <v>413</v>
      </c>
      <c r="D57" s="149">
        <v>4290020270</v>
      </c>
      <c r="E57" s="145">
        <v>200</v>
      </c>
      <c r="F57" s="152">
        <v>559.4</v>
      </c>
      <c r="G57" s="141"/>
      <c r="H57" s="267"/>
      <c r="I57" s="323">
        <f t="shared" si="1"/>
        <v>559.4</v>
      </c>
    </row>
    <row r="58" spans="1:9" ht="26.25">
      <c r="A58" s="179" t="s">
        <v>432</v>
      </c>
      <c r="B58" s="178" t="s">
        <v>99</v>
      </c>
      <c r="C58" s="9" t="s">
        <v>417</v>
      </c>
      <c r="D58" s="180">
        <v>2110120450</v>
      </c>
      <c r="E58" s="177">
        <v>300</v>
      </c>
      <c r="F58" s="181">
        <v>200</v>
      </c>
      <c r="G58" s="141"/>
      <c r="H58" s="267"/>
      <c r="I58" s="323">
        <f t="shared" si="1"/>
        <v>200</v>
      </c>
    </row>
    <row r="59" spans="1:9" ht="29.25" customHeight="1">
      <c r="A59" s="179" t="s">
        <v>433</v>
      </c>
      <c r="B59" s="178" t="s">
        <v>99</v>
      </c>
      <c r="C59" s="9" t="s">
        <v>417</v>
      </c>
      <c r="D59" s="180">
        <v>2110120460</v>
      </c>
      <c r="E59" s="177">
        <v>300</v>
      </c>
      <c r="F59" s="181">
        <v>100</v>
      </c>
      <c r="G59" s="141"/>
      <c r="H59" s="267"/>
      <c r="I59" s="323">
        <f t="shared" si="1"/>
        <v>100</v>
      </c>
    </row>
    <row r="60" spans="1:9" ht="39.75" customHeight="1">
      <c r="A60" s="179" t="s">
        <v>434</v>
      </c>
      <c r="B60" s="178" t="s">
        <v>99</v>
      </c>
      <c r="C60" s="9" t="s">
        <v>417</v>
      </c>
      <c r="D60" s="180">
        <v>2110120470</v>
      </c>
      <c r="E60" s="177">
        <v>300</v>
      </c>
      <c r="F60" s="181">
        <v>50</v>
      </c>
      <c r="G60" s="141"/>
      <c r="H60" s="267"/>
      <c r="I60" s="323">
        <f t="shared" si="1"/>
        <v>50</v>
      </c>
    </row>
    <row r="61" spans="1:9" ht="36.75" customHeight="1">
      <c r="A61" s="179" t="s">
        <v>435</v>
      </c>
      <c r="B61" s="178" t="s">
        <v>99</v>
      </c>
      <c r="C61" s="9" t="s">
        <v>417</v>
      </c>
      <c r="D61" s="180">
        <v>2110120480</v>
      </c>
      <c r="E61" s="177">
        <v>300</v>
      </c>
      <c r="F61" s="181">
        <v>25</v>
      </c>
      <c r="G61" s="141"/>
      <c r="H61" s="267"/>
      <c r="I61" s="323">
        <f t="shared" si="1"/>
        <v>25</v>
      </c>
    </row>
    <row r="62" spans="1:9" ht="30.75" customHeight="1">
      <c r="A62" s="179" t="s">
        <v>436</v>
      </c>
      <c r="B62" s="178" t="s">
        <v>99</v>
      </c>
      <c r="C62" s="9" t="s">
        <v>417</v>
      </c>
      <c r="D62" s="180">
        <v>2110120490</v>
      </c>
      <c r="E62" s="177">
        <v>300</v>
      </c>
      <c r="F62" s="181">
        <v>25</v>
      </c>
      <c r="G62" s="141"/>
      <c r="H62" s="267"/>
      <c r="I62" s="323">
        <f t="shared" si="1"/>
        <v>25</v>
      </c>
    </row>
    <row r="63" spans="1:9" ht="25.5">
      <c r="A63" s="10" t="s">
        <v>256</v>
      </c>
      <c r="B63" s="146" t="s">
        <v>99</v>
      </c>
      <c r="C63" s="146" t="s">
        <v>91</v>
      </c>
      <c r="D63" s="149">
        <v>4290007010</v>
      </c>
      <c r="E63" s="145">
        <v>300</v>
      </c>
      <c r="F63" s="152">
        <v>1316.1</v>
      </c>
      <c r="G63" s="120"/>
      <c r="H63" s="267"/>
      <c r="I63" s="323">
        <f t="shared" si="1"/>
        <v>1316.1</v>
      </c>
    </row>
    <row r="64" spans="1:9" ht="38.25">
      <c r="A64" s="359" t="s">
        <v>719</v>
      </c>
      <c r="B64" s="354" t="s">
        <v>99</v>
      </c>
      <c r="C64" s="354" t="s">
        <v>339</v>
      </c>
      <c r="D64" s="354" t="s">
        <v>720</v>
      </c>
      <c r="E64" s="356">
        <v>300</v>
      </c>
      <c r="F64" s="360"/>
      <c r="G64" s="360"/>
      <c r="H64" s="360">
        <f>F64+G64</f>
        <v>0</v>
      </c>
      <c r="I64" s="360">
        <f t="shared" si="1"/>
        <v>0</v>
      </c>
    </row>
    <row r="65" spans="1:9" ht="38.25">
      <c r="A65" s="359" t="s">
        <v>341</v>
      </c>
      <c r="B65" s="354" t="s">
        <v>99</v>
      </c>
      <c r="C65" s="354" t="s">
        <v>339</v>
      </c>
      <c r="D65" s="354" t="s">
        <v>721</v>
      </c>
      <c r="E65" s="356">
        <v>300</v>
      </c>
      <c r="F65" s="360"/>
      <c r="G65" s="360">
        <v>565.70000000000005</v>
      </c>
      <c r="H65" s="360">
        <f>F65+G65</f>
        <v>565.70000000000005</v>
      </c>
      <c r="I65" s="360">
        <f t="shared" si="1"/>
        <v>565.70000000000005</v>
      </c>
    </row>
    <row r="66" spans="1:9" ht="38.25">
      <c r="A66" s="151" t="s">
        <v>341</v>
      </c>
      <c r="B66" s="146" t="s">
        <v>99</v>
      </c>
      <c r="C66" s="146" t="s">
        <v>339</v>
      </c>
      <c r="D66" s="146" t="s">
        <v>373</v>
      </c>
      <c r="E66" s="145">
        <v>300</v>
      </c>
      <c r="F66" s="152">
        <v>414.6</v>
      </c>
      <c r="G66" s="120"/>
      <c r="H66" s="108" t="s">
        <v>734</v>
      </c>
      <c r="I66" s="323">
        <f t="shared" si="1"/>
        <v>439.20000000000005</v>
      </c>
    </row>
    <row r="67" spans="1:9" ht="15.75">
      <c r="A67" s="155" t="s">
        <v>98</v>
      </c>
      <c r="B67" s="18" t="s">
        <v>100</v>
      </c>
      <c r="C67" s="146"/>
      <c r="D67" s="149"/>
      <c r="E67" s="149"/>
      <c r="F67" s="154">
        <f>F68+F69+F70</f>
        <v>983.9</v>
      </c>
      <c r="G67" s="120"/>
      <c r="H67" s="308">
        <f>H68+H69+H70</f>
        <v>0</v>
      </c>
      <c r="I67" s="307">
        <f>I68+I69+I70</f>
        <v>983.9</v>
      </c>
    </row>
    <row r="68" spans="1:9" ht="57.75" customHeight="1">
      <c r="A68" s="151" t="s">
        <v>248</v>
      </c>
      <c r="B68" s="146" t="s">
        <v>100</v>
      </c>
      <c r="C68" s="146" t="s">
        <v>72</v>
      </c>
      <c r="D68" s="149">
        <v>4090000270</v>
      </c>
      <c r="E68" s="145">
        <v>100</v>
      </c>
      <c r="F68" s="152">
        <v>817.5</v>
      </c>
      <c r="G68" s="120"/>
      <c r="H68" s="267"/>
      <c r="I68" s="245">
        <f>F68+H68</f>
        <v>817.5</v>
      </c>
    </row>
    <row r="69" spans="1:9" ht="31.5" customHeight="1">
      <c r="A69" s="151" t="s">
        <v>312</v>
      </c>
      <c r="B69" s="146" t="s">
        <v>100</v>
      </c>
      <c r="C69" s="146" t="s">
        <v>72</v>
      </c>
      <c r="D69" s="149">
        <v>4090000270</v>
      </c>
      <c r="E69" s="145">
        <v>200</v>
      </c>
      <c r="F69" s="152">
        <v>160.4</v>
      </c>
      <c r="G69" s="120"/>
      <c r="H69" s="267"/>
      <c r="I69" s="323">
        <f t="shared" ref="I69:I70" si="3">F69+H69</f>
        <v>160.4</v>
      </c>
    </row>
    <row r="70" spans="1:9" ht="39">
      <c r="A70" s="300" t="s">
        <v>323</v>
      </c>
      <c r="B70" s="299" t="s">
        <v>100</v>
      </c>
      <c r="C70" s="299" t="s">
        <v>76</v>
      </c>
      <c r="D70" s="302">
        <v>1710100710</v>
      </c>
      <c r="E70" s="303">
        <v>200</v>
      </c>
      <c r="F70" s="304">
        <v>6</v>
      </c>
      <c r="G70" s="301"/>
      <c r="H70" s="108"/>
      <c r="I70" s="323">
        <f t="shared" si="3"/>
        <v>6</v>
      </c>
    </row>
    <row r="71" spans="1:9" ht="21" customHeight="1">
      <c r="A71" s="155" t="s">
        <v>5</v>
      </c>
      <c r="B71" s="18" t="s">
        <v>6</v>
      </c>
      <c r="C71" s="146"/>
      <c r="D71" s="149"/>
      <c r="E71" s="149"/>
      <c r="F71" s="295">
        <f>F72+F73+F74+F75+F76+F77+F78+F79+F80+F81+F82+F83+F84+F86+F87+F88+F89+F90+F91+F92+F93+F94+F95+F96+F98+F99+F100+F101+F102+F103+F105+F106+F97+F104</f>
        <v>29372.3</v>
      </c>
      <c r="G71" s="358">
        <f t="shared" ref="G71:I71" si="4">G72+G73+G74+G75+G76+G77+G78+G79+G80+G81+G82+G83+G84+G86+G87+G88+G89+G90+G91+G92+G93+G94+G95+G96+G98+G99+G100+G101+G102+G103+G105+G106+G97+G104</f>
        <v>3723.2999999999997</v>
      </c>
      <c r="H71" s="358">
        <f t="shared" si="4"/>
        <v>148.20000000000002</v>
      </c>
      <c r="I71" s="358">
        <f t="shared" si="4"/>
        <v>29520.5</v>
      </c>
    </row>
    <row r="72" spans="1:9" ht="54" customHeight="1">
      <c r="A72" s="151" t="s">
        <v>252</v>
      </c>
      <c r="B72" s="146" t="s">
        <v>6</v>
      </c>
      <c r="C72" s="146" t="s">
        <v>74</v>
      </c>
      <c r="D72" s="149">
        <v>4190000290</v>
      </c>
      <c r="E72" s="145">
        <v>100</v>
      </c>
      <c r="F72" s="152">
        <v>3167.6</v>
      </c>
      <c r="G72" s="323">
        <v>3167.6</v>
      </c>
      <c r="H72" s="323">
        <v>35.200000000000003</v>
      </c>
      <c r="I72" s="323">
        <f>F72+H72</f>
        <v>3202.7999999999997</v>
      </c>
    </row>
    <row r="73" spans="1:9" ht="39.75" customHeight="1">
      <c r="A73" s="151" t="s">
        <v>315</v>
      </c>
      <c r="B73" s="146" t="s">
        <v>6</v>
      </c>
      <c r="C73" s="146" t="s">
        <v>74</v>
      </c>
      <c r="D73" s="149">
        <v>4190000290</v>
      </c>
      <c r="E73" s="145">
        <v>200</v>
      </c>
      <c r="F73" s="152">
        <v>277.2</v>
      </c>
      <c r="G73" s="120"/>
      <c r="H73" s="267"/>
      <c r="I73" s="323">
        <f t="shared" ref="I73:I106" si="5">F73+H73</f>
        <v>277.2</v>
      </c>
    </row>
    <row r="74" spans="1:9" ht="29.25" customHeight="1">
      <c r="A74" s="151" t="s">
        <v>253</v>
      </c>
      <c r="B74" s="146" t="s">
        <v>6</v>
      </c>
      <c r="C74" s="146" t="s">
        <v>74</v>
      </c>
      <c r="D74" s="149">
        <v>4190000290</v>
      </c>
      <c r="E74" s="145">
        <v>800</v>
      </c>
      <c r="F74" s="152">
        <v>1</v>
      </c>
      <c r="G74" s="120"/>
      <c r="H74" s="267"/>
      <c r="I74" s="323">
        <f t="shared" si="5"/>
        <v>1</v>
      </c>
    </row>
    <row r="75" spans="1:9" ht="25.5">
      <c r="A75" s="151" t="s">
        <v>254</v>
      </c>
      <c r="B75" s="146" t="s">
        <v>6</v>
      </c>
      <c r="C75" s="146" t="s">
        <v>75</v>
      </c>
      <c r="D75" s="149">
        <v>4290020090</v>
      </c>
      <c r="E75" s="145">
        <v>800</v>
      </c>
      <c r="F75" s="152">
        <v>3726.6</v>
      </c>
      <c r="G75" s="120"/>
      <c r="H75" s="108"/>
      <c r="I75" s="323">
        <f t="shared" si="5"/>
        <v>3726.6</v>
      </c>
    </row>
    <row r="76" spans="1:9" ht="42" customHeight="1">
      <c r="A76" s="151" t="s">
        <v>305</v>
      </c>
      <c r="B76" s="146" t="s">
        <v>6</v>
      </c>
      <c r="C76" s="146" t="s">
        <v>76</v>
      </c>
      <c r="D76" s="149">
        <v>1010120080</v>
      </c>
      <c r="E76" s="145">
        <v>200</v>
      </c>
      <c r="F76" s="152">
        <v>200</v>
      </c>
      <c r="G76" s="120"/>
      <c r="H76" s="267"/>
      <c r="I76" s="323">
        <f t="shared" si="5"/>
        <v>200</v>
      </c>
    </row>
    <row r="77" spans="1:9" ht="42" customHeight="1">
      <c r="A77" s="300" t="s">
        <v>323</v>
      </c>
      <c r="B77" s="299" t="s">
        <v>6</v>
      </c>
      <c r="C77" s="299" t="s">
        <v>76</v>
      </c>
      <c r="D77" s="302">
        <v>1710100710</v>
      </c>
      <c r="E77" s="303">
        <v>200</v>
      </c>
      <c r="F77" s="304">
        <v>21</v>
      </c>
      <c r="G77" s="301"/>
      <c r="H77" s="108"/>
      <c r="I77" s="323">
        <f t="shared" si="5"/>
        <v>21</v>
      </c>
    </row>
    <row r="78" spans="1:9" ht="51">
      <c r="A78" s="222" t="s">
        <v>459</v>
      </c>
      <c r="B78" s="201" t="s">
        <v>6</v>
      </c>
      <c r="C78" s="201" t="s">
        <v>78</v>
      </c>
      <c r="D78" s="202">
        <v>4290008100</v>
      </c>
      <c r="E78" s="200">
        <v>500</v>
      </c>
      <c r="F78" s="204">
        <v>966.3</v>
      </c>
      <c r="G78" s="188"/>
      <c r="H78" s="267"/>
      <c r="I78" s="323">
        <f t="shared" si="5"/>
        <v>966.3</v>
      </c>
    </row>
    <row r="79" spans="1:9" ht="69.75" customHeight="1">
      <c r="A79" s="151" t="s">
        <v>46</v>
      </c>
      <c r="B79" s="146" t="s">
        <v>6</v>
      </c>
      <c r="C79" s="146" t="s">
        <v>78</v>
      </c>
      <c r="D79" s="149">
        <v>4290000300</v>
      </c>
      <c r="E79" s="145">
        <v>100</v>
      </c>
      <c r="F79" s="152">
        <v>2688.3</v>
      </c>
      <c r="G79" s="120"/>
      <c r="H79" s="108"/>
      <c r="I79" s="323">
        <f t="shared" si="5"/>
        <v>2688.3</v>
      </c>
    </row>
    <row r="80" spans="1:9" ht="42.75" customHeight="1">
      <c r="A80" s="151" t="s">
        <v>319</v>
      </c>
      <c r="B80" s="146" t="s">
        <v>6</v>
      </c>
      <c r="C80" s="146" t="s">
        <v>78</v>
      </c>
      <c r="D80" s="149">
        <v>4290000300</v>
      </c>
      <c r="E80" s="145">
        <v>200</v>
      </c>
      <c r="F80" s="152">
        <v>919.5</v>
      </c>
      <c r="G80" s="120"/>
      <c r="H80" s="267"/>
      <c r="I80" s="323">
        <f t="shared" si="5"/>
        <v>919.5</v>
      </c>
    </row>
    <row r="81" spans="1:9" ht="41.25" customHeight="1">
      <c r="A81" s="314" t="s">
        <v>665</v>
      </c>
      <c r="B81" s="315" t="s">
        <v>666</v>
      </c>
      <c r="C81" s="309" t="s">
        <v>78</v>
      </c>
      <c r="D81" s="311">
        <v>4290000300</v>
      </c>
      <c r="E81" s="312">
        <v>300</v>
      </c>
      <c r="F81" s="313">
        <v>15</v>
      </c>
      <c r="G81" s="310"/>
      <c r="H81" s="108"/>
      <c r="I81" s="323">
        <f t="shared" si="5"/>
        <v>15</v>
      </c>
    </row>
    <row r="82" spans="1:9" ht="39.75" customHeight="1">
      <c r="A82" s="151" t="s">
        <v>47</v>
      </c>
      <c r="B82" s="146" t="s">
        <v>6</v>
      </c>
      <c r="C82" s="146" t="s">
        <v>78</v>
      </c>
      <c r="D82" s="149">
        <v>4290000300</v>
      </c>
      <c r="E82" s="145">
        <v>800</v>
      </c>
      <c r="F82" s="152">
        <v>26.4</v>
      </c>
      <c r="G82" s="120"/>
      <c r="H82" s="267"/>
      <c r="I82" s="323">
        <f t="shared" si="5"/>
        <v>26.4</v>
      </c>
    </row>
    <row r="83" spans="1:9" ht="44.25" customHeight="1">
      <c r="A83" s="156" t="s">
        <v>438</v>
      </c>
      <c r="B83" s="287" t="s">
        <v>6</v>
      </c>
      <c r="C83" s="287" t="s">
        <v>81</v>
      </c>
      <c r="D83" s="290">
        <v>2010108010</v>
      </c>
      <c r="E83" s="289">
        <v>500</v>
      </c>
      <c r="F83" s="294">
        <v>2303</v>
      </c>
      <c r="G83" s="291"/>
      <c r="H83" s="267"/>
      <c r="I83" s="323">
        <f t="shared" si="5"/>
        <v>2303</v>
      </c>
    </row>
    <row r="84" spans="1:9" ht="27.75" customHeight="1">
      <c r="A84" s="151" t="s">
        <v>226</v>
      </c>
      <c r="B84" s="146" t="s">
        <v>6</v>
      </c>
      <c r="C84" s="146" t="s">
        <v>80</v>
      </c>
      <c r="D84" s="146" t="s">
        <v>229</v>
      </c>
      <c r="E84" s="145">
        <v>800</v>
      </c>
      <c r="F84" s="152">
        <v>350</v>
      </c>
      <c r="G84" s="120"/>
      <c r="H84" s="267"/>
      <c r="I84" s="323">
        <f t="shared" si="5"/>
        <v>350</v>
      </c>
    </row>
    <row r="85" spans="1:9" ht="1.5" hidden="1" customHeight="1">
      <c r="A85" s="156" t="s">
        <v>438</v>
      </c>
      <c r="B85" s="183" t="s">
        <v>6</v>
      </c>
      <c r="C85" s="183" t="s">
        <v>81</v>
      </c>
      <c r="D85" s="185">
        <v>2010108010</v>
      </c>
      <c r="E85" s="182">
        <v>500</v>
      </c>
      <c r="F85" s="187">
        <v>2303</v>
      </c>
      <c r="G85" s="188"/>
      <c r="H85" s="267"/>
      <c r="I85" s="323">
        <f t="shared" si="5"/>
        <v>2303</v>
      </c>
    </row>
    <row r="86" spans="1:9" ht="25.5">
      <c r="A86" s="151" t="s">
        <v>233</v>
      </c>
      <c r="B86" s="146" t="s">
        <v>6</v>
      </c>
      <c r="C86" s="146" t="s">
        <v>82</v>
      </c>
      <c r="D86" s="146" t="s">
        <v>236</v>
      </c>
      <c r="E86" s="145">
        <v>800</v>
      </c>
      <c r="F86" s="152">
        <v>400</v>
      </c>
      <c r="G86" s="120"/>
      <c r="H86" s="267"/>
      <c r="I86" s="323">
        <f t="shared" si="5"/>
        <v>400</v>
      </c>
    </row>
    <row r="87" spans="1:9" ht="56.25" customHeight="1">
      <c r="A87" s="231" t="s">
        <v>457</v>
      </c>
      <c r="B87" s="183" t="s">
        <v>6</v>
      </c>
      <c r="C87" s="183" t="s">
        <v>413</v>
      </c>
      <c r="D87" s="220" t="s">
        <v>443</v>
      </c>
      <c r="E87" s="182">
        <v>500</v>
      </c>
      <c r="F87" s="187">
        <v>360.6</v>
      </c>
      <c r="G87" s="188"/>
      <c r="H87" s="267"/>
      <c r="I87" s="323">
        <f t="shared" si="5"/>
        <v>360.6</v>
      </c>
    </row>
    <row r="88" spans="1:9" ht="40.5" customHeight="1">
      <c r="A88" s="231" t="s">
        <v>468</v>
      </c>
      <c r="B88" s="234" t="s">
        <v>6</v>
      </c>
      <c r="C88" s="234" t="s">
        <v>413</v>
      </c>
      <c r="D88" s="234" t="s">
        <v>466</v>
      </c>
      <c r="E88" s="233">
        <v>500</v>
      </c>
      <c r="F88" s="235">
        <v>4000</v>
      </c>
      <c r="G88" s="236"/>
      <c r="H88" s="267"/>
      <c r="I88" s="323">
        <f t="shared" si="5"/>
        <v>4000</v>
      </c>
    </row>
    <row r="89" spans="1:9" ht="40.5" customHeight="1">
      <c r="A89" s="231" t="s">
        <v>454</v>
      </c>
      <c r="B89" s="183" t="s">
        <v>6</v>
      </c>
      <c r="C89" s="183" t="s">
        <v>415</v>
      </c>
      <c r="D89" s="220" t="s">
        <v>442</v>
      </c>
      <c r="E89" s="182">
        <v>500</v>
      </c>
      <c r="F89" s="187">
        <v>887.9</v>
      </c>
      <c r="G89" s="188"/>
      <c r="H89" s="267"/>
      <c r="I89" s="323">
        <f t="shared" si="5"/>
        <v>887.9</v>
      </c>
    </row>
    <row r="90" spans="1:9" ht="45" customHeight="1">
      <c r="A90" s="221" t="s">
        <v>458</v>
      </c>
      <c r="B90" s="183" t="s">
        <v>6</v>
      </c>
      <c r="C90" s="183" t="s">
        <v>415</v>
      </c>
      <c r="D90" s="220" t="s">
        <v>449</v>
      </c>
      <c r="E90" s="182">
        <v>500</v>
      </c>
      <c r="F90" s="187">
        <v>200</v>
      </c>
      <c r="G90" s="188"/>
      <c r="H90" s="267"/>
      <c r="I90" s="323">
        <f t="shared" si="5"/>
        <v>200</v>
      </c>
    </row>
    <row r="91" spans="1:9" ht="66.75" customHeight="1">
      <c r="A91" s="293" t="s">
        <v>208</v>
      </c>
      <c r="B91" s="287" t="s">
        <v>6</v>
      </c>
      <c r="C91" s="287" t="s">
        <v>663</v>
      </c>
      <c r="D91" s="287" t="s">
        <v>210</v>
      </c>
      <c r="E91" s="289">
        <v>100</v>
      </c>
      <c r="F91" s="294">
        <v>1304.2</v>
      </c>
      <c r="G91" s="291"/>
      <c r="H91" s="294"/>
      <c r="I91" s="323">
        <f t="shared" si="5"/>
        <v>1304.2</v>
      </c>
    </row>
    <row r="92" spans="1:9" ht="42.75" customHeight="1">
      <c r="A92" s="293" t="s">
        <v>302</v>
      </c>
      <c r="B92" s="287" t="s">
        <v>6</v>
      </c>
      <c r="C92" s="287" t="s">
        <v>663</v>
      </c>
      <c r="D92" s="287" t="s">
        <v>210</v>
      </c>
      <c r="E92" s="289">
        <v>200</v>
      </c>
      <c r="F92" s="294">
        <v>74.099999999999994</v>
      </c>
      <c r="G92" s="291"/>
      <c r="H92" s="294"/>
      <c r="I92" s="323">
        <f t="shared" si="5"/>
        <v>74.099999999999994</v>
      </c>
    </row>
    <row r="93" spans="1:9" ht="41.25" customHeight="1">
      <c r="A93" s="293" t="s">
        <v>209</v>
      </c>
      <c r="B93" s="287" t="s">
        <v>6</v>
      </c>
      <c r="C93" s="287" t="s">
        <v>663</v>
      </c>
      <c r="D93" s="287" t="s">
        <v>210</v>
      </c>
      <c r="E93" s="289">
        <v>800</v>
      </c>
      <c r="F93" s="294">
        <v>0.5</v>
      </c>
      <c r="G93" s="291"/>
      <c r="H93" s="294"/>
      <c r="I93" s="323">
        <f t="shared" si="5"/>
        <v>0.5</v>
      </c>
    </row>
    <row r="94" spans="1:9" ht="15.75" hidden="1" customHeight="1">
      <c r="A94" s="293"/>
      <c r="B94" s="287"/>
      <c r="C94" s="287"/>
      <c r="D94" s="102"/>
      <c r="E94" s="289"/>
      <c r="F94" s="294"/>
      <c r="G94" s="291"/>
      <c r="H94" s="294"/>
      <c r="I94" s="323"/>
    </row>
    <row r="95" spans="1:9" ht="56.25" customHeight="1">
      <c r="A95" s="333" t="s">
        <v>674</v>
      </c>
      <c r="B95" s="317" t="s">
        <v>6</v>
      </c>
      <c r="C95" s="317" t="s">
        <v>663</v>
      </c>
      <c r="D95" s="108" t="s">
        <v>675</v>
      </c>
      <c r="E95" s="322">
        <v>100</v>
      </c>
      <c r="F95" s="323">
        <v>27.4</v>
      </c>
      <c r="G95" s="320"/>
      <c r="H95" s="323"/>
      <c r="I95" s="323">
        <f t="shared" si="5"/>
        <v>27.4</v>
      </c>
    </row>
    <row r="96" spans="1:9" ht="66" customHeight="1">
      <c r="A96" s="325" t="s">
        <v>354</v>
      </c>
      <c r="B96" s="317" t="s">
        <v>6</v>
      </c>
      <c r="C96" s="317" t="s">
        <v>663</v>
      </c>
      <c r="D96" s="108" t="s">
        <v>437</v>
      </c>
      <c r="E96" s="322">
        <v>100</v>
      </c>
      <c r="F96" s="323">
        <v>137</v>
      </c>
      <c r="G96" s="320"/>
      <c r="H96" s="323"/>
      <c r="I96" s="323">
        <f t="shared" si="5"/>
        <v>137</v>
      </c>
    </row>
    <row r="97" spans="1:9" ht="21" customHeight="1">
      <c r="A97" s="359" t="s">
        <v>713</v>
      </c>
      <c r="B97" s="354" t="s">
        <v>6</v>
      </c>
      <c r="C97" s="354" t="s">
        <v>663</v>
      </c>
      <c r="D97" s="354" t="s">
        <v>718</v>
      </c>
      <c r="E97" s="356">
        <v>100</v>
      </c>
      <c r="F97" s="360"/>
      <c r="G97" s="266">
        <v>22.6</v>
      </c>
      <c r="H97" s="360">
        <f>F97+G97</f>
        <v>22.6</v>
      </c>
      <c r="I97" s="360">
        <f t="shared" si="5"/>
        <v>22.6</v>
      </c>
    </row>
    <row r="98" spans="1:9" ht="66" customHeight="1">
      <c r="A98" s="151" t="s">
        <v>190</v>
      </c>
      <c r="B98" s="146" t="s">
        <v>6</v>
      </c>
      <c r="C98" s="146" t="s">
        <v>89</v>
      </c>
      <c r="D98" s="146" t="s">
        <v>194</v>
      </c>
      <c r="E98" s="145">
        <v>100</v>
      </c>
      <c r="F98" s="152">
        <v>2142.5</v>
      </c>
      <c r="G98" s="120"/>
      <c r="H98" s="108"/>
      <c r="I98" s="323">
        <f t="shared" si="5"/>
        <v>2142.5</v>
      </c>
    </row>
    <row r="99" spans="1:9" ht="42" customHeight="1">
      <c r="A99" s="151" t="s">
        <v>299</v>
      </c>
      <c r="B99" s="146" t="s">
        <v>6</v>
      </c>
      <c r="C99" s="146" t="s">
        <v>89</v>
      </c>
      <c r="D99" s="146" t="s">
        <v>194</v>
      </c>
      <c r="E99" s="145">
        <v>200</v>
      </c>
      <c r="F99" s="152">
        <v>2032.6</v>
      </c>
      <c r="G99" s="120"/>
      <c r="H99" s="267"/>
      <c r="I99" s="323">
        <f t="shared" si="5"/>
        <v>2032.6</v>
      </c>
    </row>
    <row r="100" spans="1:9" ht="31.5" customHeight="1">
      <c r="A100" s="151" t="s">
        <v>191</v>
      </c>
      <c r="B100" s="146" t="s">
        <v>6</v>
      </c>
      <c r="C100" s="146" t="s">
        <v>89</v>
      </c>
      <c r="D100" s="146" t="s">
        <v>194</v>
      </c>
      <c r="E100" s="145">
        <v>800</v>
      </c>
      <c r="F100" s="152">
        <v>29</v>
      </c>
      <c r="G100" s="120"/>
      <c r="H100" s="267"/>
      <c r="I100" s="323">
        <f t="shared" si="5"/>
        <v>29</v>
      </c>
    </row>
    <row r="101" spans="1:9" ht="30" customHeight="1">
      <c r="A101" s="151" t="s">
        <v>300</v>
      </c>
      <c r="B101" s="146" t="s">
        <v>6</v>
      </c>
      <c r="C101" s="146" t="s">
        <v>89</v>
      </c>
      <c r="D101" s="146" t="s">
        <v>195</v>
      </c>
      <c r="E101" s="145">
        <v>200</v>
      </c>
      <c r="F101" s="152">
        <v>45</v>
      </c>
      <c r="G101" s="120"/>
      <c r="H101" s="267"/>
      <c r="I101" s="323">
        <f t="shared" si="5"/>
        <v>45</v>
      </c>
    </row>
    <row r="102" spans="1:9" ht="41.25" customHeight="1">
      <c r="A102" s="151" t="s">
        <v>326</v>
      </c>
      <c r="B102" s="146" t="s">
        <v>6</v>
      </c>
      <c r="C102" s="146" t="s">
        <v>89</v>
      </c>
      <c r="D102" s="146" t="s">
        <v>198</v>
      </c>
      <c r="E102" s="145">
        <v>200</v>
      </c>
      <c r="F102" s="14">
        <v>141</v>
      </c>
      <c r="G102" s="120"/>
      <c r="H102" s="108"/>
      <c r="I102" s="323">
        <f t="shared" si="5"/>
        <v>141</v>
      </c>
    </row>
    <row r="103" spans="1:9" ht="80.25" customHeight="1">
      <c r="A103" s="318" t="s">
        <v>201</v>
      </c>
      <c r="B103" s="317" t="s">
        <v>6</v>
      </c>
      <c r="C103" s="317" t="s">
        <v>89</v>
      </c>
      <c r="D103" s="319" t="s">
        <v>203</v>
      </c>
      <c r="E103" s="322">
        <v>100</v>
      </c>
      <c r="F103" s="323">
        <v>442.7</v>
      </c>
      <c r="G103" s="102">
        <v>442.7</v>
      </c>
      <c r="H103" s="266"/>
      <c r="I103" s="323">
        <f>F103+H103</f>
        <v>442.7</v>
      </c>
    </row>
    <row r="104" spans="1:9" ht="21" customHeight="1">
      <c r="A104" s="359" t="s">
        <v>713</v>
      </c>
      <c r="B104" s="354" t="s">
        <v>6</v>
      </c>
      <c r="C104" s="354" t="s">
        <v>89</v>
      </c>
      <c r="D104" s="354" t="s">
        <v>717</v>
      </c>
      <c r="E104" s="356">
        <v>100</v>
      </c>
      <c r="F104" s="360"/>
      <c r="G104" s="102">
        <v>90.4</v>
      </c>
      <c r="H104" s="360">
        <f>F104+G104</f>
        <v>90.4</v>
      </c>
      <c r="I104" s="360">
        <f>F104+H104</f>
        <v>90.4</v>
      </c>
    </row>
    <row r="105" spans="1:9" ht="57.75" customHeight="1">
      <c r="A105" s="151" t="s">
        <v>202</v>
      </c>
      <c r="B105" s="146" t="s">
        <v>6</v>
      </c>
      <c r="C105" s="146" t="s">
        <v>89</v>
      </c>
      <c r="D105" s="146" t="s">
        <v>204</v>
      </c>
      <c r="E105" s="145">
        <v>100</v>
      </c>
      <c r="F105" s="14">
        <v>444.6</v>
      </c>
      <c r="G105" s="120"/>
      <c r="H105" s="108"/>
      <c r="I105" s="323">
        <f t="shared" si="5"/>
        <v>444.6</v>
      </c>
    </row>
    <row r="106" spans="1:9" ht="41.25" customHeight="1">
      <c r="A106" s="203" t="s">
        <v>441</v>
      </c>
      <c r="B106" s="146" t="s">
        <v>6</v>
      </c>
      <c r="C106" s="146" t="s">
        <v>89</v>
      </c>
      <c r="D106" s="201" t="s">
        <v>440</v>
      </c>
      <c r="E106" s="145">
        <v>500</v>
      </c>
      <c r="F106" s="152">
        <v>2041.3</v>
      </c>
      <c r="G106" s="120"/>
      <c r="H106" s="108"/>
      <c r="I106" s="323">
        <f t="shared" si="5"/>
        <v>2041.3</v>
      </c>
    </row>
    <row r="107" spans="1:9" ht="21" customHeight="1">
      <c r="A107" s="155" t="s">
        <v>109</v>
      </c>
      <c r="B107" s="18" t="s">
        <v>7</v>
      </c>
      <c r="C107" s="146"/>
      <c r="D107" s="146"/>
      <c r="E107" s="149"/>
      <c r="F107" s="358">
        <f>F108+F109+F110+F111+F112+F113+F114+F116+F117+F118+F119+F125+F126+F127+F128+F129+F130+F131+F132+F133+F134+F136+F137+F138+F140+F141+F142+F147+F148+F149+F150+F151+F152+F153+F154+F155+F156+F157+F158+F159+F160+F161+F162+F163+F164+F165+F166+F167+F168+F169+F172+F173+F143+F144+F145+F120+F121+F124+F122+F139+F115+F123+F135+F146+F170+F171</f>
        <v>113676.8</v>
      </c>
      <c r="G107" s="358">
        <f t="shared" ref="G107:I107" si="6">G108+G109+G110+G111+G112+G113+G114+G116+G117+G118+G119+G125+G126+G127+G128+G129+G130+G131+G132+G133+G134+G136+G137+G138+G140+G141+G142+G147+G148+G149+G150+G151+G152+G153+G154+G155+G156+G157+G158+G159+G160+G161+G162+G163+G164+G165+G166+G167+G168+G169+G172+G173+G143+G144+G145+G120+G121+G124+G122+G139+G115+G123+G135+G146+G170+G171</f>
        <v>5161.5</v>
      </c>
      <c r="H107" s="358">
        <f t="shared" si="6"/>
        <v>3076.2999999999997</v>
      </c>
      <c r="I107" s="358">
        <f t="shared" si="6"/>
        <v>116753.1</v>
      </c>
    </row>
    <row r="108" spans="1:9" ht="42" customHeight="1">
      <c r="A108" s="151" t="s">
        <v>283</v>
      </c>
      <c r="B108" s="146" t="s">
        <v>7</v>
      </c>
      <c r="C108" s="146" t="s">
        <v>84</v>
      </c>
      <c r="D108" s="146" t="s">
        <v>128</v>
      </c>
      <c r="E108" s="145">
        <v>200</v>
      </c>
      <c r="F108" s="152">
        <v>375</v>
      </c>
      <c r="G108" s="120"/>
      <c r="H108" s="266"/>
      <c r="I108" s="245">
        <f>F108+H108</f>
        <v>375</v>
      </c>
    </row>
    <row r="109" spans="1:9" ht="95.25" customHeight="1">
      <c r="A109" s="10" t="s">
        <v>286</v>
      </c>
      <c r="B109" s="146" t="s">
        <v>7</v>
      </c>
      <c r="C109" s="146" t="s">
        <v>84</v>
      </c>
      <c r="D109" s="146" t="s">
        <v>137</v>
      </c>
      <c r="E109" s="145">
        <v>200</v>
      </c>
      <c r="F109" s="152">
        <v>199.5</v>
      </c>
      <c r="G109" s="120"/>
      <c r="H109" s="338"/>
      <c r="I109" s="323">
        <f t="shared" ref="I109:I173" si="7">F109+H109</f>
        <v>199.5</v>
      </c>
    </row>
    <row r="110" spans="1:9" ht="69" customHeight="1">
      <c r="A110" s="151" t="s">
        <v>119</v>
      </c>
      <c r="B110" s="146" t="s">
        <v>7</v>
      </c>
      <c r="C110" s="146" t="s">
        <v>84</v>
      </c>
      <c r="D110" s="146" t="s">
        <v>144</v>
      </c>
      <c r="E110" s="145">
        <v>100</v>
      </c>
      <c r="F110" s="152">
        <v>3511.9</v>
      </c>
      <c r="G110" s="120"/>
      <c r="H110" s="102">
        <v>-283.39999999999998</v>
      </c>
      <c r="I110" s="323">
        <f t="shared" si="7"/>
        <v>3228.5</v>
      </c>
    </row>
    <row r="111" spans="1:9" ht="45.75" customHeight="1">
      <c r="A111" s="151" t="s">
        <v>288</v>
      </c>
      <c r="B111" s="146" t="s">
        <v>7</v>
      </c>
      <c r="C111" s="146" t="s">
        <v>84</v>
      </c>
      <c r="D111" s="146" t="s">
        <v>144</v>
      </c>
      <c r="E111" s="145">
        <v>200</v>
      </c>
      <c r="F111" s="152">
        <v>3189.1</v>
      </c>
      <c r="G111" s="120"/>
      <c r="H111" s="102">
        <v>283.39999999999998</v>
      </c>
      <c r="I111" s="323">
        <f t="shared" si="7"/>
        <v>3472.5</v>
      </c>
    </row>
    <row r="112" spans="1:9" ht="31.5" customHeight="1">
      <c r="A112" s="151" t="s">
        <v>120</v>
      </c>
      <c r="B112" s="146" t="s">
        <v>7</v>
      </c>
      <c r="C112" s="146" t="s">
        <v>84</v>
      </c>
      <c r="D112" s="146" t="s">
        <v>144</v>
      </c>
      <c r="E112" s="145">
        <v>800</v>
      </c>
      <c r="F112" s="152">
        <v>130.9</v>
      </c>
      <c r="G112" s="120"/>
      <c r="H112" s="266"/>
      <c r="I112" s="323">
        <f t="shared" si="7"/>
        <v>130.9</v>
      </c>
    </row>
    <row r="113" spans="1:9" ht="38.25">
      <c r="A113" s="151" t="s">
        <v>289</v>
      </c>
      <c r="B113" s="146" t="s">
        <v>7</v>
      </c>
      <c r="C113" s="146" t="s">
        <v>84</v>
      </c>
      <c r="D113" s="146" t="s">
        <v>257</v>
      </c>
      <c r="E113" s="145">
        <v>200</v>
      </c>
      <c r="F113" s="152">
        <v>1574.4</v>
      </c>
      <c r="G113" s="120"/>
      <c r="H113" s="338"/>
      <c r="I113" s="323">
        <f t="shared" si="7"/>
        <v>1574.4</v>
      </c>
    </row>
    <row r="114" spans="1:9" ht="25.5">
      <c r="A114" s="151" t="s">
        <v>290</v>
      </c>
      <c r="B114" s="146" t="s">
        <v>7</v>
      </c>
      <c r="C114" s="146" t="s">
        <v>84</v>
      </c>
      <c r="D114" s="146" t="s">
        <v>266</v>
      </c>
      <c r="E114" s="145">
        <v>200</v>
      </c>
      <c r="F114" s="152">
        <v>1000.8</v>
      </c>
      <c r="G114" s="120"/>
      <c r="H114" s="338"/>
      <c r="I114" s="323">
        <f t="shared" si="7"/>
        <v>1000.8</v>
      </c>
    </row>
    <row r="115" spans="1:9">
      <c r="A115" s="359" t="s">
        <v>713</v>
      </c>
      <c r="B115" s="354" t="s">
        <v>7</v>
      </c>
      <c r="C115" s="354" t="s">
        <v>84</v>
      </c>
      <c r="D115" s="354" t="s">
        <v>714</v>
      </c>
      <c r="E115" s="356">
        <v>100</v>
      </c>
      <c r="F115" s="360"/>
      <c r="G115" s="102">
        <v>316.3</v>
      </c>
      <c r="H115" s="360">
        <f>F115+G115</f>
        <v>316.3</v>
      </c>
      <c r="I115" s="360">
        <f t="shared" si="7"/>
        <v>316.3</v>
      </c>
    </row>
    <row r="116" spans="1:9" ht="131.25" customHeight="1">
      <c r="A116" s="151" t="s">
        <v>153</v>
      </c>
      <c r="B116" s="146" t="s">
        <v>7</v>
      </c>
      <c r="C116" s="146" t="s">
        <v>84</v>
      </c>
      <c r="D116" s="146" t="s">
        <v>154</v>
      </c>
      <c r="E116" s="145">
        <v>100</v>
      </c>
      <c r="F116" s="152">
        <v>4715</v>
      </c>
      <c r="G116" s="120"/>
      <c r="H116" s="108"/>
      <c r="I116" s="323">
        <f t="shared" si="7"/>
        <v>4715</v>
      </c>
    </row>
    <row r="117" spans="1:9" ht="106.5" customHeight="1">
      <c r="A117" s="151" t="s">
        <v>293</v>
      </c>
      <c r="B117" s="146" t="s">
        <v>7</v>
      </c>
      <c r="C117" s="146" t="s">
        <v>84</v>
      </c>
      <c r="D117" s="146" t="s">
        <v>154</v>
      </c>
      <c r="E117" s="145">
        <v>200</v>
      </c>
      <c r="F117" s="152">
        <v>24.8</v>
      </c>
      <c r="G117" s="120"/>
      <c r="H117" s="267"/>
      <c r="I117" s="323">
        <f t="shared" si="7"/>
        <v>24.8</v>
      </c>
    </row>
    <row r="118" spans="1:9" ht="39" customHeight="1">
      <c r="A118" s="151" t="s">
        <v>282</v>
      </c>
      <c r="B118" s="146" t="s">
        <v>7</v>
      </c>
      <c r="C118" s="146" t="s">
        <v>85</v>
      </c>
      <c r="D118" s="146" t="s">
        <v>127</v>
      </c>
      <c r="E118" s="145">
        <v>200</v>
      </c>
      <c r="F118" s="152">
        <v>686.2</v>
      </c>
      <c r="G118" s="120"/>
      <c r="H118" s="108"/>
      <c r="I118" s="323">
        <f t="shared" si="7"/>
        <v>686.2</v>
      </c>
    </row>
    <row r="119" spans="1:9" ht="38.25" customHeight="1">
      <c r="A119" s="151" t="s">
        <v>117</v>
      </c>
      <c r="B119" s="146" t="s">
        <v>7</v>
      </c>
      <c r="C119" s="146" t="s">
        <v>85</v>
      </c>
      <c r="D119" s="146" t="s">
        <v>127</v>
      </c>
      <c r="E119" s="145">
        <v>600</v>
      </c>
      <c r="F119" s="152">
        <v>2153.6</v>
      </c>
      <c r="G119" s="120"/>
      <c r="H119" s="108"/>
      <c r="I119" s="323">
        <f t="shared" si="7"/>
        <v>2153.6</v>
      </c>
    </row>
    <row r="120" spans="1:9" ht="38.25" customHeight="1">
      <c r="A120" s="325" t="s">
        <v>669</v>
      </c>
      <c r="B120" s="317" t="s">
        <v>7</v>
      </c>
      <c r="C120" s="317" t="s">
        <v>85</v>
      </c>
      <c r="D120" s="317" t="s">
        <v>667</v>
      </c>
      <c r="E120" s="42">
        <v>200</v>
      </c>
      <c r="F120" s="323">
        <v>400</v>
      </c>
      <c r="G120" s="266">
        <v>900</v>
      </c>
      <c r="H120" s="323"/>
      <c r="I120" s="323">
        <f>F120+H120</f>
        <v>400</v>
      </c>
    </row>
    <row r="121" spans="1:9" ht="38.25" customHeight="1">
      <c r="A121" s="325" t="s">
        <v>671</v>
      </c>
      <c r="B121" s="317" t="s">
        <v>7</v>
      </c>
      <c r="C121" s="317" t="s">
        <v>85</v>
      </c>
      <c r="D121" s="317" t="s">
        <v>667</v>
      </c>
      <c r="E121" s="42">
        <v>600</v>
      </c>
      <c r="F121" s="323">
        <v>200</v>
      </c>
      <c r="G121" s="266">
        <v>200</v>
      </c>
      <c r="H121" s="323"/>
      <c r="I121" s="323">
        <f>F121+H121</f>
        <v>200</v>
      </c>
    </row>
    <row r="122" spans="1:9" ht="38.25" customHeight="1">
      <c r="A122" s="336" t="s">
        <v>670</v>
      </c>
      <c r="B122" s="334" t="s">
        <v>7</v>
      </c>
      <c r="C122" s="334" t="s">
        <v>85</v>
      </c>
      <c r="D122" s="334" t="s">
        <v>668</v>
      </c>
      <c r="E122" s="42">
        <v>200</v>
      </c>
      <c r="F122" s="335">
        <v>730</v>
      </c>
      <c r="G122" s="266">
        <v>730</v>
      </c>
      <c r="H122" s="335"/>
      <c r="I122" s="335">
        <f>F122+H122</f>
        <v>730</v>
      </c>
    </row>
    <row r="123" spans="1:9" ht="84" customHeight="1">
      <c r="A123" s="359" t="s">
        <v>735</v>
      </c>
      <c r="B123" s="354" t="s">
        <v>7</v>
      </c>
      <c r="C123" s="354" t="s">
        <v>85</v>
      </c>
      <c r="D123" s="354" t="s">
        <v>712</v>
      </c>
      <c r="E123" s="42">
        <v>200</v>
      </c>
      <c r="F123" s="360"/>
      <c r="G123" s="266">
        <v>1507.4</v>
      </c>
      <c r="H123" s="360">
        <f>F123+G123</f>
        <v>1507.4</v>
      </c>
      <c r="I123" s="360">
        <f>F123+H123</f>
        <v>1507.4</v>
      </c>
    </row>
    <row r="124" spans="1:9" ht="45" customHeight="1">
      <c r="A124" s="325" t="s">
        <v>673</v>
      </c>
      <c r="B124" s="317" t="s">
        <v>7</v>
      </c>
      <c r="C124" s="317" t="s">
        <v>85</v>
      </c>
      <c r="D124" s="317" t="s">
        <v>672</v>
      </c>
      <c r="E124" s="42">
        <v>200</v>
      </c>
      <c r="F124" s="323">
        <v>220</v>
      </c>
      <c r="G124" s="266">
        <v>220</v>
      </c>
      <c r="H124" s="323"/>
      <c r="I124" s="323">
        <f>F124+H124</f>
        <v>220</v>
      </c>
    </row>
    <row r="125" spans="1:9" ht="43.5" customHeight="1">
      <c r="A125" s="151" t="s">
        <v>348</v>
      </c>
      <c r="B125" s="146" t="s">
        <v>7</v>
      </c>
      <c r="C125" s="146" t="s">
        <v>85</v>
      </c>
      <c r="D125" s="146" t="s">
        <v>410</v>
      </c>
      <c r="E125" s="145">
        <v>200</v>
      </c>
      <c r="F125" s="152">
        <v>307.5</v>
      </c>
      <c r="G125" s="120"/>
      <c r="H125" s="267"/>
      <c r="I125" s="323">
        <f t="shared" si="7"/>
        <v>307.5</v>
      </c>
    </row>
    <row r="126" spans="1:9" ht="42" customHeight="1">
      <c r="A126" s="151" t="s">
        <v>350</v>
      </c>
      <c r="B126" s="146" t="s">
        <v>7</v>
      </c>
      <c r="C126" s="146" t="s">
        <v>85</v>
      </c>
      <c r="D126" s="146" t="s">
        <v>410</v>
      </c>
      <c r="E126" s="145">
        <v>600</v>
      </c>
      <c r="F126" s="152">
        <v>821.6</v>
      </c>
      <c r="G126" s="120"/>
      <c r="H126" s="267"/>
      <c r="I126" s="323">
        <f t="shared" si="7"/>
        <v>821.6</v>
      </c>
    </row>
    <row r="127" spans="1:9" ht="42" customHeight="1">
      <c r="A127" s="10" t="s">
        <v>285</v>
      </c>
      <c r="B127" s="146" t="s">
        <v>7</v>
      </c>
      <c r="C127" s="146" t="s">
        <v>85</v>
      </c>
      <c r="D127" s="146" t="s">
        <v>136</v>
      </c>
      <c r="E127" s="145">
        <v>200</v>
      </c>
      <c r="F127" s="152">
        <v>33.799999999999997</v>
      </c>
      <c r="G127" s="120"/>
      <c r="H127" s="267"/>
      <c r="I127" s="323">
        <f t="shared" si="7"/>
        <v>33.799999999999997</v>
      </c>
    </row>
    <row r="128" spans="1:9" ht="80.25" customHeight="1">
      <c r="A128" s="10" t="s">
        <v>351</v>
      </c>
      <c r="B128" s="146" t="s">
        <v>7</v>
      </c>
      <c r="C128" s="146" t="s">
        <v>85</v>
      </c>
      <c r="D128" s="146" t="s">
        <v>136</v>
      </c>
      <c r="E128" s="145">
        <v>600</v>
      </c>
      <c r="F128" s="152">
        <v>67.599999999999994</v>
      </c>
      <c r="G128" s="120"/>
      <c r="H128" s="267"/>
      <c r="I128" s="323">
        <f t="shared" si="7"/>
        <v>67.599999999999994</v>
      </c>
    </row>
    <row r="129" spans="1:9" ht="68.25" customHeight="1">
      <c r="A129" s="151" t="s">
        <v>121</v>
      </c>
      <c r="B129" s="146" t="s">
        <v>7</v>
      </c>
      <c r="C129" s="146" t="s">
        <v>85</v>
      </c>
      <c r="D129" s="146" t="s">
        <v>147</v>
      </c>
      <c r="E129" s="145">
        <v>100</v>
      </c>
      <c r="F129" s="152">
        <v>809.8</v>
      </c>
      <c r="G129" s="120"/>
      <c r="H129" s="102">
        <v>-242.2</v>
      </c>
      <c r="I129" s="323">
        <f t="shared" si="7"/>
        <v>567.59999999999991</v>
      </c>
    </row>
    <row r="130" spans="1:9" ht="43.5" customHeight="1">
      <c r="A130" s="17" t="s">
        <v>291</v>
      </c>
      <c r="B130" s="146" t="s">
        <v>7</v>
      </c>
      <c r="C130" s="146" t="s">
        <v>85</v>
      </c>
      <c r="D130" s="146" t="s">
        <v>147</v>
      </c>
      <c r="E130" s="145">
        <v>200</v>
      </c>
      <c r="F130" s="152">
        <v>8987.1</v>
      </c>
      <c r="G130" s="120"/>
      <c r="H130" s="337">
        <v>-93.8</v>
      </c>
      <c r="I130" s="323">
        <f t="shared" si="7"/>
        <v>8893.3000000000011</v>
      </c>
    </row>
    <row r="131" spans="1:9" ht="53.25" customHeight="1">
      <c r="A131" s="17" t="s">
        <v>122</v>
      </c>
      <c r="B131" s="146" t="s">
        <v>7</v>
      </c>
      <c r="C131" s="146" t="s">
        <v>85</v>
      </c>
      <c r="D131" s="146" t="s">
        <v>147</v>
      </c>
      <c r="E131" s="145">
        <v>600</v>
      </c>
      <c r="F131" s="152">
        <v>16699.599999999999</v>
      </c>
      <c r="G131" s="120"/>
      <c r="H131" s="337">
        <v>336</v>
      </c>
      <c r="I131" s="323">
        <f t="shared" si="7"/>
        <v>17035.599999999999</v>
      </c>
    </row>
    <row r="132" spans="1:9" ht="41.25" customHeight="1">
      <c r="A132" s="17" t="s">
        <v>123</v>
      </c>
      <c r="B132" s="146" t="s">
        <v>7</v>
      </c>
      <c r="C132" s="146" t="s">
        <v>85</v>
      </c>
      <c r="D132" s="146" t="s">
        <v>147</v>
      </c>
      <c r="E132" s="145">
        <v>800</v>
      </c>
      <c r="F132" s="152">
        <v>111.5</v>
      </c>
      <c r="G132" s="120"/>
      <c r="H132" s="108"/>
      <c r="I132" s="323">
        <f t="shared" si="7"/>
        <v>111.5</v>
      </c>
    </row>
    <row r="133" spans="1:9" ht="39.75" customHeight="1">
      <c r="A133" s="151" t="s">
        <v>289</v>
      </c>
      <c r="B133" s="146" t="s">
        <v>7</v>
      </c>
      <c r="C133" s="146" t="s">
        <v>85</v>
      </c>
      <c r="D133" s="146" t="s">
        <v>149</v>
      </c>
      <c r="E133" s="145">
        <v>200</v>
      </c>
      <c r="F133" s="152">
        <v>799.6</v>
      </c>
      <c r="G133" s="120"/>
      <c r="H133" s="108"/>
      <c r="I133" s="323">
        <f t="shared" si="7"/>
        <v>799.6</v>
      </c>
    </row>
    <row r="134" spans="1:9" ht="31.5" customHeight="1">
      <c r="A134" s="151" t="s">
        <v>290</v>
      </c>
      <c r="B134" s="146" t="s">
        <v>7</v>
      </c>
      <c r="C134" s="146" t="s">
        <v>85</v>
      </c>
      <c r="D134" s="146" t="s">
        <v>267</v>
      </c>
      <c r="E134" s="145">
        <v>200</v>
      </c>
      <c r="F134" s="152">
        <v>644.1</v>
      </c>
      <c r="G134" s="120"/>
      <c r="H134" s="267"/>
      <c r="I134" s="323">
        <f t="shared" si="7"/>
        <v>644.1</v>
      </c>
    </row>
    <row r="135" spans="1:9" ht="20.25" customHeight="1">
      <c r="A135" s="359" t="s">
        <v>713</v>
      </c>
      <c r="B135" s="354" t="s">
        <v>7</v>
      </c>
      <c r="C135" s="354" t="s">
        <v>85</v>
      </c>
      <c r="D135" s="354" t="s">
        <v>715</v>
      </c>
      <c r="E135" s="356">
        <v>100</v>
      </c>
      <c r="F135" s="360"/>
      <c r="G135" s="102">
        <v>270.8</v>
      </c>
      <c r="H135" s="360">
        <f>F135+G135</f>
        <v>270.8</v>
      </c>
      <c r="I135" s="360">
        <f t="shared" si="7"/>
        <v>270.8</v>
      </c>
    </row>
    <row r="136" spans="1:9" ht="29.25" customHeight="1">
      <c r="A136" s="151" t="s">
        <v>329</v>
      </c>
      <c r="B136" s="146" t="s">
        <v>7</v>
      </c>
      <c r="C136" s="146" t="s">
        <v>85</v>
      </c>
      <c r="D136" s="146" t="s">
        <v>159</v>
      </c>
      <c r="E136" s="145">
        <v>100</v>
      </c>
      <c r="F136" s="152">
        <v>13935.4</v>
      </c>
      <c r="G136" s="120"/>
      <c r="H136" s="108"/>
      <c r="I136" s="360">
        <f t="shared" si="7"/>
        <v>13935.4</v>
      </c>
    </row>
    <row r="137" spans="1:9" ht="106.5" customHeight="1">
      <c r="A137" s="345" t="s">
        <v>294</v>
      </c>
      <c r="B137" s="146" t="s">
        <v>7</v>
      </c>
      <c r="C137" s="146" t="s">
        <v>85</v>
      </c>
      <c r="D137" s="146" t="s">
        <v>159</v>
      </c>
      <c r="E137" s="145">
        <v>200</v>
      </c>
      <c r="F137" s="152">
        <v>49</v>
      </c>
      <c r="G137" s="120"/>
      <c r="H137" s="267"/>
      <c r="I137" s="323">
        <f t="shared" si="7"/>
        <v>49</v>
      </c>
    </row>
    <row r="138" spans="1:9" ht="106.5" customHeight="1">
      <c r="A138" s="17" t="s">
        <v>330</v>
      </c>
      <c r="B138" s="146" t="s">
        <v>7</v>
      </c>
      <c r="C138" s="146" t="s">
        <v>85</v>
      </c>
      <c r="D138" s="146" t="s">
        <v>159</v>
      </c>
      <c r="E138" s="145">
        <v>600</v>
      </c>
      <c r="F138" s="152">
        <v>37199</v>
      </c>
      <c r="G138" s="20"/>
      <c r="H138" s="108"/>
      <c r="I138" s="323">
        <f t="shared" si="7"/>
        <v>37199</v>
      </c>
    </row>
    <row r="139" spans="1:9" ht="106.5" customHeight="1">
      <c r="A139" s="288" t="s">
        <v>693</v>
      </c>
      <c r="B139" s="341" t="s">
        <v>7</v>
      </c>
      <c r="C139" s="341" t="s">
        <v>663</v>
      </c>
      <c r="D139" s="341" t="s">
        <v>667</v>
      </c>
      <c r="E139" s="343">
        <v>200</v>
      </c>
      <c r="F139" s="346">
        <v>500</v>
      </c>
      <c r="G139" s="20"/>
      <c r="H139" s="108"/>
      <c r="I139" s="346">
        <f>F139+H139</f>
        <v>500</v>
      </c>
    </row>
    <row r="140" spans="1:9" ht="56.25" customHeight="1">
      <c r="A140" s="151" t="s">
        <v>163</v>
      </c>
      <c r="B140" s="146" t="s">
        <v>7</v>
      </c>
      <c r="C140" s="146" t="s">
        <v>85</v>
      </c>
      <c r="D140" s="146" t="s">
        <v>164</v>
      </c>
      <c r="E140" s="145">
        <v>100</v>
      </c>
      <c r="F140" s="152">
        <v>0</v>
      </c>
      <c r="G140" s="20"/>
      <c r="H140" s="108"/>
      <c r="I140" s="323">
        <f t="shared" si="7"/>
        <v>0</v>
      </c>
    </row>
    <row r="141" spans="1:9" ht="39" customHeight="1">
      <c r="A141" s="151" t="s">
        <v>295</v>
      </c>
      <c r="B141" s="146" t="s">
        <v>7</v>
      </c>
      <c r="C141" s="146" t="s">
        <v>85</v>
      </c>
      <c r="D141" s="146" t="s">
        <v>164</v>
      </c>
      <c r="E141" s="145">
        <v>200</v>
      </c>
      <c r="F141" s="152">
        <v>0</v>
      </c>
      <c r="G141" s="120"/>
      <c r="H141" s="108"/>
      <c r="I141" s="323">
        <f t="shared" si="7"/>
        <v>0</v>
      </c>
    </row>
    <row r="142" spans="1:9" ht="28.5" customHeight="1">
      <c r="A142" s="151" t="s">
        <v>165</v>
      </c>
      <c r="B142" s="146" t="s">
        <v>7</v>
      </c>
      <c r="C142" s="146" t="s">
        <v>85</v>
      </c>
      <c r="D142" s="146" t="s">
        <v>164</v>
      </c>
      <c r="E142" s="145">
        <v>800</v>
      </c>
      <c r="F142" s="152">
        <v>0</v>
      </c>
      <c r="G142" s="120"/>
      <c r="H142" s="108"/>
      <c r="I142" s="323">
        <f t="shared" si="7"/>
        <v>0</v>
      </c>
    </row>
    <row r="143" spans="1:9" ht="56.25" customHeight="1">
      <c r="A143" s="293" t="s">
        <v>163</v>
      </c>
      <c r="B143" s="287" t="s">
        <v>7</v>
      </c>
      <c r="C143" s="287" t="s">
        <v>663</v>
      </c>
      <c r="D143" s="287" t="s">
        <v>164</v>
      </c>
      <c r="E143" s="289">
        <v>100</v>
      </c>
      <c r="F143" s="294">
        <v>3001.5</v>
      </c>
      <c r="G143" s="20"/>
      <c r="H143" s="102">
        <v>-40.5</v>
      </c>
      <c r="I143" s="323">
        <f t="shared" si="7"/>
        <v>2961</v>
      </c>
    </row>
    <row r="144" spans="1:9" ht="41.25" customHeight="1">
      <c r="A144" s="293" t="s">
        <v>295</v>
      </c>
      <c r="B144" s="287" t="s">
        <v>7</v>
      </c>
      <c r="C144" s="287" t="s">
        <v>663</v>
      </c>
      <c r="D144" s="287" t="s">
        <v>164</v>
      </c>
      <c r="E144" s="289">
        <v>200</v>
      </c>
      <c r="F144" s="294">
        <v>574.29999999999995</v>
      </c>
      <c r="G144" s="291"/>
      <c r="H144" s="102">
        <v>40.5</v>
      </c>
      <c r="I144" s="323">
        <f t="shared" si="7"/>
        <v>614.79999999999995</v>
      </c>
    </row>
    <row r="145" spans="1:9" ht="31.5" customHeight="1">
      <c r="A145" s="293" t="s">
        <v>165</v>
      </c>
      <c r="B145" s="287" t="s">
        <v>7</v>
      </c>
      <c r="C145" s="287" t="s">
        <v>663</v>
      </c>
      <c r="D145" s="287" t="s">
        <v>164</v>
      </c>
      <c r="E145" s="289">
        <v>800</v>
      </c>
      <c r="F145" s="294">
        <v>124.6</v>
      </c>
      <c r="G145" s="291"/>
      <c r="H145" s="294"/>
      <c r="I145" s="323">
        <f>F145+H145</f>
        <v>124.6</v>
      </c>
    </row>
    <row r="146" spans="1:9" ht="21" customHeight="1">
      <c r="A146" s="359" t="s">
        <v>713</v>
      </c>
      <c r="B146" s="354" t="s">
        <v>7</v>
      </c>
      <c r="C146" s="354" t="s">
        <v>663</v>
      </c>
      <c r="D146" s="354" t="s">
        <v>716</v>
      </c>
      <c r="E146" s="356">
        <v>100</v>
      </c>
      <c r="F146" s="360"/>
      <c r="G146" s="102">
        <v>45.2</v>
      </c>
      <c r="H146" s="360">
        <f>F146+G146</f>
        <v>45.2</v>
      </c>
      <c r="I146" s="360">
        <f>F146+H146</f>
        <v>45.2</v>
      </c>
    </row>
    <row r="147" spans="1:9" ht="42" customHeight="1">
      <c r="A147" s="7" t="s">
        <v>296</v>
      </c>
      <c r="B147" s="146" t="s">
        <v>7</v>
      </c>
      <c r="C147" s="146" t="s">
        <v>86</v>
      </c>
      <c r="D147" s="146" t="s">
        <v>171</v>
      </c>
      <c r="E147" s="145">
        <v>200</v>
      </c>
      <c r="F147" s="152">
        <v>69.3</v>
      </c>
      <c r="G147" s="120"/>
      <c r="H147" s="267"/>
      <c r="I147" s="323">
        <f t="shared" si="7"/>
        <v>69.3</v>
      </c>
    </row>
    <row r="148" spans="1:9" ht="53.25" customHeight="1">
      <c r="A148" s="7" t="s">
        <v>170</v>
      </c>
      <c r="B148" s="146" t="s">
        <v>7</v>
      </c>
      <c r="C148" s="146" t="s">
        <v>86</v>
      </c>
      <c r="D148" s="146" t="s">
        <v>171</v>
      </c>
      <c r="E148" s="145">
        <v>600</v>
      </c>
      <c r="F148" s="152">
        <v>184.8</v>
      </c>
      <c r="G148" s="120"/>
      <c r="H148" s="267"/>
      <c r="I148" s="323">
        <f t="shared" si="7"/>
        <v>184.8</v>
      </c>
    </row>
    <row r="149" spans="1:9" ht="55.5" customHeight="1">
      <c r="A149" s="151" t="s">
        <v>297</v>
      </c>
      <c r="B149" s="146" t="s">
        <v>7</v>
      </c>
      <c r="C149" s="146" t="s">
        <v>86</v>
      </c>
      <c r="D149" s="146" t="s">
        <v>172</v>
      </c>
      <c r="E149" s="145">
        <v>200</v>
      </c>
      <c r="F149" s="152">
        <v>23.1</v>
      </c>
      <c r="G149" s="120"/>
      <c r="H149" s="267"/>
      <c r="I149" s="323">
        <f t="shared" si="7"/>
        <v>23.1</v>
      </c>
    </row>
    <row r="150" spans="1:9" ht="42" customHeight="1">
      <c r="A150" s="7" t="s">
        <v>331</v>
      </c>
      <c r="B150" s="146" t="s">
        <v>7</v>
      </c>
      <c r="C150" s="146" t="s">
        <v>86</v>
      </c>
      <c r="D150" s="146" t="s">
        <v>333</v>
      </c>
      <c r="E150" s="145">
        <v>200</v>
      </c>
      <c r="F150" s="152">
        <v>122.9</v>
      </c>
      <c r="G150" s="120"/>
      <c r="H150" s="267"/>
      <c r="I150" s="323">
        <f t="shared" si="7"/>
        <v>122.9</v>
      </c>
    </row>
    <row r="151" spans="1:9" ht="43.5" customHeight="1">
      <c r="A151" s="7" t="s">
        <v>332</v>
      </c>
      <c r="B151" s="146" t="s">
        <v>7</v>
      </c>
      <c r="C151" s="146" t="s">
        <v>86</v>
      </c>
      <c r="D151" s="146" t="s">
        <v>333</v>
      </c>
      <c r="E151" s="145">
        <v>600</v>
      </c>
      <c r="F151" s="152">
        <v>265.60000000000002</v>
      </c>
      <c r="G151" s="120"/>
      <c r="H151" s="267"/>
      <c r="I151" s="323">
        <f t="shared" si="7"/>
        <v>265.60000000000002</v>
      </c>
    </row>
    <row r="152" spans="1:9" ht="42" customHeight="1">
      <c r="A152" s="184" t="s">
        <v>328</v>
      </c>
      <c r="B152" s="183" t="s">
        <v>7</v>
      </c>
      <c r="C152" s="183" t="s">
        <v>86</v>
      </c>
      <c r="D152" s="183" t="s">
        <v>177</v>
      </c>
      <c r="E152" s="182">
        <v>200</v>
      </c>
      <c r="F152" s="187">
        <v>5</v>
      </c>
      <c r="G152" s="188"/>
      <c r="H152" s="267"/>
      <c r="I152" s="323">
        <f t="shared" si="7"/>
        <v>5</v>
      </c>
    </row>
    <row r="153" spans="1:9" ht="53.25" customHeight="1">
      <c r="A153" s="226" t="s">
        <v>439</v>
      </c>
      <c r="B153" s="225" t="s">
        <v>7</v>
      </c>
      <c r="C153" s="225" t="s">
        <v>86</v>
      </c>
      <c r="D153" s="225" t="s">
        <v>177</v>
      </c>
      <c r="E153" s="224">
        <v>600</v>
      </c>
      <c r="F153" s="230">
        <v>25</v>
      </c>
      <c r="G153" s="228"/>
      <c r="H153" s="267"/>
      <c r="I153" s="323">
        <f t="shared" si="7"/>
        <v>25</v>
      </c>
    </row>
    <row r="154" spans="1:9" ht="42" customHeight="1">
      <c r="A154" s="226" t="s">
        <v>356</v>
      </c>
      <c r="B154" s="227" t="s">
        <v>7</v>
      </c>
      <c r="C154" s="9" t="s">
        <v>86</v>
      </c>
      <c r="D154" s="229">
        <v>1510100500</v>
      </c>
      <c r="E154" s="9" t="s">
        <v>107</v>
      </c>
      <c r="F154" s="225" t="s">
        <v>464</v>
      </c>
      <c r="G154" s="228"/>
      <c r="H154" s="267"/>
      <c r="I154" s="323">
        <f t="shared" si="7"/>
        <v>10</v>
      </c>
    </row>
    <row r="155" spans="1:9" ht="42" customHeight="1">
      <c r="A155" s="226" t="s">
        <v>445</v>
      </c>
      <c r="B155" s="227" t="s">
        <v>7</v>
      </c>
      <c r="C155" s="9" t="s">
        <v>86</v>
      </c>
      <c r="D155" s="229">
        <v>1510100500</v>
      </c>
      <c r="E155" s="9" t="s">
        <v>463</v>
      </c>
      <c r="F155" s="225" t="s">
        <v>464</v>
      </c>
      <c r="G155" s="228"/>
      <c r="H155" s="267"/>
      <c r="I155" s="323">
        <f t="shared" si="7"/>
        <v>10</v>
      </c>
    </row>
    <row r="156" spans="1:9" ht="41.25" customHeight="1">
      <c r="A156" s="226" t="s">
        <v>446</v>
      </c>
      <c r="B156" s="183" t="s">
        <v>7</v>
      </c>
      <c r="C156" s="9" t="s">
        <v>86</v>
      </c>
      <c r="D156" s="185">
        <v>1510100510</v>
      </c>
      <c r="E156" s="9" t="s">
        <v>463</v>
      </c>
      <c r="F156" s="187">
        <v>20</v>
      </c>
      <c r="G156" s="188"/>
      <c r="H156" s="267"/>
      <c r="I156" s="323">
        <f t="shared" si="7"/>
        <v>20</v>
      </c>
    </row>
    <row r="157" spans="1:9" ht="41.25" customHeight="1">
      <c r="A157" s="226" t="s">
        <v>447</v>
      </c>
      <c r="B157" s="225" t="s">
        <v>7</v>
      </c>
      <c r="C157" s="9" t="s">
        <v>86</v>
      </c>
      <c r="D157" s="229">
        <v>1510100520</v>
      </c>
      <c r="E157" s="9" t="s">
        <v>463</v>
      </c>
      <c r="F157" s="230">
        <v>10</v>
      </c>
      <c r="G157" s="228"/>
      <c r="H157" s="267"/>
      <c r="I157" s="323">
        <f t="shared" si="7"/>
        <v>10</v>
      </c>
    </row>
    <row r="158" spans="1:9" ht="30" customHeight="1">
      <c r="A158" s="151" t="s">
        <v>327</v>
      </c>
      <c r="B158" s="146" t="s">
        <v>7</v>
      </c>
      <c r="C158" s="146" t="s">
        <v>87</v>
      </c>
      <c r="D158" s="146" t="s">
        <v>131</v>
      </c>
      <c r="E158" s="145">
        <v>200</v>
      </c>
      <c r="F158" s="152">
        <v>45.1</v>
      </c>
      <c r="G158" s="120"/>
      <c r="H158" s="267"/>
      <c r="I158" s="323">
        <f t="shared" si="7"/>
        <v>45.1</v>
      </c>
    </row>
    <row r="159" spans="1:9" ht="25.5">
      <c r="A159" s="151" t="s">
        <v>268</v>
      </c>
      <c r="B159" s="146" t="s">
        <v>7</v>
      </c>
      <c r="C159" s="146" t="s">
        <v>87</v>
      </c>
      <c r="D159" s="146" t="s">
        <v>131</v>
      </c>
      <c r="E159" s="145">
        <v>300</v>
      </c>
      <c r="F159" s="152">
        <v>50</v>
      </c>
      <c r="G159" s="120"/>
      <c r="H159" s="267"/>
      <c r="I159" s="323">
        <f t="shared" si="7"/>
        <v>50</v>
      </c>
    </row>
    <row r="160" spans="1:9" ht="42" customHeight="1">
      <c r="A160" s="151" t="s">
        <v>287</v>
      </c>
      <c r="B160" s="146" t="s">
        <v>7</v>
      </c>
      <c r="C160" s="146" t="s">
        <v>87</v>
      </c>
      <c r="D160" s="146" t="s">
        <v>265</v>
      </c>
      <c r="E160" s="145">
        <v>200</v>
      </c>
      <c r="F160" s="152">
        <v>340.5</v>
      </c>
      <c r="G160" s="120"/>
      <c r="H160" s="267"/>
      <c r="I160" s="323">
        <f t="shared" si="7"/>
        <v>340.5</v>
      </c>
    </row>
    <row r="161" spans="1:9" ht="54" customHeight="1">
      <c r="A161" s="203" t="s">
        <v>262</v>
      </c>
      <c r="B161" s="146" t="s">
        <v>7</v>
      </c>
      <c r="C161" s="146" t="s">
        <v>87</v>
      </c>
      <c r="D161" s="146" t="s">
        <v>265</v>
      </c>
      <c r="E161" s="145">
        <v>600</v>
      </c>
      <c r="F161" s="152">
        <v>45.9</v>
      </c>
      <c r="G161" s="120"/>
      <c r="H161" s="267"/>
      <c r="I161" s="323">
        <f t="shared" si="7"/>
        <v>45.9</v>
      </c>
    </row>
    <row r="162" spans="1:9" ht="56.25" customHeight="1">
      <c r="A162" s="151" t="s">
        <v>124</v>
      </c>
      <c r="B162" s="146" t="s">
        <v>7</v>
      </c>
      <c r="C162" s="146" t="s">
        <v>87</v>
      </c>
      <c r="D162" s="146" t="s">
        <v>148</v>
      </c>
      <c r="E162" s="145">
        <v>100</v>
      </c>
      <c r="F162" s="152">
        <v>6384.3</v>
      </c>
      <c r="G162" s="120"/>
      <c r="H162" s="267"/>
      <c r="I162" s="323">
        <f t="shared" si="7"/>
        <v>6384.3</v>
      </c>
    </row>
    <row r="163" spans="1:9" ht="30" customHeight="1">
      <c r="A163" s="17" t="s">
        <v>292</v>
      </c>
      <c r="B163" s="146" t="s">
        <v>7</v>
      </c>
      <c r="C163" s="146" t="s">
        <v>87</v>
      </c>
      <c r="D163" s="146" t="s">
        <v>148</v>
      </c>
      <c r="E163" s="145">
        <v>200</v>
      </c>
      <c r="F163" s="152">
        <v>1216.7</v>
      </c>
      <c r="G163" s="120"/>
      <c r="H163" s="267"/>
      <c r="I163" s="323">
        <f t="shared" si="7"/>
        <v>1216.7</v>
      </c>
    </row>
    <row r="164" spans="1:9" ht="18.75" customHeight="1">
      <c r="A164" s="288" t="s">
        <v>125</v>
      </c>
      <c r="B164" s="146" t="s">
        <v>7</v>
      </c>
      <c r="C164" s="146" t="s">
        <v>87</v>
      </c>
      <c r="D164" s="146" t="s">
        <v>148</v>
      </c>
      <c r="E164" s="145">
        <v>800</v>
      </c>
      <c r="F164" s="152">
        <v>1.9</v>
      </c>
      <c r="G164" s="120"/>
      <c r="H164" s="267"/>
      <c r="I164" s="323">
        <f t="shared" si="7"/>
        <v>1.9</v>
      </c>
    </row>
    <row r="165" spans="1:9" ht="53.25" customHeight="1">
      <c r="A165" s="151" t="s">
        <v>180</v>
      </c>
      <c r="B165" s="146" t="s">
        <v>7</v>
      </c>
      <c r="C165" s="146" t="s">
        <v>87</v>
      </c>
      <c r="D165" s="146" t="s">
        <v>184</v>
      </c>
      <c r="E165" s="145">
        <v>300</v>
      </c>
      <c r="F165" s="152">
        <v>48</v>
      </c>
      <c r="G165" s="120"/>
      <c r="H165" s="267"/>
      <c r="I165" s="323">
        <f t="shared" si="7"/>
        <v>48</v>
      </c>
    </row>
    <row r="166" spans="1:9" ht="31.5" customHeight="1">
      <c r="A166" s="151" t="s">
        <v>181</v>
      </c>
      <c r="B166" s="146" t="s">
        <v>7</v>
      </c>
      <c r="C166" s="146" t="s">
        <v>87</v>
      </c>
      <c r="D166" s="146" t="s">
        <v>185</v>
      </c>
      <c r="E166" s="145">
        <v>300</v>
      </c>
      <c r="F166" s="152">
        <v>144</v>
      </c>
      <c r="G166" s="120"/>
      <c r="H166" s="267"/>
      <c r="I166" s="323">
        <f t="shared" si="7"/>
        <v>144</v>
      </c>
    </row>
    <row r="167" spans="1:9" ht="31.5" customHeight="1">
      <c r="A167" s="151" t="s">
        <v>182</v>
      </c>
      <c r="B167" s="146" t="s">
        <v>7</v>
      </c>
      <c r="C167" s="146" t="s">
        <v>87</v>
      </c>
      <c r="D167" s="146" t="s">
        <v>186</v>
      </c>
      <c r="E167" s="145">
        <v>300</v>
      </c>
      <c r="F167" s="152">
        <v>95</v>
      </c>
      <c r="G167" s="120"/>
      <c r="H167" s="267"/>
      <c r="I167" s="323">
        <f t="shared" si="7"/>
        <v>95</v>
      </c>
    </row>
    <row r="168" spans="1:9" ht="42" customHeight="1">
      <c r="A168" s="186" t="s">
        <v>307</v>
      </c>
      <c r="B168" s="183" t="s">
        <v>7</v>
      </c>
      <c r="C168" s="183" t="s">
        <v>87</v>
      </c>
      <c r="D168" s="185">
        <v>1410100310</v>
      </c>
      <c r="E168" s="182">
        <v>200</v>
      </c>
      <c r="F168" s="187">
        <v>30</v>
      </c>
      <c r="G168" s="188"/>
      <c r="H168" s="267"/>
      <c r="I168" s="323">
        <f t="shared" si="7"/>
        <v>30</v>
      </c>
    </row>
    <row r="169" spans="1:9" ht="39.75" customHeight="1">
      <c r="A169" s="203" t="s">
        <v>448</v>
      </c>
      <c r="B169" s="201" t="s">
        <v>7</v>
      </c>
      <c r="C169" s="201" t="s">
        <v>87</v>
      </c>
      <c r="D169" s="202">
        <v>1410100310</v>
      </c>
      <c r="E169" s="200">
        <v>600</v>
      </c>
      <c r="F169" s="204">
        <v>70</v>
      </c>
      <c r="G169" s="205"/>
      <c r="H169" s="267"/>
      <c r="I169" s="323">
        <f t="shared" si="7"/>
        <v>70</v>
      </c>
    </row>
    <row r="170" spans="1:9" ht="39.75" customHeight="1">
      <c r="A170" s="359" t="s">
        <v>728</v>
      </c>
      <c r="B170" s="354" t="s">
        <v>7</v>
      </c>
      <c r="C170" s="354" t="s">
        <v>87</v>
      </c>
      <c r="D170" s="355">
        <v>4190000270</v>
      </c>
      <c r="E170" s="356">
        <v>100</v>
      </c>
      <c r="F170" s="360"/>
      <c r="G170" s="102">
        <v>861.8</v>
      </c>
      <c r="H170" s="360">
        <v>826.6</v>
      </c>
      <c r="I170" s="360">
        <f t="shared" si="7"/>
        <v>826.6</v>
      </c>
    </row>
    <row r="171" spans="1:9" ht="39.75" customHeight="1">
      <c r="A171" s="359" t="s">
        <v>729</v>
      </c>
      <c r="B171" s="354" t="s">
        <v>7</v>
      </c>
      <c r="C171" s="354" t="s">
        <v>87</v>
      </c>
      <c r="D171" s="355">
        <v>4190000270</v>
      </c>
      <c r="E171" s="356">
        <v>200</v>
      </c>
      <c r="F171" s="360"/>
      <c r="G171" s="102">
        <v>110</v>
      </c>
      <c r="H171" s="360">
        <f t="shared" ref="H171" si="8">F171+G171</f>
        <v>110</v>
      </c>
      <c r="I171" s="360">
        <f t="shared" si="7"/>
        <v>110</v>
      </c>
    </row>
    <row r="172" spans="1:9" ht="63.75" customHeight="1">
      <c r="A172" s="147" t="s">
        <v>138</v>
      </c>
      <c r="B172" s="146" t="s">
        <v>7</v>
      </c>
      <c r="C172" s="149">
        <v>1004</v>
      </c>
      <c r="D172" s="146" t="s">
        <v>139</v>
      </c>
      <c r="E172" s="145">
        <v>300</v>
      </c>
      <c r="F172" s="152">
        <v>654.70000000000005</v>
      </c>
      <c r="G172" s="120"/>
      <c r="H172" s="267"/>
      <c r="I172" s="323">
        <f t="shared" si="7"/>
        <v>654.70000000000005</v>
      </c>
    </row>
    <row r="173" spans="1:9" ht="39" customHeight="1">
      <c r="A173" s="186" t="s">
        <v>303</v>
      </c>
      <c r="B173" s="183" t="s">
        <v>7</v>
      </c>
      <c r="C173" s="183" t="s">
        <v>94</v>
      </c>
      <c r="D173" s="183" t="s">
        <v>216</v>
      </c>
      <c r="E173" s="182">
        <v>200</v>
      </c>
      <c r="F173" s="187">
        <v>27.8</v>
      </c>
      <c r="G173" s="188"/>
      <c r="H173" s="267"/>
      <c r="I173" s="323">
        <f t="shared" si="7"/>
        <v>27.8</v>
      </c>
    </row>
    <row r="174" spans="1:9" ht="29.25" customHeight="1">
      <c r="A174" s="150" t="s">
        <v>278</v>
      </c>
      <c r="B174" s="18" t="s">
        <v>277</v>
      </c>
      <c r="C174" s="144"/>
      <c r="D174" s="18"/>
      <c r="E174" s="153"/>
      <c r="F174" s="358">
        <f>F175+F176+F177+F178+F179+F180+F182+F183+F184+F185+F186+F181</f>
        <v>1943.7</v>
      </c>
      <c r="G174" s="344">
        <f t="shared" ref="G174" si="9">G175+G176+G177+G178+G179+G180+G182+G183+G184+G185+G186</f>
        <v>0</v>
      </c>
      <c r="H174" s="344"/>
      <c r="I174" s="344">
        <f>I175+I176+I177+I178+I179+I180+I182+I183+I184+I185+I186+I181</f>
        <v>1943.7</v>
      </c>
    </row>
    <row r="175" spans="1:9" ht="42.75" customHeight="1">
      <c r="A175" s="151" t="s">
        <v>304</v>
      </c>
      <c r="B175" s="146" t="s">
        <v>277</v>
      </c>
      <c r="C175" s="146" t="s">
        <v>76</v>
      </c>
      <c r="D175" s="223" t="s">
        <v>461</v>
      </c>
      <c r="E175" s="145">
        <v>200</v>
      </c>
      <c r="F175" s="152">
        <v>70</v>
      </c>
      <c r="G175" s="120"/>
      <c r="H175" s="267"/>
      <c r="I175" s="245">
        <f>F175+H175</f>
        <v>70</v>
      </c>
    </row>
    <row r="176" spans="1:9" ht="32.25" customHeight="1">
      <c r="A176" s="215" t="s">
        <v>453</v>
      </c>
      <c r="B176" s="214" t="s">
        <v>277</v>
      </c>
      <c r="C176" s="9" t="s">
        <v>76</v>
      </c>
      <c r="D176" s="217">
        <v>2210100550</v>
      </c>
      <c r="E176" s="213">
        <v>200</v>
      </c>
      <c r="F176" s="218">
        <v>77.599999999999994</v>
      </c>
      <c r="G176" s="216"/>
      <c r="H176" s="267"/>
      <c r="I176" s="323">
        <f t="shared" ref="I176:I186" si="10">F176+H176</f>
        <v>77.599999999999994</v>
      </c>
    </row>
    <row r="177" spans="1:9" ht="42.75" customHeight="1">
      <c r="A177" s="151" t="s">
        <v>317</v>
      </c>
      <c r="B177" s="146" t="s">
        <v>277</v>
      </c>
      <c r="C177" s="146" t="s">
        <v>76</v>
      </c>
      <c r="D177" s="146" t="s">
        <v>416</v>
      </c>
      <c r="E177" s="145">
        <v>200</v>
      </c>
      <c r="F177" s="152">
        <v>136.4</v>
      </c>
      <c r="G177" s="141"/>
      <c r="H177" s="108" t="s">
        <v>745</v>
      </c>
      <c r="I177" s="323">
        <f t="shared" si="10"/>
        <v>135.20000000000002</v>
      </c>
    </row>
    <row r="178" spans="1:9" ht="45.75" customHeight="1">
      <c r="A178" s="300" t="s">
        <v>323</v>
      </c>
      <c r="B178" s="299" t="s">
        <v>277</v>
      </c>
      <c r="C178" s="299" t="s">
        <v>76</v>
      </c>
      <c r="D178" s="302">
        <v>1710100710</v>
      </c>
      <c r="E178" s="303">
        <v>200</v>
      </c>
      <c r="F178" s="304">
        <v>12</v>
      </c>
      <c r="G178" s="301"/>
      <c r="H178" s="108"/>
      <c r="I178" s="323">
        <f t="shared" si="10"/>
        <v>12</v>
      </c>
    </row>
    <row r="179" spans="1:9" ht="52.5" customHeight="1">
      <c r="A179" s="151" t="s">
        <v>273</v>
      </c>
      <c r="B179" s="146" t="s">
        <v>277</v>
      </c>
      <c r="C179" s="146" t="s">
        <v>279</v>
      </c>
      <c r="D179" s="146" t="s">
        <v>259</v>
      </c>
      <c r="E179" s="9" t="s">
        <v>8</v>
      </c>
      <c r="F179" s="152">
        <v>1098.7</v>
      </c>
      <c r="G179" s="120"/>
      <c r="H179" s="267"/>
      <c r="I179" s="323">
        <f t="shared" si="10"/>
        <v>1098.7</v>
      </c>
    </row>
    <row r="180" spans="1:9" ht="39" customHeight="1">
      <c r="A180" s="151" t="s">
        <v>314</v>
      </c>
      <c r="B180" s="146" t="s">
        <v>277</v>
      </c>
      <c r="C180" s="146" t="s">
        <v>279</v>
      </c>
      <c r="D180" s="146" t="s">
        <v>259</v>
      </c>
      <c r="E180" s="9" t="s">
        <v>107</v>
      </c>
      <c r="F180" s="152">
        <v>157.9</v>
      </c>
      <c r="G180" s="120"/>
      <c r="H180" s="108"/>
      <c r="I180" s="323">
        <f t="shared" si="10"/>
        <v>157.9</v>
      </c>
    </row>
    <row r="181" spans="1:9" ht="28.5" customHeight="1">
      <c r="A181" s="345" t="s">
        <v>692</v>
      </c>
      <c r="B181" s="341" t="s">
        <v>277</v>
      </c>
      <c r="C181" s="341" t="s">
        <v>279</v>
      </c>
      <c r="D181" s="341" t="s">
        <v>259</v>
      </c>
      <c r="E181" s="9" t="s">
        <v>691</v>
      </c>
      <c r="F181" s="346">
        <v>1.1000000000000001</v>
      </c>
      <c r="G181" s="342"/>
      <c r="H181" s="108" t="s">
        <v>746</v>
      </c>
      <c r="I181" s="346">
        <f t="shared" si="10"/>
        <v>2.2999999999999998</v>
      </c>
    </row>
    <row r="182" spans="1:9" ht="43.5" customHeight="1">
      <c r="A182" s="147" t="s">
        <v>328</v>
      </c>
      <c r="B182" s="146" t="s">
        <v>277</v>
      </c>
      <c r="C182" s="146" t="s">
        <v>86</v>
      </c>
      <c r="D182" s="146" t="s">
        <v>177</v>
      </c>
      <c r="E182" s="145">
        <v>200</v>
      </c>
      <c r="F182" s="152">
        <v>50</v>
      </c>
      <c r="G182" s="120"/>
      <c r="H182" s="267"/>
      <c r="I182" s="323">
        <f t="shared" si="10"/>
        <v>50</v>
      </c>
    </row>
    <row r="183" spans="1:9" ht="41.25" customHeight="1">
      <c r="A183" s="147" t="s">
        <v>309</v>
      </c>
      <c r="B183" s="146" t="s">
        <v>277</v>
      </c>
      <c r="C183" s="9" t="s">
        <v>86</v>
      </c>
      <c r="D183" s="149">
        <v>1510100510</v>
      </c>
      <c r="E183" s="9" t="s">
        <v>107</v>
      </c>
      <c r="F183" s="152">
        <v>50</v>
      </c>
      <c r="G183" s="120"/>
      <c r="H183" s="267"/>
      <c r="I183" s="323">
        <f t="shared" si="10"/>
        <v>50</v>
      </c>
    </row>
    <row r="184" spans="1:9" ht="41.25" customHeight="1">
      <c r="A184" s="151" t="s">
        <v>307</v>
      </c>
      <c r="B184" s="146" t="s">
        <v>277</v>
      </c>
      <c r="C184" s="146" t="s">
        <v>87</v>
      </c>
      <c r="D184" s="149">
        <v>1410100310</v>
      </c>
      <c r="E184" s="145">
        <v>200</v>
      </c>
      <c r="F184" s="152">
        <v>50</v>
      </c>
      <c r="G184" s="120"/>
      <c r="H184" s="267"/>
      <c r="I184" s="323">
        <f t="shared" si="10"/>
        <v>50</v>
      </c>
    </row>
    <row r="185" spans="1:9" ht="42.75" customHeight="1">
      <c r="A185" s="151" t="s">
        <v>287</v>
      </c>
      <c r="B185" s="146" t="s">
        <v>277</v>
      </c>
      <c r="C185" s="146" t="s">
        <v>87</v>
      </c>
      <c r="D185" s="146" t="s">
        <v>265</v>
      </c>
      <c r="E185" s="145">
        <v>200</v>
      </c>
      <c r="F185" s="152">
        <v>90</v>
      </c>
      <c r="G185" s="120"/>
      <c r="H185" s="267"/>
      <c r="I185" s="323">
        <f t="shared" si="10"/>
        <v>90</v>
      </c>
    </row>
    <row r="186" spans="1:9" ht="42.75" customHeight="1">
      <c r="A186" s="151" t="s">
        <v>303</v>
      </c>
      <c r="B186" s="146" t="s">
        <v>277</v>
      </c>
      <c r="C186" s="146" t="s">
        <v>94</v>
      </c>
      <c r="D186" s="146" t="s">
        <v>216</v>
      </c>
      <c r="E186" s="145">
        <v>200</v>
      </c>
      <c r="F186" s="152">
        <v>150</v>
      </c>
      <c r="G186" s="120"/>
      <c r="H186" s="267"/>
      <c r="I186" s="323">
        <f t="shared" si="10"/>
        <v>150</v>
      </c>
    </row>
    <row r="187" spans="1:9" ht="23.25" customHeight="1">
      <c r="A187" s="13" t="s">
        <v>44</v>
      </c>
      <c r="B187" s="148"/>
      <c r="C187" s="148"/>
      <c r="D187" s="148"/>
      <c r="E187" s="148"/>
      <c r="F187" s="154">
        <f>F19+F71+F67+F107+F174</f>
        <v>178028.80000000002</v>
      </c>
      <c r="G187" s="282">
        <f>G19+G71+G67+G107+G174</f>
        <v>13304.699999999999</v>
      </c>
      <c r="H187" s="282">
        <f>H19+H71+H67+H107+H174</f>
        <v>5943</v>
      </c>
      <c r="I187" s="282">
        <f>I19+I71+I67+I107+I174</f>
        <v>183971.80000000002</v>
      </c>
    </row>
    <row r="188" spans="1:9" ht="15.75">
      <c r="A188" s="1"/>
    </row>
    <row r="189" spans="1:9" ht="15.75">
      <c r="A189" s="1"/>
    </row>
  </sheetData>
  <mergeCells count="22"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  <mergeCell ref="D1:I1"/>
    <mergeCell ref="D2:I2"/>
    <mergeCell ref="D3:I3"/>
    <mergeCell ref="D4:I4"/>
    <mergeCell ref="C5:I5"/>
    <mergeCell ref="A13:F13"/>
    <mergeCell ref="A16:A18"/>
    <mergeCell ref="B16:B18"/>
    <mergeCell ref="C16:C18"/>
    <mergeCell ref="D16:D18"/>
    <mergeCell ref="E16:E18"/>
    <mergeCell ref="F16:F1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7" manualBreakCount="7">
    <brk id="36" max="8" man="1"/>
    <brk id="63" max="8" man="1"/>
    <brk id="90" max="8" man="1"/>
    <brk id="115" max="8" man="1"/>
    <brk id="135" max="8" man="1"/>
    <brk id="156" max="8" man="1"/>
    <brk id="1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2017-05-04T06:00:51Z</cp:lastPrinted>
  <dcterms:created xsi:type="dcterms:W3CDTF">2014-09-25T13:17:34Z</dcterms:created>
  <dcterms:modified xsi:type="dcterms:W3CDTF">2017-05-04T06:03:05Z</dcterms:modified>
</cp:coreProperties>
</file>