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1715" windowWidth="19050" windowHeight="11580" firstSheet="4" activeTab="7"/>
  </bookViews>
  <sheets>
    <sheet name="Приложение 1" sheetId="25" r:id="rId1"/>
    <sheet name="Приложение 2" sheetId="22" r:id="rId2"/>
    <sheet name="Приложение 3" sheetId="23" r:id="rId3"/>
    <sheet name="Приложение 4" sheetId="26" r:id="rId4"/>
    <sheet name="Приложение 5" sheetId="21" r:id="rId5"/>
    <sheet name="Приложение 6" sheetId="27" r:id="rId6"/>
    <sheet name="Приложение 7" sheetId="9" r:id="rId7"/>
    <sheet name="Приложение 8" sheetId="24" r:id="rId8"/>
    <sheet name="Приложение 9" sheetId="28" r:id="rId9"/>
    <sheet name="Приложение 10" sheetId="11" r:id="rId10"/>
    <sheet name="Приложение 11" sheetId="29" r:id="rId11"/>
    <sheet name="Приложение 12" sheetId="32" r:id="rId12"/>
    <sheet name="Приложение 13" sheetId="30" r:id="rId13"/>
    <sheet name="Приложение 14" sheetId="31" r:id="rId14"/>
    <sheet name="Приложение 15" sheetId="34" r:id="rId15"/>
  </sheets>
  <calcPr calcId="124519"/>
</workbook>
</file>

<file path=xl/calcChain.xml><?xml version="1.0" encoding="utf-8"?>
<calcChain xmlns="http://schemas.openxmlformats.org/spreadsheetml/2006/main">
  <c r="C98" i="22"/>
  <c r="C83"/>
  <c r="F134" i="29"/>
  <c r="F81"/>
  <c r="D133" i="9"/>
  <c r="D123"/>
  <c r="C96" i="22"/>
  <c r="C95" s="1"/>
  <c r="D191" i="9" l="1"/>
  <c r="D190" s="1"/>
  <c r="D189" s="1"/>
  <c r="B20" i="34"/>
  <c r="D20"/>
  <c r="E20"/>
  <c r="F20"/>
  <c r="G20"/>
  <c r="H20"/>
  <c r="C20"/>
  <c r="D207" i="9" l="1"/>
  <c r="D159"/>
  <c r="D152"/>
  <c r="D94"/>
  <c r="D74"/>
  <c r="F14" i="29"/>
  <c r="G17" i="32" l="1"/>
  <c r="F17"/>
  <c r="E169" i="24"/>
  <c r="E168" s="1"/>
  <c r="E167" s="1"/>
  <c r="D169"/>
  <c r="D168" s="1"/>
  <c r="D167" s="1"/>
  <c r="D183" i="9"/>
  <c r="D182" s="1"/>
  <c r="D181" s="1"/>
  <c r="D42" i="11"/>
  <c r="C42"/>
  <c r="D30"/>
  <c r="C30"/>
  <c r="C41" i="28"/>
  <c r="C29"/>
  <c r="E96" i="23"/>
  <c r="F96"/>
  <c r="D70"/>
  <c r="C70"/>
  <c r="D77"/>
  <c r="C77"/>
  <c r="D75"/>
  <c r="C75"/>
  <c r="C69" i="22"/>
  <c r="C76"/>
  <c r="C74"/>
  <c r="E189" i="24"/>
  <c r="G63" i="32"/>
  <c r="G60"/>
  <c r="F127"/>
  <c r="G127"/>
  <c r="G87"/>
  <c r="F87"/>
  <c r="F63"/>
  <c r="F60"/>
  <c r="E141" i="24"/>
  <c r="D141"/>
  <c r="E86"/>
  <c r="D86"/>
  <c r="E16"/>
  <c r="D189"/>
  <c r="E128"/>
  <c r="E127" s="1"/>
  <c r="E125"/>
  <c r="E124" s="1"/>
  <c r="E121"/>
  <c r="E120" s="1"/>
  <c r="E117"/>
  <c r="E116" s="1"/>
  <c r="E113"/>
  <c r="E112" s="1"/>
  <c r="E110"/>
  <c r="E109" s="1"/>
  <c r="E107"/>
  <c r="E106" s="1"/>
  <c r="E105" s="1"/>
  <c r="D128"/>
  <c r="D127" s="1"/>
  <c r="D125"/>
  <c r="D124" s="1"/>
  <c r="D121"/>
  <c r="D120" s="1"/>
  <c r="D117"/>
  <c r="D116" s="1"/>
  <c r="D113"/>
  <c r="D112" s="1"/>
  <c r="D110"/>
  <c r="D109" s="1"/>
  <c r="D107"/>
  <c r="D106" s="1"/>
  <c r="D119" i="9"/>
  <c r="D118" s="1"/>
  <c r="D126"/>
  <c r="D125" s="1"/>
  <c r="D130"/>
  <c r="D129" s="1"/>
  <c r="D132"/>
  <c r="D122"/>
  <c r="D116"/>
  <c r="D115" s="1"/>
  <c r="D113"/>
  <c r="D179"/>
  <c r="D178" s="1"/>
  <c r="D176"/>
  <c r="D175" s="1"/>
  <c r="E165" i="24"/>
  <c r="E164" s="1"/>
  <c r="E162"/>
  <c r="E161" s="1"/>
  <c r="D162"/>
  <c r="D161" s="1"/>
  <c r="D165"/>
  <c r="D164" s="1"/>
  <c r="E137"/>
  <c r="E136" s="1"/>
  <c r="E178"/>
  <c r="E158"/>
  <c r="E157" s="1"/>
  <c r="E156" s="1"/>
  <c r="D158"/>
  <c r="D157" s="1"/>
  <c r="D156" s="1"/>
  <c r="D172" i="9"/>
  <c r="D171" s="1"/>
  <c r="D170" s="1"/>
  <c r="D97"/>
  <c r="D96" s="1"/>
  <c r="G138" i="32" l="1"/>
  <c r="F138"/>
  <c r="D105" i="24"/>
  <c r="D160"/>
  <c r="D174" i="9"/>
  <c r="E160" i="24"/>
  <c r="F54" i="29" l="1"/>
  <c r="F51"/>
  <c r="C47" i="28"/>
  <c r="C43"/>
  <c r="C38"/>
  <c r="C33"/>
  <c r="C25"/>
  <c r="C21"/>
  <c r="C11"/>
  <c r="C22" i="11"/>
  <c r="D25" i="21"/>
  <c r="D24" s="1"/>
  <c r="D23" s="1"/>
  <c r="C25"/>
  <c r="C24" s="1"/>
  <c r="C23" s="1"/>
  <c r="D20"/>
  <c r="D19" s="1"/>
  <c r="D18" s="1"/>
  <c r="C20"/>
  <c r="C19" s="1"/>
  <c r="C18" s="1"/>
  <c r="E207" i="24"/>
  <c r="E206" s="1"/>
  <c r="E175"/>
  <c r="E153"/>
  <c r="E152" s="1"/>
  <c r="E147"/>
  <c r="E146" s="1"/>
  <c r="D147"/>
  <c r="E140"/>
  <c r="E133"/>
  <c r="E132" s="1"/>
  <c r="E84"/>
  <c r="E92"/>
  <c r="E88"/>
  <c r="D88"/>
  <c r="E79"/>
  <c r="C49" i="28" l="1"/>
  <c r="D16" i="21"/>
  <c r="D14" s="1"/>
  <c r="C16"/>
  <c r="C14" s="1"/>
  <c r="F145" i="29"/>
  <c r="E78" i="24"/>
  <c r="D91" i="9"/>
  <c r="E22" i="24"/>
  <c r="E29"/>
  <c r="E73"/>
  <c r="E72" s="1"/>
  <c r="E70"/>
  <c r="E63"/>
  <c r="E62" s="1"/>
  <c r="E58"/>
  <c r="E53"/>
  <c r="E50"/>
  <c r="E39"/>
  <c r="E33"/>
  <c r="E151"/>
  <c r="E145"/>
  <c r="E139"/>
  <c r="E135"/>
  <c r="E131"/>
  <c r="E101"/>
  <c r="E97"/>
  <c r="E91"/>
  <c r="E69"/>
  <c r="E21"/>
  <c r="E28"/>
  <c r="E57"/>
  <c r="D207"/>
  <c r="D206" s="1"/>
  <c r="D178"/>
  <c r="D175"/>
  <c r="D153"/>
  <c r="D152" s="1"/>
  <c r="D151" s="1"/>
  <c r="D146"/>
  <c r="D145" s="1"/>
  <c r="D140"/>
  <c r="D139" s="1"/>
  <c r="D137"/>
  <c r="D136" s="1"/>
  <c r="D135" s="1"/>
  <c r="D133"/>
  <c r="D132" s="1"/>
  <c r="D131" s="1"/>
  <c r="D103"/>
  <c r="D102" s="1"/>
  <c r="D101" s="1"/>
  <c r="D99"/>
  <c r="D98" s="1"/>
  <c r="D97" s="1"/>
  <c r="D92"/>
  <c r="D91" s="1"/>
  <c r="D84"/>
  <c r="D79"/>
  <c r="D73"/>
  <c r="D72" s="1"/>
  <c r="D70"/>
  <c r="D69" s="1"/>
  <c r="D63"/>
  <c r="D62" s="1"/>
  <c r="D58"/>
  <c r="D57" s="1"/>
  <c r="D53"/>
  <c r="D50"/>
  <c r="D39"/>
  <c r="D33"/>
  <c r="D29"/>
  <c r="D28" s="1"/>
  <c r="D22"/>
  <c r="D21" s="1"/>
  <c r="D17"/>
  <c r="D16" s="1"/>
  <c r="D62" i="9"/>
  <c r="D67"/>
  <c r="E77" i="24" l="1"/>
  <c r="D49"/>
  <c r="D78"/>
  <c r="D77" s="1"/>
  <c r="E49"/>
  <c r="E32"/>
  <c r="E15" s="1"/>
  <c r="D32"/>
  <c r="D15" s="1"/>
  <c r="D210" l="1"/>
  <c r="E210"/>
  <c r="D21" i="23"/>
  <c r="D20" s="1"/>
  <c r="C21"/>
  <c r="C20" i="22"/>
  <c r="C19" s="1"/>
  <c r="C94" i="23"/>
  <c r="C92"/>
  <c r="C89"/>
  <c r="C88" s="1"/>
  <c r="C86"/>
  <c r="C85" s="1"/>
  <c r="C81"/>
  <c r="C80" s="1"/>
  <c r="C73"/>
  <c r="C71"/>
  <c r="C67"/>
  <c r="C66" s="1"/>
  <c r="C64"/>
  <c r="C63" s="1"/>
  <c r="C59"/>
  <c r="C58" s="1"/>
  <c r="C57" s="1"/>
  <c r="C52"/>
  <c r="C51" s="1"/>
  <c r="C48"/>
  <c r="C46"/>
  <c r="C43"/>
  <c r="C39"/>
  <c r="C38" s="1"/>
  <c r="C36"/>
  <c r="C34"/>
  <c r="C31"/>
  <c r="C20"/>
  <c r="C15"/>
  <c r="C14" s="1"/>
  <c r="D94"/>
  <c r="D92"/>
  <c r="D89"/>
  <c r="D88" s="1"/>
  <c r="D86"/>
  <c r="D85" s="1"/>
  <c r="D81"/>
  <c r="D80" s="1"/>
  <c r="D73"/>
  <c r="D71"/>
  <c r="D67"/>
  <c r="D66" s="1"/>
  <c r="D64"/>
  <c r="D63" s="1"/>
  <c r="D59"/>
  <c r="D58" s="1"/>
  <c r="D57" s="1"/>
  <c r="D52"/>
  <c r="D51" s="1"/>
  <c r="D49"/>
  <c r="D48" s="1"/>
  <c r="D46"/>
  <c r="D43"/>
  <c r="D39"/>
  <c r="D38" s="1"/>
  <c r="D36"/>
  <c r="D34"/>
  <c r="D31"/>
  <c r="D15"/>
  <c r="D14" s="1"/>
  <c r="C35" i="22"/>
  <c r="C30"/>
  <c r="D34" i="11"/>
  <c r="C34"/>
  <c r="C93" i="22"/>
  <c r="C91"/>
  <c r="C88"/>
  <c r="C87" s="1"/>
  <c r="C85"/>
  <c r="C84" s="1"/>
  <c r="C80"/>
  <c r="C79" s="1"/>
  <c r="C72"/>
  <c r="C70"/>
  <c r="C66"/>
  <c r="C65" s="1"/>
  <c r="C63"/>
  <c r="C62" s="1"/>
  <c r="C58"/>
  <c r="C57" s="1"/>
  <c r="C56" s="1"/>
  <c r="C51"/>
  <c r="C50" s="1"/>
  <c r="C48"/>
  <c r="C47" s="1"/>
  <c r="C45"/>
  <c r="C42"/>
  <c r="C38"/>
  <c r="C37" s="1"/>
  <c r="C33"/>
  <c r="C14"/>
  <c r="C13" s="1"/>
  <c r="D196" i="9"/>
  <c r="D62" i="23" l="1"/>
  <c r="D42"/>
  <c r="D41" s="1"/>
  <c r="D30"/>
  <c r="D13" s="1"/>
  <c r="C90" i="22"/>
  <c r="C82" s="1"/>
  <c r="C91" i="23"/>
  <c r="C84" s="1"/>
  <c r="C83" s="1"/>
  <c r="C62"/>
  <c r="C42"/>
  <c r="C41" s="1"/>
  <c r="C30"/>
  <c r="C13" s="1"/>
  <c r="D91"/>
  <c r="D84" s="1"/>
  <c r="D83" s="1"/>
  <c r="C29" i="22"/>
  <c r="C41"/>
  <c r="C40" s="1"/>
  <c r="C61"/>
  <c r="D96" i="23" l="1"/>
  <c r="C96"/>
  <c r="C12" i="22"/>
  <c r="C44" i="11"/>
  <c r="D44"/>
  <c r="D112" i="9" l="1"/>
  <c r="D111" s="1"/>
  <c r="D16"/>
  <c r="E25" i="21" l="1"/>
  <c r="E24" s="1"/>
  <c r="E23" s="1"/>
  <c r="E20"/>
  <c r="E19" s="1"/>
  <c r="E18" s="1"/>
  <c r="E16" l="1"/>
  <c r="E14" s="1"/>
  <c r="D24" i="9" l="1"/>
  <c r="D23" s="1"/>
  <c r="D48" i="11" l="1"/>
  <c r="D39"/>
  <c r="D26"/>
  <c r="D22"/>
  <c r="D12"/>
  <c r="D50" l="1"/>
  <c r="D52" s="1"/>
  <c r="C48"/>
  <c r="C39"/>
  <c r="C26"/>
  <c r="C12"/>
  <c r="D224" i="9"/>
  <c r="D223" s="1"/>
  <c r="D193"/>
  <c r="D167"/>
  <c r="D166" s="1"/>
  <c r="D165" s="1"/>
  <c r="D158"/>
  <c r="D157" s="1"/>
  <c r="D151"/>
  <c r="D150" s="1"/>
  <c r="D148"/>
  <c r="D147" s="1"/>
  <c r="D145"/>
  <c r="D144" s="1"/>
  <c r="D141"/>
  <c r="D140" s="1"/>
  <c r="D139" s="1"/>
  <c r="D137"/>
  <c r="D136" s="1"/>
  <c r="D135" s="1"/>
  <c r="D109"/>
  <c r="D108" s="1"/>
  <c r="D107" s="1"/>
  <c r="D105"/>
  <c r="D104" s="1"/>
  <c r="D103" s="1"/>
  <c r="D89"/>
  <c r="D84"/>
  <c r="D78"/>
  <c r="D77" s="1"/>
  <c r="D73"/>
  <c r="D66"/>
  <c r="D61"/>
  <c r="D57"/>
  <c r="D54"/>
  <c r="D43"/>
  <c r="D37"/>
  <c r="D33"/>
  <c r="D32" s="1"/>
  <c r="D20"/>
  <c r="C50" i="11" l="1"/>
  <c r="C52" s="1"/>
  <c r="D83" i="9"/>
  <c r="D82" s="1"/>
  <c r="D15"/>
  <c r="D53"/>
  <c r="D36"/>
  <c r="D143"/>
  <c r="D14" l="1"/>
  <c r="D227" s="1"/>
</calcChain>
</file>

<file path=xl/sharedStrings.xml><?xml version="1.0" encoding="utf-8"?>
<sst xmlns="http://schemas.openxmlformats.org/spreadsheetml/2006/main" count="2412" uniqueCount="854">
  <si>
    <t>к решению Совета</t>
  </si>
  <si>
    <t>Тейковского</t>
  </si>
  <si>
    <t>муниципального района</t>
  </si>
  <si>
    <t>Наименование показателя</t>
  </si>
  <si>
    <t>Приложение 2</t>
  </si>
  <si>
    <t xml:space="preserve">Тейковского </t>
  </si>
  <si>
    <t>(тыс. руб.)</t>
  </si>
  <si>
    <t>Финансовый отдел администрации Тейковского муниципального района</t>
  </si>
  <si>
    <t>040</t>
  </si>
  <si>
    <t>042</t>
  </si>
  <si>
    <t>100</t>
  </si>
  <si>
    <t>Приложение 6</t>
  </si>
  <si>
    <t>Источники внутреннего финансирования дефицита</t>
  </si>
  <si>
    <t xml:space="preserve">           (тыс. руб.)</t>
  </si>
  <si>
    <t>Код классификации источников финансирования дефицитов бюджетов</t>
  </si>
  <si>
    <t>Наименование кода классификации источников финансирования дефицитов бюджетов</t>
  </si>
  <si>
    <t>000 01 00 00 00 00 0000 000</t>
  </si>
  <si>
    <t>Источники внутреннего финансирования дефицитов бюджетов – всего:</t>
  </si>
  <si>
    <t>000 01 05 00 00 00 0000 000</t>
  </si>
  <si>
    <t>Изменение остатков средств на счетах по учету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</si>
  <si>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</si>
  <si>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</si>
  <si>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</si>
  <si>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</si>
  <si>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</si>
  <si>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</si>
  <si>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040 01 05 02 01 05 0000 510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</si>
  <si>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</si>
  <si>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</si>
  <si>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</si>
  <si>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</si>
  <si>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</si>
  <si>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</si>
  <si>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040 01 05 02 01 05 0000 610</t>
  </si>
  <si>
    <t xml:space="preserve">к решению Совета </t>
  </si>
  <si>
    <t>Приложение 8</t>
  </si>
  <si>
    <t xml:space="preserve">Распределение бюджетных ассигнований по целевым статьям </t>
  </si>
  <si>
    <t>Наименование</t>
  </si>
  <si>
    <t>Целевая статья</t>
  </si>
  <si>
    <t>Вид расходов</t>
  </si>
  <si>
    <t>Муниципальная программа «Развитие образования Тейковского муниципального района»</t>
  </si>
  <si>
    <t>Муниципальная программа «Развитие физической культуры и спорта в Тейковском муниципальном районе»</t>
  </si>
  <si>
    <t>Муниципальная программа «Поддержка населения в Тейковском муниципальном районе»</t>
  </si>
  <si>
    <t>Муниципальная программа «Улучшение кормовой базы в общественном животноводстве Тейковского муниципального района»</t>
  </si>
  <si>
    <t>Муниципальная программа «Развитие информационного общества Тейковского муниципального района»</t>
  </si>
  <si>
    <t>Непрограммные направления деятельности представительного органа Тейковского муниципального района</t>
  </si>
  <si>
    <t>Иные непрограммные мероприятия</t>
  </si>
  <si>
    <t>Реализация полномочий Ивановской области на осуществление переданных органам местного самоуправления государственных полномочий Ивановской области</t>
  </si>
  <si>
    <t>ВСЕГО</t>
  </si>
  <si>
    <r>
      <t xml:space="preserve">Обеспечение функций администрации Тейковского муниципального района в рамках непрограммных направлений деятельности </t>
    </r>
    <r>
      <rPr>
        <sz val="10"/>
        <color rgb="FF000000"/>
        <rFont val="Times New Roman"/>
        <family val="1"/>
        <charset val="204"/>
      </rPr>
      <t>исполнительных органов местного самоуправления (Иные бюджетные ассигнования)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</si>
  <si>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</si>
  <si>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</si>
  <si>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(муниципальным программам Тейковского муниципального района и </t>
  </si>
  <si>
    <t>не включенным в муниципальные программы Тейковского муниципального</t>
  </si>
  <si>
    <t>РАСПРЕДЕЛЕНИЕ РАСХОДОВ</t>
  </si>
  <si>
    <t xml:space="preserve">Общегосударственные вопросы  </t>
  </si>
  <si>
    <t xml:space="preserve">Функционирование законодательных (представительных) органов государственной власти и представительных органов муниципальных образований </t>
  </si>
  <si>
    <t xml:space="preserve">Функционирование Правительства РФ, высших исполнительных органов государственной власти субъектов РФ, местных администраций 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</si>
  <si>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</si>
  <si>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</si>
  <si>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 xml:space="preserve">Другие общегосударственные вопросы 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</si>
  <si>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</si>
  <si>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</si>
  <si>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Национальная экономика </t>
  </si>
  <si>
    <t xml:space="preserve">Сельское хозяйство и рыболовство </t>
  </si>
  <si>
    <t>Дорожное хозяйство (дорожные фонды)</t>
  </si>
  <si>
    <t xml:space="preserve">Другие вопросы в области национальной экономики </t>
  </si>
  <si>
    <t>Дошкольное образование</t>
  </si>
  <si>
    <t>Общее образование</t>
  </si>
  <si>
    <t>Другие вопросы в области образования</t>
  </si>
  <si>
    <t>Культура</t>
  </si>
  <si>
    <t>Социальная политика</t>
  </si>
  <si>
    <t xml:space="preserve">Пенсионное обеспечение </t>
  </si>
  <si>
    <t xml:space="preserve">Охрана семьи и детства </t>
  </si>
  <si>
    <t>Физическая культура и спорт</t>
  </si>
  <si>
    <t>Массовый спорт</t>
  </si>
  <si>
    <t xml:space="preserve">Итого расходов </t>
  </si>
  <si>
    <t>0100</t>
  </si>
  <si>
    <t>0103</t>
  </si>
  <si>
    <t>0104</t>
  </si>
  <si>
    <t>0106</t>
  </si>
  <si>
    <t>0111</t>
  </si>
  <si>
    <t>0113</t>
  </si>
  <si>
    <t>0300</t>
  </si>
  <si>
    <t>0309</t>
  </si>
  <si>
    <t>0400</t>
  </si>
  <si>
    <t>0405</t>
  </si>
  <si>
    <t>0409</t>
  </si>
  <si>
    <t>0412</t>
  </si>
  <si>
    <t>0700</t>
  </si>
  <si>
    <t>0701</t>
  </si>
  <si>
    <t>0702</t>
  </si>
  <si>
    <t>0707</t>
  </si>
  <si>
    <t>0709</t>
  </si>
  <si>
    <t>0800</t>
  </si>
  <si>
    <t>0801</t>
  </si>
  <si>
    <t>1000</t>
  </si>
  <si>
    <t>1001</t>
  </si>
  <si>
    <t>1004</t>
  </si>
  <si>
    <t>1100</t>
  </si>
  <si>
    <t>1102</t>
  </si>
  <si>
    <t>Раздел, подразделений</t>
  </si>
  <si>
    <t>Вид рас-ходов</t>
  </si>
  <si>
    <t>Администрация Тейковского муниципального района</t>
  </si>
  <si>
    <t>Совет Тейковского муниципального района</t>
  </si>
  <si>
    <t>041</t>
  </si>
  <si>
    <t>046</t>
  </si>
  <si>
    <t xml:space="preserve">Ведомственная структура расходов бюджета Тейковского муниципального </t>
  </si>
  <si>
    <t>Увеличение прочих остатков денежных средств бюджетов муниципальных районов</t>
  </si>
  <si>
    <t>Уменьшение прочих остатков денежных средств бюджетов муниципальных районов</t>
  </si>
  <si>
    <t>Муниципальная программа "Обеспечение безопасности граждан и профилактика правонарушений в Тейковском муниципальном районе"</t>
  </si>
  <si>
    <r>
      <t>Образование</t>
    </r>
    <r>
      <rPr>
        <sz val="10"/>
        <color theme="1"/>
        <rFont val="Times New Roman"/>
        <family val="1"/>
        <charset val="204"/>
      </rPr>
      <t xml:space="preserve"> </t>
    </r>
  </si>
  <si>
    <t>Муниципальная программа "Патриотическое воспитание детей и молодежи и подготовка молодежи Тейковского муниципального района к военной службе"</t>
  </si>
  <si>
    <t>200</t>
  </si>
  <si>
    <t>Код адми-нистратора расходов</t>
  </si>
  <si>
    <t>Отдел образования администрации Тейковского муниципального района</t>
  </si>
  <si>
    <t>0105</t>
  </si>
  <si>
    <t>Судебная система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</si>
  <si>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</si>
  <si>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</si>
  <si>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0100000000</t>
  </si>
  <si>
    <t xml:space="preserve">Подпрограмма «Развитие общего образования» </t>
  </si>
  <si>
    <t>0110000000</t>
  </si>
  <si>
    <r>
      <t xml:space="preserve">Мероприятия по укреплению материально-технической базы образовательных учреждений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</si>
  <si>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t>Основное мероприятие «Укрепление материально-технической базы учреждений образования»</t>
  </si>
  <si>
    <r>
      <t>Предоставление муниципальной услуги «Предоставление общедоступного бесплатного дошкольного образования» (</t>
    </r>
    <r>
      <rPr>
        <sz val="10"/>
        <color rgb="FF000000"/>
        <rFont val="Times New Roman"/>
        <family val="1"/>
        <charset val="204"/>
      </rPr>
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</si>
  <si>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</si>
  <si>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</si>
  <si>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</si>
  <si>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r>
      <t>Предоставление муниципальной услуги «Предоставление бесплатного и общедоступного начального, основного, среднего общего образования» (</t>
    </r>
    <r>
      <rPr>
        <sz val="10"/>
        <color rgb="FF000000"/>
        <rFont val="Times New Roman"/>
        <family val="1"/>
        <charset val="204"/>
      </rPr>
      <t>Иные бюджетные ассигнования)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</si>
  <si>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</si>
  <si>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</si>
  <si>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0110100000</t>
  </si>
  <si>
    <t>0110100020</t>
  </si>
  <si>
    <t>0110100030</t>
  </si>
  <si>
    <t>Основное мероприятие «Развитие кадрового потенциала системы образования»</t>
  </si>
  <si>
    <t>0110200000</t>
  </si>
  <si>
    <t>0110200050</t>
  </si>
  <si>
    <t>0120000000</t>
  </si>
  <si>
    <t xml:space="preserve">Подпрограмма «Финансовое обеспечение предоставления мер социальной поддержки в сфере образования» </t>
  </si>
  <si>
    <t>Основное мероприятие «Финансовое обеспечение предоставления мер социальной поддержки в сфере образования»</t>
  </si>
  <si>
    <t>0120100000</t>
  </si>
  <si>
    <t>0120180090</t>
  </si>
  <si>
    <t>0120180100</t>
  </si>
  <si>
    <t>Осуществление переданных органам местного самоуправления государственных полномочий Ивановской области по выплате  компенсации части родительской платы за присмотр и уход за детьми в образовательных организациях, реализующих образовательную программу дошкольного образования (Социальное обеспечение и иные выплаты населению)</t>
  </si>
  <si>
    <t>0120180110</t>
  </si>
  <si>
    <t xml:space="preserve">Подпрограмма “Реализация основных общеобразовательных программ» </t>
  </si>
  <si>
    <t>0140000000</t>
  </si>
  <si>
    <t>Основное мероприятие «Развитие дошкольного образования»</t>
  </si>
  <si>
    <t>0140100000</t>
  </si>
  <si>
    <t>0140100080</t>
  </si>
  <si>
    <t xml:space="preserve">Основное мероприятие «Развитие общего образования» </t>
  </si>
  <si>
    <t>0140200000</t>
  </si>
  <si>
    <t>0140200090</t>
  </si>
  <si>
    <t>0140200100</t>
  </si>
  <si>
    <t>0140200110</t>
  </si>
  <si>
    <t xml:space="preserve">Подпрограмма «Финансовое обеспечение предоставления общедоступного и бесплатного образования  в муниципальных образовательных учреждениях» </t>
  </si>
  <si>
    <t>0150100000</t>
  </si>
  <si>
    <t>0150000000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</si>
  <si>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</si>
  <si>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0150180170</t>
  </si>
  <si>
    <t>Основное мероприятие «Развитие общего образования»</t>
  </si>
  <si>
    <t>0150200000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</si>
  <si>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общеобразовательных организациях, включая расходы на оплату труда, на учебники и учебные, учебно-наглядные пособия, технические средства обучения, игры, игрушки (за исключением расходов на содержание зданий и оплату коммунальных услуг)(Предоставление субсидий бюджетным, автономным учреждениям и иным некоммерческим организациям)</t>
  </si>
  <si>
    <t xml:space="preserve">Подпрограмма «Реализация дополнительных общеобразовательных программ» </t>
  </si>
  <si>
    <t>0150280150</t>
  </si>
  <si>
    <t>0160000000</t>
  </si>
  <si>
    <t>Основное мероприятие «Развитие дополнительного образования»</t>
  </si>
  <si>
    <t>0160100000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</si>
  <si>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</si>
  <si>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0160100120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</si>
  <si>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</si>
  <si>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Подпрограмма «Организация отдыха и оздоровления детей» </t>
  </si>
  <si>
    <t>0170000000</t>
  </si>
  <si>
    <t>Основное мероприятие «Организация отдыха и оздоровления детей»</t>
  </si>
  <si>
    <t>0170100000</t>
  </si>
  <si>
    <t xml:space="preserve">  Софинансирование расходов по организации отдыха детей в каникулярное время в части организации двухразового питания в лагерях дневного пребывания (Предоставление субсидий бюджетным, автономным учреждениям и иным некоммерческим организациям)</t>
  </si>
  <si>
    <t>0170180190</t>
  </si>
  <si>
    <t>0170180200</t>
  </si>
  <si>
    <t xml:space="preserve">Подпрограмма «Реализация молодежной политики на территории Тейковского муниципального района» </t>
  </si>
  <si>
    <t>0190000000</t>
  </si>
  <si>
    <t>Основное мероприятие «Реализация молодежной политики»</t>
  </si>
  <si>
    <t>0190100000</t>
  </si>
  <si>
    <t>0190100150</t>
  </si>
  <si>
    <t xml:space="preserve">Подпрограмма "Меры социально-экономической поддержки молодых специалистов муниципальных организаций системы образования" </t>
  </si>
  <si>
    <t>01Б000000</t>
  </si>
  <si>
    <t>Единовременная муниципальная выплата молодым специалистам при первоначальном устройстве на работу в муниципальные организации системы образования Тейковского муниципального района (разовые подъемные) (Социальное обеспечение и иные выплаты населению)</t>
  </si>
  <si>
    <t>Ежемесячные муниципальные компенсации молодым специалистам (Социальное обеспечение и иные выплаты населению)</t>
  </si>
  <si>
    <t>Единовременные муниципальные компенсации молодым специалистам (Социальное обеспечение и иные выплаты населению)</t>
  </si>
  <si>
    <t>01Б0100000</t>
  </si>
  <si>
    <t>01Б0100400</t>
  </si>
  <si>
    <t>01Б0100410</t>
  </si>
  <si>
    <t>01Б0100420</t>
  </si>
  <si>
    <t>0200000000</t>
  </si>
  <si>
    <t xml:space="preserve">Подпрограмма «Развитие культуры  Тейковского муниципального района» </t>
  </si>
  <si>
    <t>0210000000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</si>
  <si>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</si>
  <si>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</si>
  <si>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«Развитие культуры»</t>
  </si>
  <si>
    <t>0210100000</t>
  </si>
  <si>
    <t>0210100170</t>
  </si>
  <si>
    <t>0210100180</t>
  </si>
  <si>
    <t>Основное мероприятие «Укрепление материально-технической базы учреждений культуры»</t>
  </si>
  <si>
    <t>0210200000</t>
  </si>
  <si>
    <t>0210200190</t>
  </si>
  <si>
    <t>Основное мероприятие «Повышение средней заработной платы работникам муниципальных учреждений культуры»</t>
  </si>
  <si>
    <t>0210300000</t>
  </si>
  <si>
    <r>
      <t xml:space="preserve">Софинансирование расходов, связанных с поэтапным доведением средней заработной платы работникам культуры муниципальных учреждений культуры Ивановской области до средней заработной платы в Ивановской области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</si>
  <si>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>Повышение средней заработной платы отдельным категориям работников учреждений культуры (Рас</t>
    </r>
    <r>
      <rPr>
        <sz val="10"/>
        <color rgb="FF000000"/>
        <rFont val="Times New Roman"/>
        <family val="1"/>
        <charset val="204"/>
      </rPr>
      <t>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</si>
  <si>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0210380340</t>
  </si>
  <si>
    <t>02103S0340</t>
  </si>
  <si>
    <t xml:space="preserve">Подпрограмма «Предоставление дополнительного образования в сфере культуры и искусства» </t>
  </si>
  <si>
    <t>0220000000</t>
  </si>
  <si>
    <t>0220100000</t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</si>
  <si>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</si>
  <si>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</si>
  <si>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0220100210</t>
  </si>
  <si>
    <t>0300000000</t>
  </si>
  <si>
    <t xml:space="preserve">Подпрограмма «Организация физкультурных мероприятий, спортивных мероприятий и участие спортсменов Тейковского муниципального района в соревнованиях»  </t>
  </si>
  <si>
    <t>0310000000</t>
  </si>
  <si>
    <t>Основное мероприятие «Физическое воспитание и обеспечение организации и проведения физкультурных мероприятий и массовых спортивных мероприятий»</t>
  </si>
  <si>
    <t>0310100000</t>
  </si>
  <si>
    <t>0310100240</t>
  </si>
  <si>
    <t>0400000000</t>
  </si>
  <si>
    <t xml:space="preserve">Подпрограмма «Повышение качества жизни граждан пожилого возраста  Тейковского муниципального района» </t>
  </si>
  <si>
    <t>0410000000</t>
  </si>
  <si>
    <t>Основное мероприятие «Организация мероприятий и акций, направленных на повышение качества жизни граждан пожилого возраста»</t>
  </si>
  <si>
    <t>0410100000</t>
  </si>
  <si>
    <t>0600000000</t>
  </si>
  <si>
    <t>0700000000</t>
  </si>
  <si>
    <t xml:space="preserve">Подпрограмма «Улучшение кормовой базы в общественном животноводстве Тейковского муниципального района» </t>
  </si>
  <si>
    <t>0710000000</t>
  </si>
  <si>
    <r>
      <t xml:space="preserve">Возмещение части затрат на обновление площадей многолетних трав, зерновых и зернобобовых культур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</si>
  <si>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«Содействие муниципальным унитарным предприятиям района в улучшении кормовой базы»</t>
  </si>
  <si>
    <t>0710100000</t>
  </si>
  <si>
    <t>0710160030</t>
  </si>
  <si>
    <t>0800000000</t>
  </si>
  <si>
    <t xml:space="preserve">Подпрограмма «Развитие малого и среднего предпринимательства в Тейковском муниципальном районе на 2014-2016 годы» </t>
  </si>
  <si>
    <t>0810000000</t>
  </si>
  <si>
    <r>
      <t xml:space="preserve">Финансовая поддержка субъектов малого и среднего предпринимательства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</si>
  <si>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«Поддержка малого и среднего предпринимательства»</t>
  </si>
  <si>
    <t>0810100000</t>
  </si>
  <si>
    <t>0810160020</t>
  </si>
  <si>
    <t xml:space="preserve">Подпрограмма «Обслуживание информационной системы Тейковского муниципального района» </t>
  </si>
  <si>
    <t xml:space="preserve">Основное мероприятие «Текущее обслуживание информационной и телекоммуникационной инфраструктуры Тейковского муниципального района» </t>
  </si>
  <si>
    <t xml:space="preserve">Подпрограмма «Информирование населения о деятельности органов местного самоуправления Тейковского муниципального района» </t>
  </si>
  <si>
    <t>Основное мероприятие «Обеспечение информационной открытости органов местного самоуправления Тейковского муниципального района»</t>
  </si>
  <si>
    <t>Подпрограмма "Профилактика правонарушений, борьба с преступностью и обеспечения безопасности граждан</t>
  </si>
  <si>
    <t>1410000000</t>
  </si>
  <si>
    <t>Основное мероприятие «Обеспечение общественного порядка и профилактика правонарушений»</t>
  </si>
  <si>
    <t>1410100000</t>
  </si>
  <si>
    <r>
      <t xml:space="preserve">Осуществление полномочий по созданию и организации деятельности комиссий по делам несовершеннолетних и защите их прав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</si>
  <si>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Подпрограмма "Патриотическое воспитание детей и молодежи и подготовка молодежи Тейковского муниципального района к военной службе" </t>
  </si>
  <si>
    <t>Основное мероприятие «Реализация государственной молодежной политики»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</si>
  <si>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</si>
  <si>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Функционирование высшего должностного лица Тейковского муниципального района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</si>
  <si>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</si>
  <si>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</si>
  <si>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</si>
  <si>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>Обеспечение функций финансового органа администрации Тейковского муниципального района (Ины</t>
    </r>
    <r>
      <rPr>
        <sz val="10"/>
        <color rgb="FF000000"/>
        <rFont val="Times New Roman"/>
        <family val="1"/>
        <charset val="204"/>
      </rPr>
      <t>е бюджетные ассигнования)</t>
    </r>
  </si>
  <si>
    <r>
      <t>Резервный фонд администрации Тейковского муниципального района</t>
    </r>
    <r>
      <rPr>
        <sz val="10"/>
        <color rgb="FF000000"/>
        <rFont val="Times New Roman"/>
        <family val="1"/>
        <charset val="204"/>
      </rPr>
      <t xml:space="preserve"> (Иные бюджетные ассигнования)</t>
    </r>
  </si>
  <si>
    <r>
      <t xml:space="preserve">Оценка недвижимости, признание прав и регулирование отношений по муниципальной собственности </t>
    </r>
    <r>
      <rPr>
        <sz val="10"/>
        <color rgb="FF000000"/>
        <rFont val="Times New Roman"/>
        <family val="1"/>
        <charset val="204"/>
      </rPr>
      <t>(Закупка товаров, работ и услуг для государственных (муниципальных) нужд)</t>
    </r>
  </si>
  <si>
    <t>Организация дополнительного пенсионного обеспечения отдельных категорий граждан (Социальное обеспечение и иные выплаты населению)</t>
  </si>
  <si>
    <t>0140100110</t>
  </si>
  <si>
    <t>Приложение 7</t>
  </si>
  <si>
    <t>Приложение 4</t>
  </si>
  <si>
    <t>4190000260</t>
  </si>
  <si>
    <t xml:space="preserve">Подпрограмма «Выявление и поддержка одаренных детей» </t>
  </si>
  <si>
    <t>Основное мероприятие «Выявление и поддержка одаренных детей и молодежи»</t>
  </si>
  <si>
    <t>Проведение районных и участие в областных конкурсах социально значимых программ и проектов, направленных на поддержку одаренных детей (Предоставление субсидий бюджетным, автономным учреждениям и иным некоммерческим организациям)</t>
  </si>
  <si>
    <t>0130000000</t>
  </si>
  <si>
    <t>0130100000</t>
  </si>
  <si>
    <t>0130100070</t>
  </si>
  <si>
    <t>0140100060</t>
  </si>
  <si>
    <t>0140200060</t>
  </si>
  <si>
    <r>
      <t xml:space="preserve">Совершенствование учительского корпуса </t>
    </r>
    <r>
      <rPr>
        <sz val="10"/>
        <color rgb="FF000000"/>
        <rFont val="Times New Roman"/>
        <family val="1"/>
        <charset val="204"/>
      </rPr>
      <t>(Социальное обеспечение и иные выплаты населению)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</si>
  <si>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«Культура  Тейковского муниципального района»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</si>
  <si>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«Обеспечение  доступным и комфортным жильем, объектами инженерной инфраструктуры и услугами жилищно-коммунального хозяйства населения Тейковского муниципального района»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</si>
  <si>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«Экономическое развитие  Тейковского муниципального района»</t>
    </r>
  </si>
  <si>
    <r>
      <t xml:space="preserve">Непрограммные направления деятельности исполнительных органов местного самоуправления  </t>
    </r>
    <r>
      <rPr>
        <b/>
        <sz val="10"/>
        <color theme="1"/>
        <rFont val="Times New Roman"/>
        <family val="1"/>
        <charset val="204"/>
      </rPr>
      <t>Тейковского муниципального района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</si>
  <si>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</si>
  <si>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Муниципальная программа "Улучшение условий и охраны труда в Тейковском муниципальном районе </t>
  </si>
  <si>
    <t xml:space="preserve">Подпрограмма "Улучшение условий и охраны труда в администрации Тейковского муниципального района, структурных подразделениях администрации и муниципальных учреждениях Тейковского муниципального района </t>
  </si>
  <si>
    <t xml:space="preserve">Основное мероприятие "Соблюдение требований охраны труда" </t>
  </si>
  <si>
    <t>047</t>
  </si>
  <si>
    <t xml:space="preserve">Отдел культуры, туризма, молодежной и социальной политики администрации Тейковского муниципального района </t>
  </si>
  <si>
    <t>0804</t>
  </si>
  <si>
    <t>Другие вопросы в области культуры, кинематографии</t>
  </si>
  <si>
    <t>Культура, кинематография</t>
  </si>
  <si>
    <r>
      <t xml:space="preserve">Мероприятия по укреплению материально-технической базы образовательных учреждений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</si>
  <si>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Мероприятия по укреплению материально-технической базы дошкольных образовательных учреждений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</si>
  <si>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Совершенствование учительского корпуса (Закупка товаров, работ и услуг для обеспечения государственных (муниципальных) нужд) </t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</si>
  <si>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дошкольных группах муниципальных общеобразовательных организаций (Закупка товаров, работ и услуг для обеспечения государственных (муниципальных) нужд) </t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</si>
  <si>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муниципальных дошкольных общеобразовательных организациях и детьми, нуждающимися в длительном лечении, в муниципальных дошкольных образовательных организациях, осуществляющих оздоровление (Закупка товаров, работ и услуг для обеспечения государственных (муниципальных) нужд) </t>
  </si>
  <si>
    <t xml:space="preserve">Проведение районных и участие в областных конкурсах социально значимых программ и проектов, направленных на поддержку одаренных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</si>
  <si>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</si>
  <si>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учреждений образования за счет родительской платы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</si>
  <si>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Расходы на питание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</si>
  <si>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</si>
  <si>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прочих учреждений образования (Закупка товаров, работ и услуг для обеспечения государственных (муниципальных) нужд) </t>
  </si>
  <si>
    <t xml:space="preserve"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(Закупка товаров, работ и услуг для обеспечения государственных (муниципальных) нужд) </t>
  </si>
  <si>
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</si>
  <si>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</si>
  <si>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  Софинансирование расходов по организации отдыха детей в каникулярное время в части организации двухразового питания в лагерях дневного пребывания (Закупка товаров, работ и услуг для обеспечения государственных (муниципальных) нужд) </t>
  </si>
  <si>
    <r>
      <t xml:space="preserve">Осуществление переданных государственных полномочий по организации двухразового питания в лагерях дневного пребывания детей-сирот и детей, находящихся в трудной жизненной ситуации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</si>
  <si>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Предоставление муниципальной  услуги «Проведение мероприятий межпоселенческого характера по работе с детьми и молодежью»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</si>
  <si>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</si>
  <si>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учреждений культуры  за счет иных источников (Закупка товаров, работ и услуг для обеспечения государственных (муниципальных) нужд) </t>
  </si>
  <si>
    <r>
      <t xml:space="preserve">Укрепление материально – технической базы муниципальных учреждений культуры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</si>
  <si>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</si>
  <si>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услуги «Проведение официальных физкультурно-оздоровительных и спортивных мероприятий»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</si>
  <si>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Организация и проведение мероприятий для граждан пожилого возраста, направленная на повышение качества жизни и активного долголетия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</si>
  <si>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и развитие информационных систем и телекоммуникационного оборудования Тейковского муниципального района (Закупка товаров, работ и услуг для обеспечения государственных (муниципальных) нужд) </t>
  </si>
  <si>
    <t xml:space="preserve">Информирование населения о деятельности органов местного самоуправления Тейковского муниципального района (Закупка товаров, работ и услуг для обеспечения государственных (муниципальных) нужд) </t>
  </si>
  <si>
    <t xml:space="preserve">Профилактика правонарушений, борьба с преступностью и обеспечение безопасности граждан (Закупка товаров, работ и услуг для обеспечения государственных (муниципальных) нужд) </t>
  </si>
  <si>
    <t xml:space="preserve">Осуществление полномочий по созданию и организации деятельности комиссий по делам несовершеннолетних и защите их прав  (Закупка товаров, работ и услуг для обеспечения государственных (муниципальных) нужд) </t>
  </si>
  <si>
    <t xml:space="preserve">Мероприятия по гражданско-патриотическому воспитанию детей и молодежи (Закупка товаров, работ и услуг для обеспечения государственных (муниципальных) нужд) </t>
  </si>
  <si>
    <t xml:space="preserve">Мероприятия, направленные на популяризацию службы в Вооруженных Силах Российской Федерации (Закупка товаров, работ и услуг для обеспечения государственных (муниципальных) нужд) </t>
  </si>
  <si>
    <t xml:space="preserve">Обеспечение организации и проведения специальной оценки условий труда  (Закупка товаров, работ и услуг для обеспечения государственных (муниципальных) нужд) </t>
  </si>
  <si>
    <t xml:space="preserve">Проведение в установленном порядке обязательных и периодических медицинских осмотров (обследований) (Закупка товаров, работ и услуг для обеспечения государственных (муниципальных) нужд) 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</si>
  <si>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</si>
  <si>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</si>
  <si>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</si>
  <si>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</si>
  <si>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Публикация нормативно-правовых актов и другой информации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</si>
  <si>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Расходы на организацию и проведение мероприятий, связанных с праздничными, юбилейными и памятными датами, Совещания и семинары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</si>
  <si>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Предупреждение и ликвидация последствий чрезвычайных ситуаций и стихийных бедствий природного и техногенного характера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</si>
  <si>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</si>
  <si>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Проведение комплекса работ по межеванию земель для постановки на кадастровый учет земельных участков, на которые возникает право собственности Тейковского муниципального района (Закупка товаров, работ и услуг для обеспечения государственных (муниципальных) нужд) </t>
  </si>
  <si>
    <t xml:space="preserve">Осуществление отдельных государственных полномочий в сфере административных правонарушений (Закупка товаров, работ и услуг для обеспечения государственных (муниципальных) нужд) </t>
  </si>
  <si>
    <r>
  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отлову и содержанию безнадзорных животных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</si>
  <si>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Проведение в установленном порядке обязательных и периодических медицинских осмотров (обследований)  (Закупка товаров, работ и услуг для обеспечения государственных (муниципальных) нужд) </t>
  </si>
  <si>
    <r>
      <t xml:space="preserve">Оценка недвижимости, признание прав и регулирование отношений по муниципальной собственности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</si>
  <si>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отлову и содержанию безнадзорных животных(Закупка товаров, работ и услуг для обеспечения государственных (муниципальных) нужд)  </t>
  </si>
  <si>
    <t xml:space="preserve">Укрепление материально – технической базы муниципальных учреждений культуры (Закупка товаров, работ и услуг для обеспечения государственных (муниципальных) нужд) </t>
  </si>
  <si>
    <r>
      <t xml:space="preserve">Совершенствование учительского корпуса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</si>
  <si>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 услуги «Проведение мероприятий межпоселенческого характера по работе с детьми и молодежью» 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</si>
  <si>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</si>
  <si>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 (Предоставление субсидий бюджетным, автономным учреждениям и иным некоммерческим организациям)</t>
  </si>
  <si>
    <t xml:space="preserve"> Организация отдыха детей в каникулярное время в части организации двухразового питания в лагерях дневного пребывания (Закупка товаров, работ и услуг для обеспечения государственных (муниципальных) нужд) </t>
  </si>
  <si>
    <t>Организация отдыха детей в каникулярное время в части организации двухразового питания в лагерях дневного пребывания (Предоставление субсидий бюджетным, автономным учреждениям и иным некоммерческим организациям)</t>
  </si>
  <si>
    <t>01701S0190</t>
  </si>
  <si>
    <r>
      <t xml:space="preserve">Расходы на уплату членских взносов в Ассоциацию «Совет муниципальных образований»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</si>
  <si>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Подпрограмма «Обеспечение жильем молодых семей в Тейковском муниципальном районе»</t>
  </si>
  <si>
    <t>0610000000</t>
  </si>
  <si>
    <t>Основное мероприятие «Обеспечение жильем молодых семей»</t>
  </si>
  <si>
    <t>0610100000</t>
  </si>
  <si>
    <t>1003</t>
  </si>
  <si>
    <t>Социальное обеспечение населения</t>
  </si>
  <si>
    <t>Предоствавление социальных выплат молодым семьям на приобретение (строительство) жилого помещения (Социальное обеспечение и иные выплаты населению)</t>
  </si>
  <si>
    <t>Выплата вознаграждений к наградам администрации Тейковского муниципального района, премий к Почетным грамотам и других премий в рамках иных непрограммных мероприятий по непрограммным направлениям деятельности исполнительных органов местного самоуправления (Социальное обеспечение и иные выплаты населению)</t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</si>
  <si>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(Социальное обеспечение и иные выплаты населению) </t>
    </r>
  </si>
  <si>
    <t>ДОХОДЫ</t>
  </si>
  <si>
    <t>Код классификации доходов бюджетов Российской Федерации</t>
  </si>
  <si>
    <t xml:space="preserve"> 000 1000000000 0000 000</t>
  </si>
  <si>
    <t xml:space="preserve">  НАЛОГОВЫЕ И НЕНАЛОГОВЫЕ ДОХОДЫ</t>
  </si>
  <si>
    <t xml:space="preserve"> 000 1010000000 0000 000</t>
  </si>
  <si>
    <t xml:space="preserve">  НАЛОГИ НА ПРИБЫЛЬ, ДОХОДЫ</t>
  </si>
  <si>
    <t xml:space="preserve"> 000 1010200001 0000 110</t>
  </si>
  <si>
    <t xml:space="preserve">  Налог на доходы физических лиц</t>
  </si>
  <si>
    <t>182 1010201001 0000 110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</si>
  <si>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</si>
  <si>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182 1010202001 0000 110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</si>
  <si>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</si>
  <si>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182 1010203001 0000 110</t>
  </si>
  <si>
    <t xml:space="preserve">  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</si>
  <si>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182 1010204001 0000 110</t>
  </si>
  <si>
    <t xml:space="preserve"> 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у физических лиц на основании патента в соответствии  со статьей 2271 Налогового кодекса Российской Федерации</t>
  </si>
  <si>
    <t>000 1030000000 0000 000</t>
  </si>
  <si>
    <t xml:space="preserve">  НАЛОГИ НА ТОВАРЫ (РАБОТЫ, УСЛУГИ), РЕАЛИЗУЕМЫЕ НА ТЕРРИТОРИИ РОССИЙСКОЙ ФЕДЕРАЦИИ</t>
  </si>
  <si>
    <t>100 1030223001 0000 110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</si>
  <si>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</si>
  <si>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</si>
  <si>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</si>
  <si>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</si>
  <si>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</si>
  <si>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</si>
  <si>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</si>
  <si>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000 1050000000 0000 000</t>
  </si>
  <si>
    <t xml:space="preserve">  НАЛОГИ НА СОВОКУПНЫЙ ДОХОД</t>
  </si>
  <si>
    <t xml:space="preserve"> 000 1050200002 0000 110</t>
  </si>
  <si>
    <t xml:space="preserve">  Единый налог на вмененный доход для отдельных видов деятельности</t>
  </si>
  <si>
    <t>182 1050201002 0000 110</t>
  </si>
  <si>
    <t xml:space="preserve"> 000 1050300001 0000 110</t>
  </si>
  <si>
    <t xml:space="preserve">  Единый сельскохозяйственный налог</t>
  </si>
  <si>
    <t>182 1050301001 0000 110</t>
  </si>
  <si>
    <t xml:space="preserve"> 000 1070000000 0000 000</t>
  </si>
  <si>
    <t xml:space="preserve">  НАЛОГИ, СБОРЫ И РЕГУЛЯРНЫЕ ПЛАТЕЖИ ЗА ПОЛЬЗОВАНИЕ ПРИРОДНЫМИ РЕСУРСАМИ</t>
  </si>
  <si>
    <t xml:space="preserve"> 000 1070100001 0000 110</t>
  </si>
  <si>
    <t xml:space="preserve">  Налог на добычу полезных ископаемых</t>
  </si>
  <si>
    <t>182 1070102001 0000 110</t>
  </si>
  <si>
    <t xml:space="preserve">  Налог на добычу общераспространенных полезных ископаемых</t>
  </si>
  <si>
    <t xml:space="preserve"> 000 1110000000 0000 000</t>
  </si>
  <si>
    <t xml:space="preserve">  ДОХОДЫ ОТ ИСПОЛЬЗОВАНИЯ ИМУЩЕСТВА, НАХОДЯЩЕГОСЯ В ГОСУДАРСТВЕННОЙ И МУНИЦИПАЛЬНОЙ СОБСТВЕННОСТИ</t>
  </si>
  <si>
    <t xml:space="preserve"> 000 1110500000 0000 120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</si>
  <si>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</si>
  <si>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000 1110501000 0000 120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</si>
  <si>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</si>
  <si>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040 1110501310 0000 120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</si>
  <si>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</si>
  <si>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040 1110501313 0000 120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</si>
  <si>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</si>
  <si>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 xml:space="preserve"> 000 1110503000 0000 120</t>
  </si>
  <si>
    <t xml:space="preserve">  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</si>
  <si>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040 1110503505 0000 120</t>
  </si>
  <si>
    <t xml:space="preserve">  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</si>
  <si>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000 1110700000 0000 120</t>
  </si>
  <si>
    <t>Платежи от государственных и муниципальных унитарных предприятий</t>
  </si>
  <si>
    <t>000 1110701000 0000 120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</si>
  <si>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</si>
  <si>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040 1110701505 0000 120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</si>
  <si>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</si>
  <si>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 xml:space="preserve"> 000 1120000000 0000 000</t>
  </si>
  <si>
    <t xml:space="preserve">  ПЛАТЕЖИ ПРИ ПОЛЬЗОВАНИИ ПРИРОДНЫМИ РЕСУРСАМИ</t>
  </si>
  <si>
    <t xml:space="preserve"> 000 1120100001 0000 120</t>
  </si>
  <si>
    <t xml:space="preserve">  Плата за негативное воздействие на окружающую среду</t>
  </si>
  <si>
    <t>048 1120101001 0000 120</t>
  </si>
  <si>
    <t xml:space="preserve">  Плата за выбросы загрязняющих веществ в атмосферный воздух стационарными объектами</t>
  </si>
  <si>
    <t>048 1120102001 0000 120</t>
  </si>
  <si>
    <t xml:space="preserve">  Плата за выбросы загрязняющих веществ в атмосферный воздух передвижными объектами</t>
  </si>
  <si>
    <t>048 1120103001 0000 120</t>
  </si>
  <si>
    <t xml:space="preserve">  Плата за сбросы загрязняющих веществ в водные объекты</t>
  </si>
  <si>
    <t>048 1120104001 0000 120</t>
  </si>
  <si>
    <t xml:space="preserve">  Плата за размещение отходов производства и потребления</t>
  </si>
  <si>
    <t xml:space="preserve"> 000 1130000000 0000 000</t>
  </si>
  <si>
    <t xml:space="preserve">  ДОХОДЫ ОТ ОКАЗАНИЯ ПЛАТНЫХ УСЛУГ (РАБОТ) И КОМПЕНСАЦИИ ЗАТРАТ ГОСУДАРСТВА</t>
  </si>
  <si>
    <t xml:space="preserve"> 000 1130100000 0000 130</t>
  </si>
  <si>
    <t xml:space="preserve">  Доходы от оказания платных услуг (работ)</t>
  </si>
  <si>
    <t xml:space="preserve"> 000 1130199000 0000 130</t>
  </si>
  <si>
    <t xml:space="preserve">  Прочие доходы от оказания платных услуг (работ)</t>
  </si>
  <si>
    <t>040 1130199505 0000 130</t>
  </si>
  <si>
    <t xml:space="preserve">  Прочие доходы от оказания платных услуг (работ) получателями средств бюджетов муниципальных районов</t>
  </si>
  <si>
    <t>042 1130199505 0000 130</t>
  </si>
  <si>
    <t xml:space="preserve"> 000 1140000000 0000 000</t>
  </si>
  <si>
    <t xml:space="preserve">  ДОХОДЫ ОТ ПРОДАЖИ МАТЕРИАЛЬНЫХ И НЕМАТЕРИАЛЬНЫХ АКТИВОВ</t>
  </si>
  <si>
    <t>000 1140200000 0000 000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</si>
  <si>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</si>
  <si>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000 1140205005 0000 440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</si>
  <si>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</si>
  <si>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 xml:space="preserve">040 1140205305 0000 440 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</si>
  <si>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</si>
  <si>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 xml:space="preserve"> 000 1140600000 0000 430</t>
  </si>
  <si>
    <t xml:space="preserve">  Доходы от продажи земельных участков, находящихся в государственной и муниципальной собственности </t>
  </si>
  <si>
    <t xml:space="preserve"> 000 1140601000 0000 430</t>
  </si>
  <si>
    <t xml:space="preserve">  Доходы от продажи земельных участков, государственная собственность на которые не разграничена</t>
  </si>
  <si>
    <t>040 1140601310 0000 430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</si>
  <si>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сельских поселений</t>
  </si>
  <si>
    <t>040 1140601313 0000 430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</si>
  <si>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</si>
  <si>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 xml:space="preserve"> 000 1160000000 0000 000</t>
  </si>
  <si>
    <t xml:space="preserve">  ШТРАФЫ, САНКЦИИ, ВОЗМЕЩЕНИЕ УЩЕРБА</t>
  </si>
  <si>
    <t xml:space="preserve"> 000 1160300000 0000 140</t>
  </si>
  <si>
    <t xml:space="preserve">  Денежные взыскания (штрафы) за нарушение законодательства о налогах и сборах</t>
  </si>
  <si>
    <t>182 1160301001 0000 140</t>
  </si>
  <si>
    <r>
      <t xml:space="preserve">   Денежные взыскания (штрафы) за нарушение законодательства о налогах и сборах, предусмотренные </t>
    </r>
    <r>
      <rPr>
        <sz val="10"/>
        <rFont val="Times New Roman"/>
        <family val="1"/>
        <charset val="204"/>
      </rPr>
      <t>статьями 116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118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статьей 119.1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пунктами 1</t>
    </r>
    <r>
      <rPr>
        <sz val="10"/>
        <color theme="1"/>
        <rFont val="Times New Roman"/>
        <family val="1"/>
        <charset val="204"/>
      </rPr>
      <t xml:space="preserve"> и </t>
    </r>
    <r>
      <rPr>
        <sz val="10"/>
        <rFont val="Times New Roman"/>
        <family val="1"/>
        <charset val="204"/>
      </rPr>
      <t>2 статьи 120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статьями 125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126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128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129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129.1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132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133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134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135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135.1</t>
    </r>
    <r>
      <rPr>
        <sz val="10"/>
        <color theme="1"/>
        <rFont val="Times New Roman"/>
        <family val="1"/>
        <charset val="204"/>
      </rPr>
      <t xml:space="preserve"> Налогового кодекса Российской Федерации</t>
    </r>
  </si>
  <si>
    <t>000 1162500000 0000 140</t>
  </si>
  <si>
    <t xml:space="preserve">  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</si>
  <si>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321 1162506001 0000 140</t>
  </si>
  <si>
    <t xml:space="preserve">   Денежные взыскания (штрафы) за нарушение земельного законодательства </t>
  </si>
  <si>
    <t xml:space="preserve"> 000 1169000000 0000 140</t>
  </si>
  <si>
    <t xml:space="preserve">  Прочие поступления от денежных взысканий (штрафов) и иных сумм в возмещение ущерба</t>
  </si>
  <si>
    <t>010 1169005005 0000 140</t>
  </si>
  <si>
    <t xml:space="preserve">  Прочие поступления от денежных взысканий (штрафов) и иных сумм в возмещение ущерба, зачисляемые в бюджеты муниципальных районов</t>
  </si>
  <si>
    <t>040 1169005005 0000 140</t>
  </si>
  <si>
    <t xml:space="preserve"> 000 1170000000 0000 000</t>
  </si>
  <si>
    <t xml:space="preserve">  ПРОЧИЕ НЕНАЛОГОВЫЕ ДОХОДЫ</t>
  </si>
  <si>
    <t xml:space="preserve"> 000 1170500000 0000 180</t>
  </si>
  <si>
    <t xml:space="preserve">  Прочие неналоговые доходы</t>
  </si>
  <si>
    <t>040 1170505005 0000 180</t>
  </si>
  <si>
    <t xml:space="preserve">  Прочие неналоговые доходы бюджетов муниципальных районов</t>
  </si>
  <si>
    <t xml:space="preserve"> 000 2000000000 0000 000</t>
  </si>
  <si>
    <t xml:space="preserve">  БЕЗВОЗМЕЗДНЫЕ ПОСТУПЛЕНИЯ</t>
  </si>
  <si>
    <t xml:space="preserve"> 000 2020000000 0000 000</t>
  </si>
  <si>
    <t xml:space="preserve">  БЕЗВОЗМЕЗДНЫЕ ПОСТУПЛЕНИЯ ОТ ДРУГИХ БЮДЖЕТОВ БЮДЖЕТНОЙ СИСТЕМЫ РОССИЙСКОЙ ФЕДЕРАЦИИ</t>
  </si>
  <si>
    <t xml:space="preserve">  Дотации бюджетам субъектов Российской Федерации и муниципальных образований</t>
  </si>
  <si>
    <t xml:space="preserve">  Дотации на выравнивание бюджетной обеспеченности</t>
  </si>
  <si>
    <t xml:space="preserve">  Дотации бюджетам муниципальных районов на выравнивание  бюджетной обеспеченности</t>
  </si>
  <si>
    <t xml:space="preserve">  Субсидии бюджетам бюджетной системы Российской Федерации (межбюджетные субсидии)</t>
  </si>
  <si>
    <t xml:space="preserve">  Прочие субсидии</t>
  </si>
  <si>
    <t xml:space="preserve">  Прочие субсидии бюджетам муниципальных районов</t>
  </si>
  <si>
    <t xml:space="preserve">  Субвенции бюджетам субъектов Российской Федерации и муниципальных образований</t>
  </si>
  <si>
    <t xml:space="preserve">  Субвенции местным бюджетам на выполнение передаваемых полномочий субъектов Российской Федерации</t>
  </si>
  <si>
    <t xml:space="preserve">  Субвенции бюджетам муниципальных районов на выполнение передаваемых полномочий субъектов Российской Федерации</t>
  </si>
  <si>
    <t xml:space="preserve">  Прочие субвенции</t>
  </si>
  <si>
    <t xml:space="preserve">  Прочие субвенции бюджетам муниципальных районов</t>
  </si>
  <si>
    <t xml:space="preserve">  Итого доходов</t>
  </si>
  <si>
    <t>000 1030200001 0000 110</t>
  </si>
  <si>
    <t>Акцизы по подакцизным товарам (продукции), производимым на территории Российской Федерации</t>
  </si>
  <si>
    <t>182 1050202002 0000 110</t>
  </si>
  <si>
    <t xml:space="preserve">  Единый налог на вмененный доход для отдельных видов деятельности (за налоговые периоды, истекшие до 1 января 2011 года)</t>
  </si>
  <si>
    <t>000 1050400002 0000 110</t>
  </si>
  <si>
    <t>Налог, взимаемый в связи с применением патентной системы налогообложения</t>
  </si>
  <si>
    <t>Налог, взимаемый в связи с применением патентной системы налогообложения, зачисляемый в бюджеты муниципальных районов</t>
  </si>
  <si>
    <t xml:space="preserve"> 000 2021500000 0000 151</t>
  </si>
  <si>
    <t xml:space="preserve"> 000 2021500100 0000 151</t>
  </si>
  <si>
    <t>040 2021500105 0000 151</t>
  </si>
  <si>
    <t xml:space="preserve"> 000 2022000000 0000 151</t>
  </si>
  <si>
    <t xml:space="preserve"> 000 2022999900 0000 151</t>
  </si>
  <si>
    <t>040 2022999905 0000 151</t>
  </si>
  <si>
    <t xml:space="preserve"> 000 2023000000 0000 151</t>
  </si>
  <si>
    <t xml:space="preserve"> 000 2023002400 0000 151</t>
  </si>
  <si>
    <t>040 2023002405 0000 151</t>
  </si>
  <si>
    <t>000 2023999900 0000 151</t>
  </si>
  <si>
    <t>040 2023999905 0000 151</t>
  </si>
  <si>
    <t xml:space="preserve">   бюджета Тейковского муниципального района по кодам классификации доходов бюджетов на 2017 год</t>
  </si>
  <si>
    <t>Утверждено по бюджету на 2017г.</t>
  </si>
  <si>
    <t>2019 год</t>
  </si>
  <si>
    <t>2018 год</t>
  </si>
  <si>
    <t xml:space="preserve">Мероприятия по укреплению материально-технической базы дошкольных образовательных учреждений (Закупка товаров, работ и услуг для обеспечения государственных (муниципальных) нужд) </t>
  </si>
  <si>
    <t xml:space="preserve">Питание детей из семей находящихся в трудной жизненной ситуации, обучающихся в муниципальных общеобразовательных организациях (Закупка товаров, работ и услуг для обеспечения государственных (муниципальных) нужд) </t>
  </si>
  <si>
    <t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дошкольных группах муниципальных общеобразовательных организаций (Предоставление субсидий бюджетным, автономным учреждениям и иным некоммерческим организациям)</t>
  </si>
  <si>
    <t>Питание детей из семей находящихся в трудной жизненной ситуации, обучающихся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</si>
  <si>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дошкольных группах муниципальных общеобразовательных организаций  (Предоставление субсидий бюджетным, автономным учреждениям и иным некоммерческим организациям)</t>
  </si>
  <si>
    <t>Плановый период</t>
  </si>
  <si>
    <t xml:space="preserve">района направлениям деятельности органов местного самоуправления Тейковского муниципального района), группам видов расходов классификации расходов бюджета Тейковского муниципального района на плановый период 2018 - 2019 годов </t>
  </si>
  <si>
    <t>Основное мероприятие "Организация библиотечного обслуживания населения"</t>
  </si>
  <si>
    <t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</si>
  <si>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 (Закупка товаров, работ и услуг для обеспечения государственных (муниципальных) нужд) </t>
  </si>
  <si>
    <t>0210400000</t>
  </si>
  <si>
    <t>Расходы на повышение заработной платы педагогических работников учреждений дополнительного образования детей в сфере культуры и искусства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</si>
  <si>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Профилактика правонарушений, борьба с преступностью и обеспечение безопасности граждан  (Закупка товаров, работ и услуг для обеспечения государственных (муниципальных) нужд) </t>
  </si>
  <si>
    <t xml:space="preserve">Организационные меры по формированию патриотического сознания детей и молодежи  (Закупка товаров, работ и услуг для обеспечения государственных (муниципальных) нужд) </t>
  </si>
  <si>
    <t>Приложение 9</t>
  </si>
  <si>
    <t>Приложение 10</t>
  </si>
  <si>
    <t>Приложение 3</t>
  </si>
  <si>
    <t>Приложение 1</t>
  </si>
  <si>
    <t xml:space="preserve">Нормативы распределения доходов между бюджетом Тейковского муниципального района и бюджетами поселений </t>
  </si>
  <si>
    <t>(в процентах)</t>
  </si>
  <si>
    <t xml:space="preserve">Код бюджетной классификации доходов бюджетов Российской Федерации </t>
  </si>
  <si>
    <t>Наименование дохода</t>
  </si>
  <si>
    <t>Бюджет муниципа-льного района</t>
  </si>
  <si>
    <t>Бюджеты поселений</t>
  </si>
  <si>
    <t>000 1 09 07013 05 0000 110</t>
  </si>
  <si>
    <t xml:space="preserve">  Налог на рекламу, мобилизуемый на территориях муниципального района</t>
  </si>
  <si>
    <t>000 1 09 07033 05 0000 110</t>
  </si>
  <si>
    <t xml:space="preserve">   Целевые сборы с граждан и предприятий, учреждений, организаций на содержание милиции, на благоустройство территорий, на нужды образования и другие цели, мобилизуемые на территориях муниципальных районов</t>
  </si>
  <si>
    <t>000 1 09 07053 05 0000 110</t>
  </si>
  <si>
    <t>Прочие местные налоги и сборы, мобилизуемые на территориях муниципальных районов</t>
  </si>
  <si>
    <t>000 1 13 01995 05 0000 130</t>
  </si>
  <si>
    <t>000 1 17 05050 05 0000 180</t>
  </si>
  <si>
    <t>000 1 17 01050 05 0000 180</t>
  </si>
  <si>
    <t>Невыясненные поступления, зачисляемые в бюджеты муниципальных районов</t>
  </si>
  <si>
    <t>на 2017 год и плановый период 2018 - 2019 г.г.</t>
  </si>
  <si>
    <t>Приложение 5</t>
  </si>
  <si>
    <t>Код классификации доходов бюджетов Российской Федерации, код главного администратора доходов бюджета Тейковского муниципального района</t>
  </si>
  <si>
    <t xml:space="preserve">Наименование главного администратора доходов районного бюджета </t>
  </si>
  <si>
    <t>040 1 11 03050 05 0000 120</t>
  </si>
  <si>
    <t>Проценты, полученные от предоставления бюджетных кредитов внутри страны за счет средств бюджетов муниципальных районов</t>
  </si>
  <si>
    <t>040 1 11 05013 10 0000 120</t>
  </si>
  <si>
    <t>040 1 11 05013 13 0000 120</t>
  </si>
  <si>
    <t>040 1 11 05035 05 0000 120</t>
  </si>
  <si>
    <t xml:space="preserve"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муниципальных,  бюджетных и автономных учреждений) </t>
  </si>
  <si>
    <t>040 1 11 07015 05 0000 120</t>
  </si>
  <si>
    <t>040 1 13 0199505 0000 130</t>
  </si>
  <si>
    <t>Прочие доходы от оказания платных услуг (работ) получателями средств бюджетов муниципальных районов</t>
  </si>
  <si>
    <t>040 1 14 02052 05 0000 410</t>
  </si>
  <si>
    <t>Доходы от реализации имущества, находящегося в оперативном управлении учреждений, находящихся в ведении органов управления муниципальных районов (за исключением имущества муниципальных бюджетных и  автономных учреждений), в части реализации основных средств по указанному имуществу</t>
  </si>
  <si>
    <t>040 1 14 02052 05 0000 440</t>
  </si>
  <si>
    <t>Доходы от реализации имущества, находящегося в оперативном управлении учреждений, находящихся  в ведении органов управления муниципальных районов (за исключением имущества муниципальных бюджетных и  автономных учреждений), в части реализации материальных запасов по указанному имуществу</t>
  </si>
  <si>
    <t>040 1 14 02053 05 0000 410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</si>
  <si>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</si>
  <si>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040 1 14 02053 05 0000 440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</si>
  <si>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 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</si>
  <si>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040 1 14 06013 10 0000 430</t>
  </si>
  <si>
    <t xml:space="preserve">Доходы от продажи земельных участков, государственная собственность на которые не разграничена и которые расположены в границах сельских поселений </t>
  </si>
  <si>
    <t>040 1 14 06013 13 0000 430</t>
  </si>
  <si>
    <t>040 1 16 90050 05 0000 140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</si>
  <si>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</si>
  <si>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040 1 17 01050 05 0000 180</t>
  </si>
  <si>
    <t>040 1 17 05050 05 0000 180</t>
  </si>
  <si>
    <t>Прочие неналоговые доходы бюджетов муниципальных районов</t>
  </si>
  <si>
    <t xml:space="preserve">Дотации бюджетам муниципальных районов на выравнивание бюджетной обеспеченности </t>
  </si>
  <si>
    <t xml:space="preserve">Субсидии бюджетам муниципальных районов на реализацию федеральных целевых программ </t>
  </si>
  <si>
    <t>Субсидии бюджетам муниципальных районов на создание в общеобразовательных организациях, расположенных в сельской местности, условий для занятий физической культурой и спортом</t>
  </si>
  <si>
    <t xml:space="preserve">Прочие субсидии бюджетам муниципальных районов </t>
  </si>
  <si>
    <t>Субвенции бюджетам муниципальных районов на выполнение передаваемых полномочий субъектов Российской Федерации</t>
  </si>
  <si>
    <t xml:space="preserve">Прочие субвенции бюджетам муниципальных районов </t>
  </si>
  <si>
    <t>Отдел образования Тейковского муниципального района</t>
  </si>
  <si>
    <t>042 1 13 01995 05 0000 130</t>
  </si>
  <si>
    <t>042 1 17 01050 05 0000 180</t>
  </si>
  <si>
    <t>010</t>
  </si>
  <si>
    <t xml:space="preserve">Департамент сельского хозяйства и продовольствия  Ивановской области </t>
  </si>
  <si>
    <t>010 1 16 90050 05 0000 140</t>
  </si>
  <si>
    <t>182</t>
  </si>
  <si>
    <t>Управление Федеральной налоговой службы по Ивановской области</t>
  </si>
  <si>
    <t>182 1 06 01030 05 0000 110</t>
  </si>
  <si>
    <t xml:space="preserve">Налог на имущество физических лиц, взимаемый по ставкам, применяемым к объектам налогообложения, расположенным   в границах межселенных территорий </t>
  </si>
  <si>
    <t>182 1 01 02010 01 0000 100</t>
  </si>
  <si>
    <t>182 1 01 02020 01 0000 100</t>
  </si>
  <si>
    <t>182 1 01 02030 01 0000 100</t>
  </si>
  <si>
    <t>182 1 01 02040 01 0000 100</t>
  </si>
  <si>
    <t>182 1 05 02010 02 0000 110</t>
  </si>
  <si>
    <t>Единый налог на вмененный доход для отдельных видов деятельности</t>
  </si>
  <si>
    <t>182 1 05 02020 02 0000 110</t>
  </si>
  <si>
    <t xml:space="preserve">Единый налог на вмененный доход для отдельных видов деятельности (за налоговые периоды истекшие до 1 января 2011 г.) </t>
  </si>
  <si>
    <t>182 1 09 04053 05 0000 110</t>
  </si>
  <si>
    <t xml:space="preserve">Земельный налог (по обязательствам, возникшим до 1 января 2006 г.), мобилизируемый на межселенных территориях </t>
  </si>
  <si>
    <t>182 1 09 07013 05 0000 110</t>
  </si>
  <si>
    <t>Налог на рекламу, мобилизуемый на территориях муниципального района</t>
  </si>
  <si>
    <t>182 1 09 07033 05 0000 110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</si>
  <si>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цели, мобилизуемые на территориях муниципальных районов</t>
  </si>
  <si>
    <t>182 1 09 07053 05 0000 110</t>
  </si>
  <si>
    <t>182 1 16 03010 01 0000 140</t>
  </si>
  <si>
    <t>182 1 16 06 000 01 0000 100</t>
  </si>
  <si>
    <t>Денежные взыскания (штрафы) за нарушение 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</si>
  <si>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182 1 07 01020 01 0000 110</t>
  </si>
  <si>
    <t xml:space="preserve">Налог на добычу общераспространенных полезных ископаемых </t>
  </si>
  <si>
    <t>182 1 08 03010 01 0000 110</t>
  </si>
  <si>
    <t>Государственная пошлина по делам рассматриваемым в судах общей юрисдикции, мировыми судьями (за исключением Верховного Суда Российской Федерации)</t>
  </si>
  <si>
    <t>182 1 16 03030 01 0000 140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</si>
  <si>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</si>
  <si>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182 1 05 03010 01 0000 110</t>
  </si>
  <si>
    <t xml:space="preserve">Единый сельскохозяйственный налог </t>
  </si>
  <si>
    <t>048</t>
  </si>
  <si>
    <t xml:space="preserve">Управление Федеральной службы по надзору в сфере природопользования по Ивановской области  </t>
  </si>
  <si>
    <t>048 1 12 01010 01 0000 120</t>
  </si>
  <si>
    <t>Плата за выбросы загрязняющих веществ в атмосферный воздух стационарными объектами</t>
  </si>
  <si>
    <t>048 1 12 01020 01 0000 120</t>
  </si>
  <si>
    <t>Плата за выбросы загрязняющих веществ в атмосферный воздух передвижными объектами</t>
  </si>
  <si>
    <t>048 1 12 01030 01 0000 120</t>
  </si>
  <si>
    <t xml:space="preserve"> Плата за сбросы загрязняющих веществ в водные объекты</t>
  </si>
  <si>
    <t>048 1 12 01040 01 0000 120</t>
  </si>
  <si>
    <t>Плата за размещение отходов производства и потребления</t>
  </si>
  <si>
    <t>321</t>
  </si>
  <si>
    <t>321 1 16 25060 01 0000 140</t>
  </si>
  <si>
    <t xml:space="preserve">  Денежные взыскания (штрафы) за нарушение земельного законодательства</t>
  </si>
  <si>
    <t>Управление Федерального казначейства по Ивановской области</t>
  </si>
  <si>
    <t xml:space="preserve">100 1 03 02230 01 0000 110 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</si>
  <si>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</si>
  <si>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100 1 03 02240 01 0000 110 </t>
  </si>
  <si>
    <t xml:space="preserve">100 1 03 02250 01 0000 110 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</si>
  <si>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</si>
  <si>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100 1 03 02260 01 0000 110</t>
  </si>
  <si>
    <t>Перечень   главных администраторов доходов бюджета Тейковского муниципального района и  закрепляемые  за ними виды (подвиды) доходов бюджета  Тейковского муниципального района  на 2017 год и плановый период 2018 - 2019 г.г.</t>
  </si>
  <si>
    <t>2017 год</t>
  </si>
  <si>
    <t>Перечень главных администраторов источников внутреннего финансирования</t>
  </si>
  <si>
    <t xml:space="preserve">Код классификации источников финансирования дефицитов бюджетов </t>
  </si>
  <si>
    <t>Наименование главного администратора источников внутреннего финансирования дефицита бюджета Тейковского муниципального района</t>
  </si>
  <si>
    <t>главного администратора источников внутреннего финансирования дефицита бюджета Тейковского муниципального района</t>
  </si>
  <si>
    <t>кода источников финансирования дефицитов бюджетов бюджета Тейковского муниципального района</t>
  </si>
  <si>
    <t xml:space="preserve">Финансовый отдел администрации Тейковского муниципального района </t>
  </si>
  <si>
    <t>01 05 02 01 05 0000 510</t>
  </si>
  <si>
    <t>01 05 02 01 05 0000 610</t>
  </si>
  <si>
    <t xml:space="preserve"> дефицита бюджета  Тейковского муниципального района на 2017 год </t>
  </si>
  <si>
    <t>и плановый период 2018 - 2019 г.г.</t>
  </si>
  <si>
    <t>бюджета Тейковского муниципального района на 2017 год по разделам и подразделам функциональной классификации расходов Российской Федерации</t>
  </si>
  <si>
    <t xml:space="preserve">Утверждено по бюджету на 2017г </t>
  </si>
  <si>
    <t>Молодежная политика</t>
  </si>
  <si>
    <t>бюджета Тейковского муниципального района на плановый период 2018 - 2019 г.г. по разделам и подразделам функциональной классификации расходов Российской Федерации</t>
  </si>
  <si>
    <t>Приложение 11</t>
  </si>
  <si>
    <t xml:space="preserve">района на 2017 год </t>
  </si>
  <si>
    <t>Утверждено по бюджету на 2017 год</t>
  </si>
  <si>
    <t>Программа муниципальных внутренних заимствований Тейковского муниципального района на 2014 год и на плановый период</t>
  </si>
  <si>
    <t xml:space="preserve">Вид долгового обязательства                   </t>
  </si>
  <si>
    <t xml:space="preserve">Кредиты кредитных организаций                                   </t>
  </si>
  <si>
    <t>Привлечение</t>
  </si>
  <si>
    <t xml:space="preserve">Погашение                                                </t>
  </si>
  <si>
    <t xml:space="preserve">Общий объем заимствований,  направляемых  на  покрытие  дефицита бюджета                                                         </t>
  </si>
  <si>
    <t xml:space="preserve">Общий объем заимствований, направляемых на погашение долга      </t>
  </si>
  <si>
    <t>муниципального района на 2017 год и плановый период 2018 - 2019 г.г.</t>
  </si>
  <si>
    <t>Приложение 13</t>
  </si>
  <si>
    <t xml:space="preserve">                 к решению Совета</t>
  </si>
  <si>
    <t xml:space="preserve">                 Тейковского</t>
  </si>
  <si>
    <t xml:space="preserve">                 муниципального района</t>
  </si>
  <si>
    <t>ПРОГРАММА</t>
  </si>
  <si>
    <t>№ п/п</t>
  </si>
  <si>
    <t>Цель гарантирования</t>
  </si>
  <si>
    <t>Наименование  принципала</t>
  </si>
  <si>
    <t xml:space="preserve">Наличие права регрессного требования </t>
  </si>
  <si>
    <t>Про-верка  финансового состояния принципала</t>
  </si>
  <si>
    <t xml:space="preserve">Иные условия  предоставления  муниципальных гарантий </t>
  </si>
  <si>
    <t xml:space="preserve">Исполнение муниципальных  гарантий  Тейковского муниципального района      </t>
  </si>
  <si>
    <t>За счет  источников  внутреннего  финансирования дефицита бюджета муниципального района</t>
  </si>
  <si>
    <t xml:space="preserve">                 Приложение 14</t>
  </si>
  <si>
    <t>Основное мероприятие «Привлечение и развитие кадрового потенциала в учреждениях здравоохранения района»</t>
  </si>
  <si>
    <t xml:space="preserve">Мероприятия в области строительства, архитектуры и градостроительства (Закупка товаров, работ и услуг для обеспечения государственных (муниципальных) нужд) </t>
  </si>
  <si>
    <t>Муниципальная программа «Повышение безопасности дорожного движения на территории Тейковского муниципального района на 2017-2020 годы»</t>
  </si>
  <si>
    <t>Подпрограмма «Развитие системы организации движения транспортных средств и пешеходов, повышение безопасности дорожных условий»</t>
  </si>
  <si>
    <t>Основное мероприятие «Организация движения транспортных средств и пешеходов, повышение безопасности дорожных условий»</t>
  </si>
  <si>
    <t xml:space="preserve">Мероприятия по совершенствованию организации движения транспорта и пешеходов на территории Тейковского муниципального района, своевременному выявлению, ликвидации и профилактике возникновения опасных участков (концентрации аварийности) на автомобильных дорогах общего пользования местного значения Тейковского  муниципального района (Закупка товаров, работ и услуг для обеспечения государственных (муниципальных) нужд) </t>
  </si>
  <si>
    <t>0610107040</t>
  </si>
  <si>
    <t xml:space="preserve">Проведение официальных физкультурно-оздоровительных и спортивных мероприятий (Закупка товаров, работ и услуг для обеспечения государственных (муниципальных) нужд) </t>
  </si>
  <si>
    <r>
      <t>Мероприятия по молодежной политике</t>
    </r>
    <r>
      <rPr>
        <sz val="10"/>
        <color rgb="FF000000"/>
        <rFont val="Times New Roman"/>
        <family val="1"/>
        <charset val="204"/>
      </rPr>
      <t xml:space="preserve"> (Закупка товаров, работ и услуг для обеспечения государственных (муниципальных) нужд) </t>
    </r>
  </si>
  <si>
    <t xml:space="preserve">Муниципальная программа «Развитие сети муниципальных автомобильных  дорог общего пользования местного значения Тейковского  муниципального района и дорог внутри населенных пунктов» </t>
  </si>
  <si>
    <t>Подпрограмма «Содержание сети муниципальных автомобильных дорог общего пользования местного значения Тейковского муниципального района и дорог внутри населенных пунктов»</t>
  </si>
  <si>
    <t>Основное мероприятие «Содержание автомобильных дорог общего пользования местного значения и дорог внутри населенных пунктов»</t>
  </si>
  <si>
    <t xml:space="preserve">Мероприятия по содержанию сети муниципальных автомобильных дорог общего пользования местного значения Тейковского муниципального района и дорог внутри населенных пунктов </t>
  </si>
  <si>
    <t>Подпрограмма «Текущий и капитальный ремонт сети муниципальных автомобильных дорог общего пользования местного значения Тейковского муниципального района и дорог внутри населенных пунктов»</t>
  </si>
  <si>
    <t>Основное мероприятие «Текущий и капитальный ремонт автомобильных дорог общего пользования местного значения и дорог внутри населенных пунктов»</t>
  </si>
  <si>
    <t xml:space="preserve">Мероприятия по выполнению текущего и капитального ремонта сети муниципальных автомобильных дорог общего пользования местного значения Тейковского муниципального района и дорог внутри населенных пунктов </t>
  </si>
  <si>
    <t>Подпрограмма «Развитие газификации Тейковского муниципального района»</t>
  </si>
  <si>
    <t>0640000000</t>
  </si>
  <si>
    <t>0640100000</t>
  </si>
  <si>
    <t>0640140020</t>
  </si>
  <si>
    <t>Подпрограмма «Обеспечение водоснабжением  жителей Тейковского муниципального района»</t>
  </si>
  <si>
    <t>Основное мерприятие "Обеспечение водоснабжения в границах муниципального района"</t>
  </si>
  <si>
    <t>Основное мероприятие «Обеспечение газоснабжения в границах муниципального района»</t>
  </si>
  <si>
    <t>Подпрограмма «Обеспечение населения Тейковского муниципального района теплоснабжением»</t>
  </si>
  <si>
    <t>Основное мерприятие "Обеспечение теплоснабжения в границах муниципального района"</t>
  </si>
  <si>
    <t>Подпрограмма «Реализация мероприятий по участию в организации деятельности по сбору (в том числе раздельному сбору), транспортированию, обработке, утилизации, обезвреживанию, захоронению твердых коммунальных отходов на территории Тейковского муниципального района»</t>
  </si>
  <si>
    <t>Основное мероприятие "Участие в организации деятельности по сбору и транспортированию твердых коммунальных отходов"</t>
  </si>
  <si>
    <t>Предоставление субсидий организациям коммунального комплекса Тейковского муниципального района на возмещение разницы в тарифах, затрат или недополученных доходов в связи с производством (реализацией) товаров, выполнением работ, оказанием услуг государственными (муниципальными) унитарными предприятиями в рамках подпрограммы  «Реализация мероприятий по участию в организации деятельности по сбору (в том числе раздельному сбору), транспортированию, обработке, утилизации, обезвреживанию, захоронению твердых коммунальных отходов на территории Тейковского муниципального района»  (Иные бюджетные ассигнования)</t>
  </si>
  <si>
    <t>Субсидии организациям коммунального комплекса Тейковского муниципального района на организацию обеспечения теплоснабжения потребителей в условиях подготовки и прохождения отопительного периода  (Иные бюджетные ассигнования)</t>
  </si>
  <si>
    <t>Подпрограмма «Содержание территорий сельских кладбищ Тейковского муниципального района»</t>
  </si>
  <si>
    <t>Основное мероприятие "Организация ритуальных услуг и содержание мест захоронения"</t>
  </si>
  <si>
    <t>Подпрограмма «Проведение капитального ремонта общего имущества в много-квартирных домах, расположенных на территории Тейковского муниципального района»</t>
  </si>
  <si>
    <t>Основное мероприятие «Проведение капитального ремонта жилфонда»</t>
  </si>
  <si>
    <t>0660000000</t>
  </si>
  <si>
    <t>0670000000</t>
  </si>
  <si>
    <t>0680000000</t>
  </si>
  <si>
    <t>0690000000</t>
  </si>
  <si>
    <t>06Б0000000</t>
  </si>
  <si>
    <t>0660100000</t>
  </si>
  <si>
    <t>0660120200</t>
  </si>
  <si>
    <t>0660120210</t>
  </si>
  <si>
    <t>0670100000</t>
  </si>
  <si>
    <t>0670120220</t>
  </si>
  <si>
    <t>0670120230</t>
  </si>
  <si>
    <t>0680100000</t>
  </si>
  <si>
    <t>0680120240</t>
  </si>
  <si>
    <t>0690100000</t>
  </si>
  <si>
    <t>0690160040</t>
  </si>
  <si>
    <t>06Б0100000</t>
  </si>
  <si>
    <t>06Б0120250</t>
  </si>
  <si>
    <t>06Б0120260</t>
  </si>
  <si>
    <t xml:space="preserve">Содержание и обслуживание газопровода  (Закупка товаров, работ и услуг для обеспечения государственных (муниципальных) нужд) </t>
  </si>
  <si>
    <t xml:space="preserve">Проведение мероприятий по дератизации и дезинсекции территорий кладбищ (Закупка товаров, работ и услуг для обеспечения государственных (муниципальных) нужд) </t>
  </si>
  <si>
    <t xml:space="preserve">Содержание территорий кладбищ, обустройство контейнерных площадок (Закупка товаров, работ и услуг для обеспечения государственных (муниципальных) нужд) </t>
  </si>
  <si>
    <t xml:space="preserve">Формирование районного фонда материально-технических ресурсов (Закупка товаров, работ и услуг для обеспечения государственных (муниципальных) нужд) </t>
  </si>
  <si>
    <t xml:space="preserve">Ремонт, строительство и содержание колодцев (Закупка товаров, работ и услуг для обеспечения государственных (муниципальных) нужд) </t>
  </si>
  <si>
    <t xml:space="preserve">Ремонт и содержание уличного водоснабжения населенных пунктов (Закупка товаров, работ и услуг для обеспечения государственных (муниципальных) нужд) </t>
  </si>
  <si>
    <t xml:space="preserve">Проведение капитального ремонта муниципального жилого фонда (Закупка товаров, работ и услуг для обеспечения государственных (муниципальных) нужд) </t>
  </si>
  <si>
    <t xml:space="preserve">Взносы региональному оператору  на проведение капитального ремонта общего имущества многоквартирных жилых домов (Закупка товаров, работ и услуг для обеспечения государственных (муниципальных) нужд) </t>
  </si>
  <si>
    <t>0120100140</t>
  </si>
  <si>
    <t>0210400350</t>
  </si>
  <si>
    <t>Разработка проектно - сметной документации для газификации Тейковского муниципального района (строительство магистральных газопроводов) (Капитальные вложения в объекты государственной (муниципальной) собственности)</t>
  </si>
  <si>
    <t xml:space="preserve">Реализация мероприятий по созданию системы - 112 для обеспечения вызова экстренных оперативных служб (Закупка товаров, работ и услуг для обеспечения государственных (муниципальных) нужд) </t>
  </si>
  <si>
    <t>района направлениям деятельности органов местного самоуправления Тейковского муниципального района), группам видов расходов классификации расходов бюджета Тейковского муниципального района на 2017 год</t>
  </si>
  <si>
    <t xml:space="preserve">Мероприятия по содержанию сети муниципальных автомобильных дорог общего пользования местного значения Тейковского муниципального района и дорог внутри населенных пунктов (Закупка товаров, работ и услуг для обеспечения государственных (муниципальных) нужд) </t>
  </si>
  <si>
    <t xml:space="preserve">Мероприятия по выполнению текущего и капитального ремонта сети муниципальных автомобильных дорог общего пользования местного значения Тейковского муниципального района и дорог внутри населенных пунктов  (Закупка товаров, работ и услуг для обеспечения государственных (муниципальных) нужд) </t>
  </si>
  <si>
    <t>0502</t>
  </si>
  <si>
    <t>0501</t>
  </si>
  <si>
    <t>0503</t>
  </si>
  <si>
    <t>4290020140</t>
  </si>
  <si>
    <t>0902</t>
  </si>
  <si>
    <r>
      <t xml:space="preserve">Денежные взыскания (штрафы) за нарушение законодательства о налогах и сборах, предусмотренные </t>
    </r>
    <r>
      <rPr>
        <sz val="10"/>
        <rFont val="Times New Roman"/>
        <family val="1"/>
        <charset val="204"/>
      </rPr>
      <t>статьями 116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118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статьей 119.1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пунктами 1</t>
    </r>
    <r>
      <rPr>
        <sz val="10"/>
        <color theme="1"/>
        <rFont val="Times New Roman"/>
        <family val="1"/>
        <charset val="204"/>
      </rPr>
      <t xml:space="preserve"> и </t>
    </r>
    <r>
      <rPr>
        <sz val="10"/>
        <rFont val="Times New Roman"/>
        <family val="1"/>
        <charset val="204"/>
      </rPr>
      <t>2 статьи 120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статьями 125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126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128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129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129.1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132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133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134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135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135.1</t>
    </r>
    <r>
      <rPr>
        <sz val="10"/>
        <color theme="1"/>
        <rFont val="Times New Roman"/>
        <family val="1"/>
        <charset val="204"/>
      </rPr>
      <t xml:space="preserve"> Налогового кодекса Российской Федерации</t>
    </r>
  </si>
  <si>
    <t>182 1050402002 0000 110</t>
  </si>
  <si>
    <t>000 1163300000 0000 140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</si>
  <si>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</si>
  <si>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161 1163305005 0000 140</t>
  </si>
  <si>
    <t xml:space="preserve"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муниципальных районов </t>
  </si>
  <si>
    <t>040 2 02 15001 05 0000 151</t>
  </si>
  <si>
    <t>040 2 02 20051 05 0000 151</t>
  </si>
  <si>
    <t>040 2 02 25097 05 0000 151</t>
  </si>
  <si>
    <t>040 2 02 29999 05 0000 151</t>
  </si>
  <si>
    <t xml:space="preserve"> 000 2 02 30024 00 0000 151</t>
  </si>
  <si>
    <t>040 2 02 39999 05 0000 151</t>
  </si>
  <si>
    <t>182 1 05 04020 02 0000 110</t>
  </si>
  <si>
    <t>161</t>
  </si>
  <si>
    <t xml:space="preserve">Управление Федеральной антимонопольной службы по Ивановской области </t>
  </si>
  <si>
    <t xml:space="preserve">Управление Федеральной службы государственной регистрации, кадастра и картографии по Ивановской области </t>
  </si>
  <si>
    <t>161 1 16 33050 05 0000 140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</si>
  <si>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</si>
  <si>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</si>
  <si>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Жилищно-коммунальное хозяйство</t>
  </si>
  <si>
    <t>0500</t>
  </si>
  <si>
    <t>Жилищное хозяйство</t>
  </si>
  <si>
    <t>Коммунальное хозяйство</t>
  </si>
  <si>
    <t>Благоустройство</t>
  </si>
  <si>
    <t>0900</t>
  </si>
  <si>
    <t>Здравоохранение</t>
  </si>
  <si>
    <t>Амбулаторная помощь</t>
  </si>
  <si>
    <t>Приложение 12</t>
  </si>
  <si>
    <t>района на плановый период 2018 - 2019 г.г.</t>
  </si>
  <si>
    <t>Раздел, подраздел</t>
  </si>
  <si>
    <t>МУНИЦИПАЛЬНЫХ ГАРАНТИЙ ТЕЙКОВСКОГО МУНИЦИПАЛЬНОГО РАЙОНА В ВАЛЮТЕ РОССИЙСКОЙ ФЕДЕРАЦИИ НА 2017 ГОД</t>
  </si>
  <si>
    <t>И ПЛАНОВЫЙ ПЕРИОД 2018 - 2019 ГОДОВ</t>
  </si>
  <si>
    <t>1.1. Перечень подлежащих предоставлению муниципальных гарантий Тейковского муниципального раойна в 2017 - 2019 годах</t>
  </si>
  <si>
    <t>1.2. Общий объем бюджетных ассигнований, предусмотренных на исполнение муниципальных гарантий Тейковского муниципального района по возможным гарантийным случаям, в 2017 году и плановом периоде 2018 - 2019 годов</t>
  </si>
  <si>
    <t xml:space="preserve">Объем бюджетных ассигнований на исполнение гарантий по возможным гарантийным случаям по годам  (тыс. руб.)     </t>
  </si>
  <si>
    <t>Основное мероприятие "Обеспечение водоснабжения в границах муниципального района"</t>
  </si>
  <si>
    <t>Основное мероприятие "Обеспечение теплоснабжения в границах муниципального района"</t>
  </si>
  <si>
    <t xml:space="preserve"> бюджета Тейковского муниципального района по кодам классификации </t>
  </si>
  <si>
    <t>доходов бюджетов  на плановый период 2018 - 2019 г.г.</t>
  </si>
  <si>
    <t xml:space="preserve">Условно утвержденные расходы </t>
  </si>
  <si>
    <t xml:space="preserve">ВСЕГО </t>
  </si>
  <si>
    <t xml:space="preserve">Сумма гарантирования                                                                                     (тыс. руб.) </t>
  </si>
  <si>
    <t>Муниципальная программа "Создание благоприятных условий в целях привлечения медицинских работников для работы в учреждениях здравоохранения, расположенных на территории Тейковского муниципального района"</t>
  </si>
  <si>
    <t>Подпрограмма "Обеспечение существующей потребности в медицинских кадрах, их оптимальное размещение и эффективное использование"</t>
  </si>
  <si>
    <t xml:space="preserve">Создание и предоставление для проживания служебного жилищного фонда (Социальное обеспечение и иные выплаты населению) </t>
  </si>
  <si>
    <t>Выплата компенсации за наем жилых помещений (Социальное обеспечение и иные выплаты населению)</t>
  </si>
  <si>
    <t>Компенсация оплаты коммунальных услуг медицинским работникам, проживающим и работающим с сельской местности (Социальное обеспечение и иные выплаты населению)</t>
  </si>
  <si>
    <t xml:space="preserve">Компенсация расходов на мобильную связь медицинским работникам, проживающим и работающим с сельской местности (Социальное обеспечение и иные выплаты населению) </t>
  </si>
  <si>
    <t>Предоставление медицинским работникам иных льгот (компенсация проезда и т.п.) (Социальное обеспечение и иные выплаты населению)</t>
  </si>
  <si>
    <t>02201S1430</t>
  </si>
  <si>
    <t xml:space="preserve">Мероприятия по содержанию сети муниципальных автомобильных дорог общего пользования местного значения Тейковского муниципального района и дорог внутри населенных пунктов (Межбюджетные трансферты) </t>
  </si>
  <si>
    <t>Предоставление муниципальной  услуги «Проведение мероприятий межпоселенческого характера по работе с детьми и молодежью» (Предоставление субсидий бюджетным, автономным учреждениям и иным некоммерческим организациям)</t>
  </si>
  <si>
    <t>0210408030</t>
  </si>
  <si>
    <t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 (Межбюджетные трансферты)</t>
  </si>
  <si>
    <t>0670108040</t>
  </si>
  <si>
    <t>0690108060</t>
  </si>
  <si>
    <t>Профилактика правонарушений, борьба с преступностью и обеспечение безопасности граждан  (Предоставление субсидий бюджетным, автономным учреждениям и иным некоммерческим организациям)</t>
  </si>
  <si>
    <t>Организационные меры по формированию патриотического сознания детей и молодежи  (Предоставление субсидий бюджетным, автономным учреждениям и иным некоммерческим организациям)</t>
  </si>
  <si>
    <t>Мероприятия по гражданско-патриотическому воспитанию детей и молодежи (Предоставление субсидий бюджетным, автономным учреждениям и иным некоммерческим организациям)</t>
  </si>
  <si>
    <t>Мероприятия, направленные на популяризацию службы в Вооруженных Силах Российской Федерации (Предоставление субсидий бюджетным, автономным учреждениям и иным некоммерческим организациям)</t>
  </si>
  <si>
    <t>Профилактика правонарушений, борьба с преступностью и обеспечение безопасности граждан (Предоставление субсидий бюджетным, автономным учреждениям и иным некоммерческим организациям)</t>
  </si>
  <si>
    <t>Распределение межбюджетных трансфертов</t>
  </si>
  <si>
    <t xml:space="preserve"> на исполнение полномочий, передаваемых поселениям </t>
  </si>
  <si>
    <t>Наименование поселений</t>
  </si>
  <si>
    <t xml:space="preserve">1.Большеклочковское сельское поселение </t>
  </si>
  <si>
    <t xml:space="preserve">2.Крапивновское сельское поселение </t>
  </si>
  <si>
    <t xml:space="preserve">6. Нерльское городское поселение </t>
  </si>
  <si>
    <t>Приложение 15</t>
  </si>
  <si>
    <t>Тейковским муниципальным районом на 2017 год</t>
  </si>
  <si>
    <t>Итого</t>
  </si>
  <si>
    <t>Организация библиотечного обслуживания населения, комплектование и обеспечение сохранности библиотечных фондов библиотек сельских поселений</t>
  </si>
  <si>
    <t>Дорожная деятельность в отношении автомобильных дорог местного значения в границах населенных пунктов сельских поселений</t>
  </si>
  <si>
    <t>Дорожная деятельность в отношении автомобильных дорог местного значения вне границ населенных пунктов в границах поселений</t>
  </si>
  <si>
    <t>Организация ритуальных услуг и содержание мест захоронения сельских поселений</t>
  </si>
  <si>
    <t>Организация  в границах поселения электро-, тепло-, газо- и водоснабжения населения, водоотведения, снабжения населения топливом сельских поселений</t>
  </si>
  <si>
    <t>Участие в предупреждении и ликвидации последствий чрезвычайных ситуаций в границах сельских поселений</t>
  </si>
  <si>
    <t>Участие в организации деятельности по сбору (в том числе раздельному сбору) и транспортированию твердых коммунальных отходов сельских поселений</t>
  </si>
  <si>
    <t xml:space="preserve">3. Морозов-ское сельское поселение </t>
  </si>
  <si>
    <t>4. Новогорянов-ское сельское поселение</t>
  </si>
  <si>
    <t xml:space="preserve">5. Новолеушин-ское сельское поселение </t>
  </si>
  <si>
    <t>06Б0108110</t>
  </si>
  <si>
    <t>Муниципальная программа «Создание условий для развития туризма в  Тейковском муниципальном  районе»</t>
  </si>
  <si>
    <t>Подпрограмма "Повышение туристической привлекательности Тейковского района"</t>
  </si>
  <si>
    <t xml:space="preserve">Основное мероприятие "Создание и продвижение конкурентоспособного туристского продукта" </t>
  </si>
  <si>
    <t xml:space="preserve">Повышение туристической привлекательности Тейковского района (Закупка товаров, работ и услуг для обеспечения государственных (муниципальных) нужд) </t>
  </si>
  <si>
    <t xml:space="preserve">  Иные межбюджетные трансферты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</si>
  <si>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</si>
  <si>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 xml:space="preserve">  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</si>
  <si>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 xml:space="preserve"> 000 2024000000 0000 151</t>
  </si>
  <si>
    <t xml:space="preserve"> 000 2024001400 0000 151</t>
  </si>
  <si>
    <t>040 2024001405 0000 151</t>
  </si>
  <si>
    <t xml:space="preserve">Межбюджетные трансферты на осуществление переданных полномочий сельским поселениям на организацию в границах поселений водоснабжения населения (Межбюджетные трансферты) </t>
  </si>
  <si>
    <t xml:space="preserve">Межбюджетные трансферты на исполнение переданных полномочий сельским поселениям на участие в организации деятельности по сбору ( в том числе раздельному сбору) и транспортированию твердых коммунальных отходов сельских поселений (Межбюджетные трансферты) </t>
  </si>
  <si>
    <t xml:space="preserve">Межбюджетные трансферты бюджетам сельских поселений на исполнение полномочий по организации ритуальных услуг и содержание мест захоронения сельских поселений (Межбюджетные трансферты) </t>
  </si>
  <si>
    <t>Межбюджетные трансферты на исполнение переданных полномочий сельским поселениям на участие в организации деятельности по сбору ( в том числе раздельному сбору) и транспортированию твердых коммунальных отходов сельских поселений (Межбюджетные трансферты)</t>
  </si>
  <si>
    <t xml:space="preserve">Межбюджетные трансферты бюджетам сельских поселений на исполнение полномочий по организации ритуальных услуг и содержание мест захоронения сельских поселений(Межбюджетные трансферты) </t>
  </si>
  <si>
    <r>
      <t xml:space="preserve">Межбюджетные трансферты бюджетам сельских поселений на исполнение полномочий  по предупреждению и ликвидации последствий чрезвычайных ситуаций и стихийных бедствий природного и техногенного характера  </t>
    </r>
    <r>
      <rPr>
        <sz val="10"/>
        <color rgb="FF000000"/>
        <rFont val="Times New Roman"/>
        <family val="1"/>
        <charset val="204"/>
      </rPr>
      <t xml:space="preserve">(Межбюджетные трансферты) </t>
    </r>
  </si>
  <si>
    <t>от 16.12.2016 г.  № 155-р</t>
  </si>
  <si>
    <t xml:space="preserve">от 16.12.2016 г. № 155-р  </t>
  </si>
  <si>
    <t>от 16.12.2016 г. № 155-р</t>
  </si>
  <si>
    <t xml:space="preserve">от 16.12.2016 г. № 155-р   </t>
  </si>
  <si>
    <t xml:space="preserve">             от 16.12.2016 г. № 155-р</t>
  </si>
  <si>
    <t xml:space="preserve">от 16.12.2016 г. № 155-р          </t>
  </si>
  <si>
    <t>0410100320</t>
  </si>
  <si>
    <t>0680160050</t>
  </si>
  <si>
    <t>040 2 02 40014 05 0000 151</t>
  </si>
  <si>
    <t>600</t>
  </si>
  <si>
    <t>10</t>
  </si>
  <si>
    <t xml:space="preserve">бюджета Тейковского муниципального района на 2017 год                                             </t>
  </si>
</sst>
</file>

<file path=xl/styles.xml><?xml version="1.0" encoding="utf-8"?>
<styleSheet xmlns="http://schemas.openxmlformats.org/spreadsheetml/2006/main">
  <numFmts count="2">
    <numFmt numFmtId="44" formatCode="_-* #,##0.00&quot;р.&quot;_-;\-* #,##0.00&quot;р.&quot;_-;_-* &quot;-&quot;??&quot;р.&quot;_-;_-@_-"/>
    <numFmt numFmtId="164" formatCode="0.0"/>
  </numFmts>
  <fonts count="24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"/>
      <color theme="1"/>
      <name val="Arial"/>
      <family val="2"/>
      <charset val="204"/>
    </font>
    <font>
      <b/>
      <i/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6" fillId="0" borderId="0" applyFont="0" applyFill="0" applyBorder="0" applyAlignment="0" applyProtection="0"/>
  </cellStyleXfs>
  <cellXfs count="528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 indent="15"/>
    </xf>
    <xf numFmtId="0" fontId="8" fillId="0" borderId="0" xfId="0" applyFont="1" applyAlignment="1">
      <alignment horizontal="right"/>
    </xf>
    <xf numFmtId="0" fontId="2" fillId="0" borderId="0" xfId="0" applyFont="1" applyAlignment="1">
      <alignment horizontal="right" indent="15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49" fontId="7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49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164" fontId="4" fillId="0" borderId="1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49" fontId="6" fillId="0" borderId="1" xfId="0" applyNumberFormat="1" applyFont="1" applyBorder="1" applyAlignment="1">
      <alignment horizontal="center" vertical="top" wrapText="1"/>
    </xf>
    <xf numFmtId="164" fontId="4" fillId="0" borderId="5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0" fillId="0" borderId="0" xfId="0" applyBorder="1"/>
    <xf numFmtId="0" fontId="4" fillId="0" borderId="1" xfId="0" applyFont="1" applyBorder="1" applyAlignment="1">
      <alignment horizontal="justify"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vertical="top" wrapText="1"/>
    </xf>
    <xf numFmtId="49" fontId="4" fillId="0" borderId="3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justify" vertical="top" wrapText="1"/>
    </xf>
    <xf numFmtId="0" fontId="4" fillId="0" borderId="0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5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10" fillId="0" borderId="0" xfId="0" applyFont="1"/>
    <xf numFmtId="0" fontId="13" fillId="0" borderId="0" xfId="0" applyFont="1"/>
    <xf numFmtId="49" fontId="12" fillId="0" borderId="1" xfId="0" applyNumberFormat="1" applyFont="1" applyBorder="1" applyAlignment="1">
      <alignment horizontal="center" vertical="top" wrapText="1"/>
    </xf>
    <xf numFmtId="0" fontId="14" fillId="0" borderId="0" xfId="0" applyFont="1"/>
    <xf numFmtId="0" fontId="9" fillId="0" borderId="5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justify" vertical="top" wrapText="1"/>
    </xf>
    <xf numFmtId="0" fontId="9" fillId="0" borderId="3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justify" vertical="top" wrapText="1"/>
    </xf>
    <xf numFmtId="49" fontId="5" fillId="0" borderId="2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49" fontId="4" fillId="0" borderId="5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9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justify" vertical="top" wrapText="1"/>
    </xf>
    <xf numFmtId="164" fontId="4" fillId="0" borderId="3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justify" vertical="top" wrapText="1"/>
    </xf>
    <xf numFmtId="0" fontId="4" fillId="2" borderId="1" xfId="0" applyFont="1" applyFill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17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wrapText="1"/>
    </xf>
    <xf numFmtId="164" fontId="4" fillId="0" borderId="0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64" fontId="4" fillId="0" borderId="0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wrapText="1"/>
    </xf>
    <xf numFmtId="0" fontId="4" fillId="0" borderId="1" xfId="0" applyNumberFormat="1" applyFont="1" applyBorder="1" applyAlignment="1">
      <alignment horizontal="justify" vertical="top" wrapText="1"/>
    </xf>
    <xf numFmtId="164" fontId="4" fillId="0" borderId="5" xfId="0" applyNumberFormat="1" applyFont="1" applyBorder="1" applyAlignment="1">
      <alignment horizontal="center" wrapText="1"/>
    </xf>
    <xf numFmtId="1" fontId="4" fillId="0" borderId="2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164" fontId="4" fillId="0" borderId="2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justify" wrapText="1"/>
    </xf>
    <xf numFmtId="1" fontId="5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wrapText="1"/>
    </xf>
    <xf numFmtId="164" fontId="5" fillId="0" borderId="0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justify" wrapText="1"/>
    </xf>
    <xf numFmtId="44" fontId="4" fillId="0" borderId="1" xfId="1" applyFont="1" applyBorder="1" applyAlignment="1">
      <alignment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17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2" fillId="0" borderId="0" xfId="0" applyFont="1" applyBorder="1" applyAlignment="1">
      <alignment horizontal="right" wrapText="1"/>
    </xf>
    <xf numFmtId="1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wrapText="1"/>
    </xf>
    <xf numFmtId="164" fontId="4" fillId="0" borderId="1" xfId="0" applyNumberFormat="1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wrapText="1"/>
    </xf>
    <xf numFmtId="1" fontId="19" fillId="0" borderId="1" xfId="0" applyNumberFormat="1" applyFont="1" applyBorder="1" applyAlignment="1">
      <alignment horizontal="center" vertical="top" wrapText="1"/>
    </xf>
    <xf numFmtId="164" fontId="4" fillId="0" borderId="5" xfId="0" applyNumberFormat="1" applyFont="1" applyBorder="1" applyAlignment="1">
      <alignment horizontal="justify" vertical="top" wrapText="1"/>
    </xf>
    <xf numFmtId="0" fontId="2" fillId="0" borderId="0" xfId="0" applyFont="1" applyAlignment="1">
      <alignment horizontal="right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9" fontId="4" fillId="0" borderId="3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2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12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horizontal="right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5" fillId="0" borderId="9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right"/>
    </xf>
    <xf numFmtId="164" fontId="5" fillId="0" borderId="0" xfId="0" applyNumberFormat="1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justify" vertical="top" wrapText="1"/>
    </xf>
    <xf numFmtId="0" fontId="6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vertical="top" wrapText="1"/>
    </xf>
    <xf numFmtId="0" fontId="20" fillId="0" borderId="0" xfId="0" applyFont="1" applyAlignment="1">
      <alignment horizontal="center" wrapText="1"/>
    </xf>
    <xf numFmtId="0" fontId="8" fillId="0" borderId="0" xfId="0" applyFont="1" applyAlignment="1">
      <alignment horizontal="left" indent="15"/>
    </xf>
    <xf numFmtId="0" fontId="3" fillId="0" borderId="0" xfId="0" applyFont="1" applyAlignment="1">
      <alignment horizontal="justify"/>
    </xf>
    <xf numFmtId="0" fontId="5" fillId="0" borderId="10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2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justify"/>
    </xf>
    <xf numFmtId="0" fontId="10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10" fillId="0" borderId="3" xfId="0" applyFont="1" applyBorder="1" applyAlignment="1">
      <alignment vertical="top" wrapText="1"/>
    </xf>
    <xf numFmtId="0" fontId="9" fillId="0" borderId="2" xfId="0" applyFont="1" applyBorder="1" applyAlignment="1">
      <alignment horizontal="justify" vertical="top" wrapText="1"/>
    </xf>
    <xf numFmtId="0" fontId="9" fillId="0" borderId="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2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justify"/>
    </xf>
    <xf numFmtId="0" fontId="4" fillId="0" borderId="0" xfId="0" applyFont="1"/>
    <xf numFmtId="0" fontId="4" fillId="0" borderId="1" xfId="0" applyFont="1" applyBorder="1"/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wrapText="1"/>
    </xf>
    <xf numFmtId="49" fontId="7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right" wrapText="1"/>
    </xf>
    <xf numFmtId="0" fontId="5" fillId="0" borderId="1" xfId="0" applyFont="1" applyBorder="1" applyAlignment="1">
      <alignment vertical="top" wrapText="1"/>
    </xf>
    <xf numFmtId="0" fontId="4" fillId="0" borderId="0" xfId="0" applyFont="1" applyBorder="1" applyAlignment="1">
      <alignment horizontal="right"/>
    </xf>
    <xf numFmtId="0" fontId="12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justify" vertical="top" wrapText="1"/>
    </xf>
    <xf numFmtId="0" fontId="6" fillId="0" borderId="0" xfId="0" applyFont="1" applyAlignment="1">
      <alignment wrapText="1"/>
    </xf>
    <xf numFmtId="49" fontId="6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7" fillId="0" borderId="1" xfId="0" applyFont="1" applyBorder="1"/>
    <xf numFmtId="164" fontId="7" fillId="0" borderId="1" xfId="0" applyNumberFormat="1" applyFont="1" applyBorder="1"/>
    <xf numFmtId="0" fontId="9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5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5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right"/>
    </xf>
    <xf numFmtId="0" fontId="17" fillId="0" borderId="3" xfId="0" applyFont="1" applyBorder="1"/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wrapText="1"/>
    </xf>
    <xf numFmtId="0" fontId="2" fillId="0" borderId="1" xfId="0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/>
    </xf>
    <xf numFmtId="0" fontId="3" fillId="0" borderId="0" xfId="0" applyFont="1"/>
    <xf numFmtId="49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horizontal="center" wrapText="1"/>
    </xf>
    <xf numFmtId="49" fontId="23" fillId="0" borderId="1" xfId="0" applyNumberFormat="1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0" fontId="4" fillId="0" borderId="7" xfId="0" applyFont="1" applyBorder="1" applyAlignment="1">
      <alignment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9" fontId="4" fillId="0" borderId="5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0" fillId="0" borderId="5" xfId="0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5" fillId="0" borderId="9" xfId="0" applyFont="1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right" wrapText="1" shrinkToFit="1"/>
    </xf>
    <xf numFmtId="0" fontId="3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2" fillId="0" borderId="0" xfId="0" applyFont="1" applyBorder="1" applyAlignment="1">
      <alignment horizontal="right" wrapText="1"/>
    </xf>
    <xf numFmtId="1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wrapText="1"/>
    </xf>
    <xf numFmtId="0" fontId="10" fillId="0" borderId="1" xfId="0" applyFont="1" applyBorder="1" applyAlignment="1">
      <alignment horizontal="justify" wrapText="1"/>
    </xf>
    <xf numFmtId="164" fontId="4" fillId="0" borderId="1" xfId="0" applyNumberFormat="1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49" fontId="4" fillId="0" borderId="2" xfId="0" applyNumberFormat="1" applyFont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49" fontId="4" fillId="0" borderId="8" xfId="0" applyNumberFormat="1" applyFont="1" applyBorder="1" applyAlignment="1">
      <alignment horizontal="center" wrapText="1"/>
    </xf>
    <xf numFmtId="49" fontId="4" fillId="0" borderId="5" xfId="0" applyNumberFormat="1" applyFont="1" applyBorder="1" applyAlignment="1">
      <alignment horizontal="center" wrapText="1"/>
    </xf>
    <xf numFmtId="49" fontId="4" fillId="0" borderId="9" xfId="0" applyNumberFormat="1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 vertical="top" wrapText="1"/>
    </xf>
    <xf numFmtId="49" fontId="4" fillId="0" borderId="10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4" fillId="0" borderId="8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49" fontId="5" fillId="0" borderId="8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4" fillId="0" borderId="8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justify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3" fontId="4" fillId="0" borderId="8" xfId="0" applyNumberFormat="1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top" wrapText="1"/>
    </xf>
    <xf numFmtId="0" fontId="4" fillId="0" borderId="8" xfId="0" applyNumberFormat="1" applyFont="1" applyBorder="1" applyAlignment="1">
      <alignment horizontal="center" vertical="top" wrapText="1"/>
    </xf>
    <xf numFmtId="0" fontId="4" fillId="0" borderId="5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164" fontId="4" fillId="0" borderId="2" xfId="0" applyNumberFormat="1" applyFont="1" applyBorder="1" applyAlignment="1">
      <alignment horizontal="center" vertical="top" wrapText="1"/>
    </xf>
    <xf numFmtId="164" fontId="4" fillId="0" borderId="3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164" fontId="5" fillId="0" borderId="7" xfId="0" applyNumberFormat="1" applyFont="1" applyBorder="1" applyAlignment="1">
      <alignment horizontal="center" vertical="top" wrapText="1"/>
    </xf>
    <xf numFmtId="164" fontId="5" fillId="0" borderId="6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9" fillId="0" borderId="3" xfId="0" applyFont="1" applyBorder="1" applyAlignment="1">
      <alignment horizontal="center" vertical="top" wrapText="1"/>
    </xf>
    <xf numFmtId="0" fontId="12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9" fillId="0" borderId="2" xfId="0" applyFont="1" applyBorder="1" applyAlignment="1">
      <alignment horizontal="left" wrapText="1"/>
    </xf>
    <xf numFmtId="0" fontId="9" fillId="0" borderId="3" xfId="0" applyFont="1" applyBorder="1" applyAlignment="1">
      <alignment horizontal="left" wrapText="1"/>
    </xf>
    <xf numFmtId="0" fontId="12" fillId="0" borderId="1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49" fontId="7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0" fillId="0" borderId="8" xfId="0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0" fillId="0" borderId="0" xfId="0" applyAlignment="1">
      <alignment horizontal="right" wrapText="1"/>
    </xf>
    <xf numFmtId="0" fontId="2" fillId="0" borderId="0" xfId="0" applyFont="1" applyBorder="1" applyAlignment="1">
      <alignment wrapText="1"/>
    </xf>
    <xf numFmtId="0" fontId="6" fillId="0" borderId="0" xfId="0" applyFont="1" applyBorder="1" applyAlignment="1">
      <alignment horizontal="right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22" fillId="0" borderId="2" xfId="0" applyFont="1" applyBorder="1" applyAlignment="1">
      <alignment horizontal="center" wrapText="1"/>
    </xf>
    <xf numFmtId="0" fontId="22" fillId="0" borderId="4" xfId="0" applyFont="1" applyBorder="1" applyAlignment="1">
      <alignment horizontal="center" wrapText="1"/>
    </xf>
    <xf numFmtId="0" fontId="2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1" xfId="0" applyFont="1" applyBorder="1" applyAlignment="1">
      <alignment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0" xfId="0" applyFont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4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4" fillId="0" borderId="13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9"/>
  <sheetViews>
    <sheetView workbookViewId="0">
      <selection sqref="A1:XFD1048576"/>
    </sheetView>
  </sheetViews>
  <sheetFormatPr defaultRowHeight="15"/>
  <cols>
    <col min="1" max="1" width="7.28515625" customWidth="1"/>
    <col min="2" max="2" width="14.7109375" customWidth="1"/>
    <col min="3" max="3" width="40.28515625" customWidth="1"/>
    <col min="4" max="4" width="12.5703125" customWidth="1"/>
    <col min="5" max="5" width="11.85546875" customWidth="1"/>
    <col min="6" max="6" width="9.140625" customWidth="1"/>
    <col min="7" max="7" width="10.42578125" customWidth="1"/>
  </cols>
  <sheetData>
    <row r="1" spans="1:15" ht="15.75">
      <c r="C1" s="411" t="s">
        <v>525</v>
      </c>
      <c r="D1" s="411"/>
      <c r="E1" s="411"/>
    </row>
    <row r="2" spans="1:15" ht="15.75">
      <c r="C2" s="411" t="s">
        <v>0</v>
      </c>
      <c r="D2" s="411"/>
      <c r="E2" s="411"/>
    </row>
    <row r="3" spans="1:15" ht="15.75">
      <c r="D3" s="411" t="s">
        <v>1</v>
      </c>
      <c r="E3" s="411"/>
    </row>
    <row r="4" spans="1:15" ht="15.75">
      <c r="C4" s="411" t="s">
        <v>2</v>
      </c>
      <c r="D4" s="411"/>
      <c r="E4" s="411"/>
    </row>
    <row r="5" spans="1:15" ht="15.75">
      <c r="C5" s="411" t="s">
        <v>842</v>
      </c>
      <c r="D5" s="411"/>
      <c r="E5" s="411"/>
    </row>
    <row r="6" spans="1:15" ht="15.75">
      <c r="D6" s="1"/>
      <c r="E6" s="1"/>
    </row>
    <row r="7" spans="1:15" s="231" customFormat="1" ht="41.25" customHeight="1">
      <c r="A7" s="400" t="s">
        <v>526</v>
      </c>
      <c r="B7" s="400"/>
      <c r="C7" s="400"/>
      <c r="D7" s="400"/>
      <c r="E7" s="400"/>
      <c r="F7" s="216"/>
      <c r="G7" s="216"/>
      <c r="H7" s="216"/>
      <c r="I7" s="216"/>
      <c r="J7" s="216"/>
      <c r="K7" s="216"/>
      <c r="L7" s="216"/>
      <c r="M7" s="216"/>
      <c r="N7" s="216"/>
      <c r="O7" s="216"/>
    </row>
    <row r="8" spans="1:15" ht="15.75" hidden="1" customHeight="1">
      <c r="A8" s="400"/>
      <c r="B8" s="400"/>
      <c r="C8" s="400"/>
      <c r="D8" s="400"/>
      <c r="E8" s="400"/>
    </row>
    <row r="9" spans="1:15" ht="16.5">
      <c r="C9" s="232" t="s">
        <v>542</v>
      </c>
      <c r="D9" s="210"/>
      <c r="E9" s="210"/>
    </row>
    <row r="10" spans="1:15" ht="15.75">
      <c r="D10" s="401" t="s">
        <v>527</v>
      </c>
      <c r="E10" s="401"/>
    </row>
    <row r="11" spans="1:15" ht="40.5" customHeight="1">
      <c r="A11" s="402" t="s">
        <v>528</v>
      </c>
      <c r="B11" s="403"/>
      <c r="C11" s="406" t="s">
        <v>529</v>
      </c>
      <c r="D11" s="408" t="s">
        <v>530</v>
      </c>
      <c r="E11" s="410" t="s">
        <v>531</v>
      </c>
    </row>
    <row r="12" spans="1:15" ht="45" customHeight="1">
      <c r="A12" s="404"/>
      <c r="B12" s="405"/>
      <c r="C12" s="407"/>
      <c r="D12" s="409"/>
      <c r="E12" s="410"/>
    </row>
    <row r="13" spans="1:15">
      <c r="A13" s="398">
        <v>1</v>
      </c>
      <c r="B13" s="399"/>
      <c r="C13" s="203">
        <v>2</v>
      </c>
      <c r="D13" s="203">
        <v>3</v>
      </c>
      <c r="E13" s="203">
        <v>4</v>
      </c>
    </row>
    <row r="14" spans="1:15" ht="27" customHeight="1">
      <c r="A14" s="397" t="s">
        <v>532</v>
      </c>
      <c r="B14" s="397"/>
      <c r="C14" s="14" t="s">
        <v>533</v>
      </c>
      <c r="D14" s="211">
        <v>100</v>
      </c>
      <c r="E14" s="211">
        <v>0</v>
      </c>
    </row>
    <row r="15" spans="1:15" ht="66" customHeight="1">
      <c r="A15" s="397" t="s">
        <v>534</v>
      </c>
      <c r="B15" s="397"/>
      <c r="C15" s="14" t="s">
        <v>535</v>
      </c>
      <c r="D15" s="211">
        <v>100</v>
      </c>
      <c r="E15" s="211">
        <v>0</v>
      </c>
    </row>
    <row r="16" spans="1:15" ht="29.25" customHeight="1">
      <c r="A16" s="397" t="s">
        <v>536</v>
      </c>
      <c r="B16" s="397"/>
      <c r="C16" s="14" t="s">
        <v>537</v>
      </c>
      <c r="D16" s="211">
        <v>100</v>
      </c>
      <c r="E16" s="211">
        <v>0</v>
      </c>
    </row>
    <row r="17" spans="1:5" ht="41.25" customHeight="1">
      <c r="A17" s="397" t="s">
        <v>538</v>
      </c>
      <c r="B17" s="397"/>
      <c r="C17" s="11" t="s">
        <v>431</v>
      </c>
      <c r="D17" s="211">
        <v>100</v>
      </c>
      <c r="E17" s="211">
        <v>0</v>
      </c>
    </row>
    <row r="18" spans="1:5" ht="27.75" customHeight="1">
      <c r="A18" s="397" t="s">
        <v>539</v>
      </c>
      <c r="B18" s="397"/>
      <c r="C18" s="11" t="s">
        <v>469</v>
      </c>
      <c r="D18" s="211">
        <v>100</v>
      </c>
      <c r="E18" s="211">
        <v>0</v>
      </c>
    </row>
    <row r="19" spans="1:5" ht="28.5" customHeight="1">
      <c r="A19" s="397" t="s">
        <v>540</v>
      </c>
      <c r="B19" s="397"/>
      <c r="C19" s="14" t="s">
        <v>541</v>
      </c>
      <c r="D19" s="211">
        <v>100</v>
      </c>
      <c r="E19" s="211">
        <v>0</v>
      </c>
    </row>
  </sheetData>
  <mergeCells count="18">
    <mergeCell ref="C1:E1"/>
    <mergeCell ref="C2:E2"/>
    <mergeCell ref="D3:E3"/>
    <mergeCell ref="C4:E4"/>
    <mergeCell ref="C5:E5"/>
    <mergeCell ref="A7:E8"/>
    <mergeCell ref="D10:E10"/>
    <mergeCell ref="A11:B12"/>
    <mergeCell ref="C11:C12"/>
    <mergeCell ref="D11:D12"/>
    <mergeCell ref="E11:E12"/>
    <mergeCell ref="A17:B17"/>
    <mergeCell ref="A18:B18"/>
    <mergeCell ref="A19:B19"/>
    <mergeCell ref="A13:B13"/>
    <mergeCell ref="A14:B14"/>
    <mergeCell ref="A15:B15"/>
    <mergeCell ref="A16:B1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52"/>
  <sheetViews>
    <sheetView view="pageBreakPreview" zoomScale="124" zoomScaleSheetLayoutView="124" workbookViewId="0">
      <selection sqref="A1:XFD1048576"/>
    </sheetView>
  </sheetViews>
  <sheetFormatPr defaultRowHeight="15"/>
  <cols>
    <col min="1" max="1" width="8.5703125" customWidth="1"/>
    <col min="2" max="2" width="59" customWidth="1"/>
    <col min="3" max="3" width="10.42578125" customWidth="1"/>
    <col min="4" max="4" width="9.28515625" customWidth="1"/>
  </cols>
  <sheetData>
    <row r="1" spans="1:4" ht="15.75">
      <c r="B1" s="401" t="s">
        <v>523</v>
      </c>
      <c r="C1" s="401"/>
      <c r="D1" s="401"/>
    </row>
    <row r="2" spans="1:4" ht="15.75">
      <c r="B2" s="401" t="s">
        <v>0</v>
      </c>
      <c r="C2" s="401"/>
      <c r="D2" s="401"/>
    </row>
    <row r="3" spans="1:4" ht="15.75">
      <c r="B3" s="401" t="s">
        <v>1</v>
      </c>
      <c r="C3" s="401"/>
      <c r="D3" s="401"/>
    </row>
    <row r="4" spans="1:4" ht="15.75">
      <c r="B4" s="401" t="s">
        <v>2</v>
      </c>
      <c r="C4" s="401"/>
      <c r="D4" s="401"/>
    </row>
    <row r="5" spans="1:4" ht="18.75">
      <c r="A5" s="2"/>
      <c r="B5" s="401" t="s">
        <v>844</v>
      </c>
      <c r="C5" s="401"/>
      <c r="D5" s="401"/>
    </row>
    <row r="6" spans="1:4" ht="9" customHeight="1">
      <c r="A6" s="2"/>
      <c r="B6" s="469"/>
      <c r="C6" s="469"/>
      <c r="D6" s="469"/>
    </row>
    <row r="7" spans="1:4">
      <c r="A7" s="414" t="s">
        <v>54</v>
      </c>
      <c r="B7" s="470"/>
      <c r="C7" s="470"/>
      <c r="D7" s="470"/>
    </row>
    <row r="8" spans="1:4" ht="43.5" customHeight="1">
      <c r="A8" s="414" t="s">
        <v>648</v>
      </c>
      <c r="B8" s="470"/>
      <c r="C8" s="470"/>
      <c r="D8" s="470"/>
    </row>
    <row r="9" spans="1:4" ht="22.5" customHeight="1">
      <c r="A9" s="416" t="s">
        <v>6</v>
      </c>
      <c r="B9" s="468"/>
      <c r="C9" s="468"/>
      <c r="D9" s="468"/>
    </row>
    <row r="10" spans="1:4" ht="22.5" customHeight="1">
      <c r="A10" s="488"/>
      <c r="B10" s="458" t="s">
        <v>3</v>
      </c>
      <c r="C10" s="487" t="s">
        <v>513</v>
      </c>
      <c r="D10" s="399"/>
    </row>
    <row r="11" spans="1:4" ht="54" customHeight="1">
      <c r="A11" s="489"/>
      <c r="B11" s="459"/>
      <c r="C11" s="205" t="s">
        <v>507</v>
      </c>
      <c r="D11" s="205" t="s">
        <v>506</v>
      </c>
    </row>
    <row r="12" spans="1:4">
      <c r="A12" s="7" t="s">
        <v>77</v>
      </c>
      <c r="B12" s="20" t="s">
        <v>55</v>
      </c>
      <c r="C12" s="71">
        <f>SUM(C13:C21)</f>
        <v>29649.600000000002</v>
      </c>
      <c r="D12" s="77">
        <f>SUM(D13:D21)</f>
        <v>29479.600000000002</v>
      </c>
    </row>
    <row r="13" spans="1:4" s="19" customFormat="1" ht="26.25" customHeight="1">
      <c r="A13" s="32" t="s">
        <v>118</v>
      </c>
      <c r="B13" s="31" t="s">
        <v>119</v>
      </c>
      <c r="C13" s="70">
        <v>1313.5</v>
      </c>
      <c r="D13" s="291">
        <v>1313.5</v>
      </c>
    </row>
    <row r="14" spans="1:4" ht="40.5" customHeight="1">
      <c r="A14" s="486" t="s">
        <v>78</v>
      </c>
      <c r="B14" s="466" t="s">
        <v>56</v>
      </c>
      <c r="C14" s="467">
        <v>977.9</v>
      </c>
      <c r="D14" s="467">
        <v>977.9</v>
      </c>
    </row>
    <row r="15" spans="1:4" ht="15" hidden="1" customHeight="1">
      <c r="A15" s="486"/>
      <c r="B15" s="466"/>
      <c r="C15" s="467"/>
      <c r="D15" s="467"/>
    </row>
    <row r="16" spans="1:4" ht="39" customHeight="1">
      <c r="A16" s="486" t="s">
        <v>79</v>
      </c>
      <c r="B16" s="466" t="s">
        <v>57</v>
      </c>
      <c r="C16" s="467">
        <v>17384.5</v>
      </c>
      <c r="D16" s="467">
        <v>17384.5</v>
      </c>
    </row>
    <row r="17" spans="1:4" ht="15" hidden="1" customHeight="1">
      <c r="A17" s="486"/>
      <c r="B17" s="466"/>
      <c r="C17" s="467"/>
      <c r="D17" s="467"/>
    </row>
    <row r="18" spans="1:4">
      <c r="A18" s="27" t="s">
        <v>116</v>
      </c>
      <c r="B18" s="26" t="s">
        <v>117</v>
      </c>
      <c r="C18" s="70"/>
      <c r="D18" s="291"/>
    </row>
    <row r="19" spans="1:4" ht="29.25" customHeight="1">
      <c r="A19" s="9" t="s">
        <v>80</v>
      </c>
      <c r="B19" s="21" t="s">
        <v>58</v>
      </c>
      <c r="C19" s="291">
        <v>3445.8</v>
      </c>
      <c r="D19" s="291">
        <v>3445.8</v>
      </c>
    </row>
    <row r="20" spans="1:4">
      <c r="A20" s="9" t="s">
        <v>81</v>
      </c>
      <c r="B20" s="21" t="s">
        <v>59</v>
      </c>
      <c r="C20" s="291">
        <v>5300</v>
      </c>
      <c r="D20" s="76">
        <v>5300</v>
      </c>
    </row>
    <row r="21" spans="1:4">
      <c r="A21" s="9" t="s">
        <v>82</v>
      </c>
      <c r="B21" s="21" t="s">
        <v>60</v>
      </c>
      <c r="C21" s="291">
        <v>1227.9000000000001</v>
      </c>
      <c r="D21" s="76">
        <v>1057.9000000000001</v>
      </c>
    </row>
    <row r="22" spans="1:4" ht="27.75" customHeight="1">
      <c r="A22" s="484" t="s">
        <v>83</v>
      </c>
      <c r="B22" s="462" t="s">
        <v>61</v>
      </c>
      <c r="C22" s="485">
        <f>C24</f>
        <v>4939.8999999999996</v>
      </c>
      <c r="D22" s="485">
        <f>D24</f>
        <v>5489.7</v>
      </c>
    </row>
    <row r="23" spans="1:4" ht="15" hidden="1" customHeight="1">
      <c r="A23" s="484"/>
      <c r="B23" s="462"/>
      <c r="C23" s="485"/>
      <c r="D23" s="485"/>
    </row>
    <row r="24" spans="1:4" ht="29.25" customHeight="1">
      <c r="A24" s="9" t="s">
        <v>84</v>
      </c>
      <c r="B24" s="466" t="s">
        <v>62</v>
      </c>
      <c r="C24" s="467">
        <v>4939.8999999999996</v>
      </c>
      <c r="D24" s="76">
        <v>5489.7</v>
      </c>
    </row>
    <row r="25" spans="1:4" ht="15" hidden="1" customHeight="1">
      <c r="A25" s="9"/>
      <c r="B25" s="466"/>
      <c r="C25" s="467"/>
      <c r="D25" s="76"/>
    </row>
    <row r="26" spans="1:4" ht="14.25" customHeight="1">
      <c r="A26" s="7" t="s">
        <v>85</v>
      </c>
      <c r="B26" s="20" t="s">
        <v>63</v>
      </c>
      <c r="C26" s="71">
        <f>C27+C28+C29</f>
        <v>8528.7000000000007</v>
      </c>
      <c r="D26" s="77">
        <f>D27+D28+D29</f>
        <v>8751.7000000000007</v>
      </c>
    </row>
    <row r="27" spans="1:4">
      <c r="A27" s="9" t="s">
        <v>86</v>
      </c>
      <c r="B27" s="21" t="s">
        <v>64</v>
      </c>
      <c r="C27" s="70">
        <v>353</v>
      </c>
      <c r="D27" s="291">
        <v>353</v>
      </c>
    </row>
    <row r="28" spans="1:4">
      <c r="A28" s="9" t="s">
        <v>87</v>
      </c>
      <c r="B28" s="21" t="s">
        <v>65</v>
      </c>
      <c r="C28" s="70">
        <v>4657.1000000000004</v>
      </c>
      <c r="D28" s="291">
        <v>5242.5</v>
      </c>
    </row>
    <row r="29" spans="1:4">
      <c r="A29" s="9" t="s">
        <v>88</v>
      </c>
      <c r="B29" s="21" t="s">
        <v>66</v>
      </c>
      <c r="C29" s="70">
        <v>3518.6</v>
      </c>
      <c r="D29" s="76">
        <v>3156.2</v>
      </c>
    </row>
    <row r="30" spans="1:4">
      <c r="A30" s="293" t="s">
        <v>765</v>
      </c>
      <c r="B30" s="288" t="s">
        <v>764</v>
      </c>
      <c r="C30" s="294">
        <f>C31+C32+C33</f>
        <v>9039.4</v>
      </c>
      <c r="D30" s="294">
        <f>D31+D32+D33</f>
        <v>8840.7000000000007</v>
      </c>
    </row>
    <row r="31" spans="1:4">
      <c r="A31" s="295" t="s">
        <v>741</v>
      </c>
      <c r="B31" s="290" t="s">
        <v>766</v>
      </c>
      <c r="C31" s="291">
        <v>1023.1</v>
      </c>
      <c r="D31" s="291">
        <v>1023.1</v>
      </c>
    </row>
    <row r="32" spans="1:4">
      <c r="A32" s="295" t="s">
        <v>740</v>
      </c>
      <c r="B32" s="290" t="s">
        <v>767</v>
      </c>
      <c r="C32" s="291">
        <v>6928.4</v>
      </c>
      <c r="D32" s="291">
        <v>6729.7</v>
      </c>
    </row>
    <row r="33" spans="1:4">
      <c r="A33" s="295" t="s">
        <v>742</v>
      </c>
      <c r="B33" s="290" t="s">
        <v>768</v>
      </c>
      <c r="C33" s="291">
        <v>1087.9000000000001</v>
      </c>
      <c r="D33" s="291">
        <v>1087.9000000000001</v>
      </c>
    </row>
    <row r="34" spans="1:4">
      <c r="A34" s="7" t="s">
        <v>89</v>
      </c>
      <c r="B34" s="12" t="s">
        <v>111</v>
      </c>
      <c r="C34" s="71">
        <f>C35+C36+C37+C38</f>
        <v>107949.5</v>
      </c>
      <c r="D34" s="126">
        <f t="shared" ref="D34" si="0">D35+D36+D37+D38</f>
        <v>104309.8</v>
      </c>
    </row>
    <row r="35" spans="1:4">
      <c r="A35" s="9" t="s">
        <v>90</v>
      </c>
      <c r="B35" s="8" t="s">
        <v>67</v>
      </c>
      <c r="C35" s="70">
        <v>14163.1</v>
      </c>
      <c r="D35" s="76">
        <v>13788.1</v>
      </c>
    </row>
    <row r="36" spans="1:4">
      <c r="A36" s="9" t="s">
        <v>91</v>
      </c>
      <c r="B36" s="8" t="s">
        <v>68</v>
      </c>
      <c r="C36" s="70">
        <v>84386.3</v>
      </c>
      <c r="D36" s="76">
        <v>81121.600000000006</v>
      </c>
    </row>
    <row r="37" spans="1:4">
      <c r="A37" s="9" t="s">
        <v>92</v>
      </c>
      <c r="B37" s="23" t="s">
        <v>647</v>
      </c>
      <c r="C37" s="70">
        <v>855.7</v>
      </c>
      <c r="D37" s="76">
        <v>855.7</v>
      </c>
    </row>
    <row r="38" spans="1:4">
      <c r="A38" s="9" t="s">
        <v>93</v>
      </c>
      <c r="B38" s="8" t="s">
        <v>69</v>
      </c>
      <c r="C38" s="70">
        <v>8544.4</v>
      </c>
      <c r="D38" s="76">
        <v>8544.4</v>
      </c>
    </row>
    <row r="39" spans="1:4">
      <c r="A39" s="7" t="s">
        <v>94</v>
      </c>
      <c r="B39" s="51" t="s">
        <v>288</v>
      </c>
      <c r="C39" s="71">
        <f>C40+C41</f>
        <v>7849</v>
      </c>
      <c r="D39" s="77">
        <f>D40+D41</f>
        <v>7849</v>
      </c>
    </row>
    <row r="40" spans="1:4">
      <c r="A40" s="9" t="s">
        <v>95</v>
      </c>
      <c r="B40" s="23" t="s">
        <v>70</v>
      </c>
      <c r="C40" s="70">
        <v>6591.3</v>
      </c>
      <c r="D40" s="291">
        <v>6591.3</v>
      </c>
    </row>
    <row r="41" spans="1:4">
      <c r="A41" s="49" t="s">
        <v>286</v>
      </c>
      <c r="B41" s="23" t="s">
        <v>287</v>
      </c>
      <c r="C41" s="70">
        <v>1257.7</v>
      </c>
      <c r="D41" s="291">
        <v>1257.7</v>
      </c>
    </row>
    <row r="42" spans="1:4">
      <c r="A42" s="293" t="s">
        <v>769</v>
      </c>
      <c r="B42" s="297" t="s">
        <v>770</v>
      </c>
      <c r="C42" s="294">
        <f>C43</f>
        <v>200</v>
      </c>
      <c r="D42" s="294">
        <f>D43</f>
        <v>200</v>
      </c>
    </row>
    <row r="43" spans="1:4">
      <c r="A43" s="295" t="s">
        <v>744</v>
      </c>
      <c r="B43" s="300" t="s">
        <v>771</v>
      </c>
      <c r="C43" s="291">
        <v>200</v>
      </c>
      <c r="D43" s="291">
        <v>200</v>
      </c>
    </row>
    <row r="44" spans="1:4">
      <c r="A44" s="7" t="s">
        <v>96</v>
      </c>
      <c r="B44" s="12" t="s">
        <v>71</v>
      </c>
      <c r="C44" s="100">
        <f>C45+C47+C46</f>
        <v>2105.4</v>
      </c>
      <c r="D44" s="77">
        <f>D45+D47+D46</f>
        <v>2078.5</v>
      </c>
    </row>
    <row r="45" spans="1:4">
      <c r="A45" s="9" t="s">
        <v>97</v>
      </c>
      <c r="B45" s="8" t="s">
        <v>72</v>
      </c>
      <c r="C45" s="70">
        <v>1316.4</v>
      </c>
      <c r="D45" s="76">
        <v>1316.4</v>
      </c>
    </row>
    <row r="46" spans="1:4">
      <c r="A46" s="101" t="s">
        <v>347</v>
      </c>
      <c r="B46" s="23" t="s">
        <v>348</v>
      </c>
      <c r="C46" s="98">
        <v>134.30000000000001</v>
      </c>
      <c r="D46" s="98">
        <v>107.4</v>
      </c>
    </row>
    <row r="47" spans="1:4">
      <c r="A47" s="9" t="s">
        <v>98</v>
      </c>
      <c r="B47" s="8" t="s">
        <v>73</v>
      </c>
      <c r="C47" s="70">
        <v>654.70000000000005</v>
      </c>
      <c r="D47" s="75">
        <v>654.70000000000005</v>
      </c>
    </row>
    <row r="48" spans="1:4">
      <c r="A48" s="7" t="s">
        <v>99</v>
      </c>
      <c r="B48" s="12" t="s">
        <v>74</v>
      </c>
      <c r="C48" s="71">
        <f>C49</f>
        <v>177.8</v>
      </c>
      <c r="D48" s="77">
        <f>D49</f>
        <v>177.8</v>
      </c>
    </row>
    <row r="49" spans="1:4">
      <c r="A49" s="9" t="s">
        <v>100</v>
      </c>
      <c r="B49" s="8" t="s">
        <v>75</v>
      </c>
      <c r="C49" s="70">
        <v>177.8</v>
      </c>
      <c r="D49" s="75">
        <v>177.8</v>
      </c>
    </row>
    <row r="50" spans="1:4">
      <c r="A50" s="303"/>
      <c r="B50" s="305" t="s">
        <v>76</v>
      </c>
      <c r="C50" s="304">
        <f>C12+C22+C26+C30+C34+C39+C42+C44+C48</f>
        <v>170439.3</v>
      </c>
      <c r="D50" s="304">
        <f>D12+D22+D26+D30+D34+D39+D42+D44+D48</f>
        <v>167176.79999999999</v>
      </c>
    </row>
    <row r="51" spans="1:4">
      <c r="A51" s="7"/>
      <c r="B51" s="305" t="s">
        <v>784</v>
      </c>
      <c r="C51" s="77">
        <v>6903</v>
      </c>
      <c r="D51" s="294">
        <v>14563.6</v>
      </c>
    </row>
    <row r="52" spans="1:4">
      <c r="A52" s="306"/>
      <c r="B52" s="306" t="s">
        <v>785</v>
      </c>
      <c r="C52" s="307">
        <f>C50+C51</f>
        <v>177342.3</v>
      </c>
      <c r="D52" s="307">
        <f>D50+D51</f>
        <v>181740.4</v>
      </c>
    </row>
  </sheetData>
  <mergeCells count="26">
    <mergeCell ref="A10:A11"/>
    <mergeCell ref="D14:D15"/>
    <mergeCell ref="A7:D7"/>
    <mergeCell ref="A9:D9"/>
    <mergeCell ref="A8:D8"/>
    <mergeCell ref="A14:A15"/>
    <mergeCell ref="B1:D1"/>
    <mergeCell ref="B2:D2"/>
    <mergeCell ref="B3:D3"/>
    <mergeCell ref="B4:D4"/>
    <mergeCell ref="B5:D5"/>
    <mergeCell ref="B6:D6"/>
    <mergeCell ref="D16:D17"/>
    <mergeCell ref="B24:B25"/>
    <mergeCell ref="C22:C23"/>
    <mergeCell ref="C24:C25"/>
    <mergeCell ref="B14:B15"/>
    <mergeCell ref="C10:D10"/>
    <mergeCell ref="B10:B11"/>
    <mergeCell ref="A16:A17"/>
    <mergeCell ref="B16:B17"/>
    <mergeCell ref="C14:C15"/>
    <mergeCell ref="C16:C17"/>
    <mergeCell ref="D22:D23"/>
    <mergeCell ref="A22:A23"/>
    <mergeCell ref="B22:B2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147"/>
  <sheetViews>
    <sheetView view="pageBreakPreview" zoomScale="89" zoomScaleSheetLayoutView="89" workbookViewId="0">
      <selection activeCell="A11" sqref="A11:A13"/>
    </sheetView>
  </sheetViews>
  <sheetFormatPr defaultRowHeight="15"/>
  <cols>
    <col min="1" max="1" width="66.5703125" customWidth="1"/>
    <col min="2" max="2" width="5.140625" customWidth="1"/>
    <col min="3" max="3" width="4.85546875" customWidth="1"/>
    <col min="4" max="4" width="11.28515625" customWidth="1"/>
    <col min="5" max="5" width="4.7109375" customWidth="1"/>
    <col min="6" max="6" width="10.140625" customWidth="1"/>
    <col min="7" max="7" width="9.140625" hidden="1" customWidth="1"/>
  </cols>
  <sheetData>
    <row r="1" spans="1:7" ht="15.75">
      <c r="D1" s="401" t="s">
        <v>649</v>
      </c>
      <c r="E1" s="401"/>
      <c r="F1" s="401"/>
    </row>
    <row r="2" spans="1:7" ht="15.75">
      <c r="D2" s="401" t="s">
        <v>0</v>
      </c>
      <c r="E2" s="401"/>
      <c r="F2" s="401"/>
    </row>
    <row r="3" spans="1:7" ht="15.75">
      <c r="D3" s="401" t="s">
        <v>1</v>
      </c>
      <c r="E3" s="401"/>
      <c r="F3" s="401"/>
    </row>
    <row r="4" spans="1:7" ht="18.75">
      <c r="A4" s="2"/>
      <c r="D4" s="401" t="s">
        <v>2</v>
      </c>
      <c r="E4" s="401"/>
      <c r="F4" s="401"/>
    </row>
    <row r="5" spans="1:7" ht="18.75">
      <c r="A5" s="2"/>
      <c r="C5" s="401" t="s">
        <v>844</v>
      </c>
      <c r="D5" s="490"/>
      <c r="E5" s="490"/>
      <c r="F5" s="490"/>
    </row>
    <row r="6" spans="1:7" ht="18.75">
      <c r="A6" s="2"/>
    </row>
    <row r="7" spans="1:7">
      <c r="A7" s="414" t="s">
        <v>107</v>
      </c>
      <c r="B7" s="470"/>
      <c r="C7" s="470"/>
      <c r="D7" s="470"/>
      <c r="E7" s="470"/>
      <c r="F7" s="470"/>
    </row>
    <row r="8" spans="1:7">
      <c r="A8" s="414" t="s">
        <v>650</v>
      </c>
      <c r="B8" s="470"/>
      <c r="C8" s="470"/>
      <c r="D8" s="470"/>
      <c r="E8" s="470"/>
      <c r="F8" s="470"/>
    </row>
    <row r="9" spans="1:7" ht="15.75">
      <c r="A9" s="6"/>
    </row>
    <row r="10" spans="1:7" ht="23.25" customHeight="1">
      <c r="A10" s="1"/>
      <c r="E10" s="492" t="s">
        <v>6</v>
      </c>
      <c r="F10" s="492"/>
    </row>
    <row r="11" spans="1:7">
      <c r="A11" s="493"/>
      <c r="B11" s="493" t="s">
        <v>114</v>
      </c>
      <c r="C11" s="493" t="s">
        <v>101</v>
      </c>
      <c r="D11" s="494" t="s">
        <v>38</v>
      </c>
      <c r="E11" s="494" t="s">
        <v>102</v>
      </c>
      <c r="F11" s="494" t="s">
        <v>651</v>
      </c>
      <c r="G11" s="491"/>
    </row>
    <row r="12" spans="1:7">
      <c r="A12" s="493"/>
      <c r="B12" s="493"/>
      <c r="C12" s="493"/>
      <c r="D12" s="494"/>
      <c r="E12" s="494"/>
      <c r="F12" s="494"/>
      <c r="G12" s="491"/>
    </row>
    <row r="13" spans="1:7" ht="44.25" customHeight="1">
      <c r="A13" s="493"/>
      <c r="B13" s="493"/>
      <c r="C13" s="493"/>
      <c r="D13" s="494"/>
      <c r="E13" s="494"/>
      <c r="F13" s="494"/>
      <c r="G13" s="491"/>
    </row>
    <row r="14" spans="1:7" ht="15.75">
      <c r="A14" s="15" t="s">
        <v>103</v>
      </c>
      <c r="B14" s="24" t="s">
        <v>105</v>
      </c>
      <c r="C14" s="16"/>
      <c r="D14" s="277"/>
      <c r="E14" s="277"/>
      <c r="F14" s="283">
        <f>F15+F16+F17+F18+F19+F20+F21+F22+F23+F24+F25+F26+F27+F28+F29+F30+F31+F32+F33+F34+F35+F36+F37+F38+F39+F41+F42+F43+F44+F45+F46+F47+F48+F49+F50+F40</f>
        <v>35085.700000000004</v>
      </c>
      <c r="G14" s="222"/>
    </row>
    <row r="15" spans="1:7" ht="65.25" customHeight="1">
      <c r="A15" s="14" t="s">
        <v>255</v>
      </c>
      <c r="B15" s="274" t="s">
        <v>105</v>
      </c>
      <c r="C15" s="33" t="s">
        <v>118</v>
      </c>
      <c r="D15" s="278">
        <v>4190000250</v>
      </c>
      <c r="E15" s="23">
        <v>100</v>
      </c>
      <c r="F15" s="281">
        <v>1313.5</v>
      </c>
      <c r="G15" s="222"/>
    </row>
    <row r="16" spans="1:7" ht="52.5" customHeight="1">
      <c r="A16" s="280" t="s">
        <v>256</v>
      </c>
      <c r="B16" s="274" t="s">
        <v>105</v>
      </c>
      <c r="C16" s="274" t="s">
        <v>79</v>
      </c>
      <c r="D16" s="278">
        <v>4190000280</v>
      </c>
      <c r="E16" s="273">
        <v>100</v>
      </c>
      <c r="F16" s="281">
        <v>13960</v>
      </c>
      <c r="G16" s="222"/>
    </row>
    <row r="17" spans="1:7" ht="38.25">
      <c r="A17" s="280" t="s">
        <v>321</v>
      </c>
      <c r="B17" s="274" t="s">
        <v>105</v>
      </c>
      <c r="C17" s="274" t="s">
        <v>79</v>
      </c>
      <c r="D17" s="278">
        <v>4190000280</v>
      </c>
      <c r="E17" s="273">
        <v>200</v>
      </c>
      <c r="F17" s="281">
        <v>3076.5</v>
      </c>
      <c r="G17" s="222"/>
    </row>
    <row r="18" spans="1:7" ht="25.5">
      <c r="A18" s="280" t="s">
        <v>257</v>
      </c>
      <c r="B18" s="274" t="s">
        <v>105</v>
      </c>
      <c r="C18" s="274" t="s">
        <v>79</v>
      </c>
      <c r="D18" s="278">
        <v>4190000280</v>
      </c>
      <c r="E18" s="273">
        <v>300</v>
      </c>
      <c r="F18" s="281"/>
      <c r="G18" s="222"/>
    </row>
    <row r="19" spans="1:7" ht="40.5" customHeight="1">
      <c r="A19" s="280" t="s">
        <v>49</v>
      </c>
      <c r="B19" s="274" t="s">
        <v>105</v>
      </c>
      <c r="C19" s="274" t="s">
        <v>79</v>
      </c>
      <c r="D19" s="278">
        <v>4190000280</v>
      </c>
      <c r="E19" s="273">
        <v>800</v>
      </c>
      <c r="F19" s="281">
        <v>34.299999999999997</v>
      </c>
      <c r="G19" s="222"/>
    </row>
    <row r="20" spans="1:7" ht="66.75" customHeight="1">
      <c r="A20" s="275" t="s">
        <v>251</v>
      </c>
      <c r="B20" s="274" t="s">
        <v>105</v>
      </c>
      <c r="C20" s="274" t="s">
        <v>79</v>
      </c>
      <c r="D20" s="278">
        <v>1410180360</v>
      </c>
      <c r="E20" s="273">
        <v>100</v>
      </c>
      <c r="F20" s="281">
        <v>327.3</v>
      </c>
      <c r="G20" s="222"/>
    </row>
    <row r="21" spans="1:7" ht="45" customHeight="1">
      <c r="A21" s="275" t="s">
        <v>315</v>
      </c>
      <c r="B21" s="274" t="s">
        <v>105</v>
      </c>
      <c r="C21" s="274" t="s">
        <v>79</v>
      </c>
      <c r="D21" s="278">
        <v>1410180360</v>
      </c>
      <c r="E21" s="273">
        <v>200</v>
      </c>
      <c r="F21" s="281">
        <v>36.299999999999997</v>
      </c>
      <c r="G21" s="222"/>
    </row>
    <row r="22" spans="1:7" ht="39.75" customHeight="1">
      <c r="A22" s="280" t="s">
        <v>312</v>
      </c>
      <c r="B22" s="274" t="s">
        <v>105</v>
      </c>
      <c r="C22" s="274" t="s">
        <v>82</v>
      </c>
      <c r="D22" s="278">
        <v>1010120080</v>
      </c>
      <c r="E22" s="273">
        <v>200</v>
      </c>
      <c r="F22" s="281">
        <v>630</v>
      </c>
      <c r="G22" s="222"/>
    </row>
    <row r="23" spans="1:7" ht="44.25" customHeight="1">
      <c r="A23" s="275" t="s">
        <v>313</v>
      </c>
      <c r="B23" s="274" t="s">
        <v>105</v>
      </c>
      <c r="C23" s="274" t="s">
        <v>82</v>
      </c>
      <c r="D23" s="278">
        <v>1020120190</v>
      </c>
      <c r="E23" s="273">
        <v>200</v>
      </c>
      <c r="F23" s="281">
        <v>500</v>
      </c>
      <c r="G23" s="222"/>
    </row>
    <row r="24" spans="1:7" ht="39">
      <c r="A24" s="275" t="s">
        <v>318</v>
      </c>
      <c r="B24" s="274" t="s">
        <v>105</v>
      </c>
      <c r="C24" s="274" t="s">
        <v>82</v>
      </c>
      <c r="D24" s="278">
        <v>1710100700</v>
      </c>
      <c r="E24" s="273">
        <v>200</v>
      </c>
      <c r="F24" s="281">
        <v>0</v>
      </c>
      <c r="G24" s="222"/>
    </row>
    <row r="25" spans="1:7" ht="40.5" customHeight="1">
      <c r="A25" s="275" t="s">
        <v>331</v>
      </c>
      <c r="B25" s="274" t="s">
        <v>105</v>
      </c>
      <c r="C25" s="274" t="s">
        <v>82</v>
      </c>
      <c r="D25" s="278">
        <v>1710100710</v>
      </c>
      <c r="E25" s="273">
        <v>200</v>
      </c>
      <c r="F25" s="281">
        <v>90</v>
      </c>
      <c r="G25" s="222"/>
    </row>
    <row r="26" spans="1:7" ht="41.25" customHeight="1">
      <c r="A26" s="280" t="s">
        <v>332</v>
      </c>
      <c r="B26" s="274" t="s">
        <v>105</v>
      </c>
      <c r="C26" s="274" t="s">
        <v>82</v>
      </c>
      <c r="D26" s="278">
        <v>4290020100</v>
      </c>
      <c r="E26" s="273">
        <v>200</v>
      </c>
      <c r="F26" s="281">
        <v>400</v>
      </c>
      <c r="G26" s="222"/>
    </row>
    <row r="27" spans="1:7" ht="38.25">
      <c r="A27" s="280" t="s">
        <v>324</v>
      </c>
      <c r="B27" s="274" t="s">
        <v>105</v>
      </c>
      <c r="C27" s="274" t="s">
        <v>82</v>
      </c>
      <c r="D27" s="278">
        <v>4290020110</v>
      </c>
      <c r="E27" s="273">
        <v>200</v>
      </c>
      <c r="F27" s="281">
        <v>53.6</v>
      </c>
      <c r="G27" s="222"/>
    </row>
    <row r="28" spans="1:7" ht="27" customHeight="1">
      <c r="A28" s="280" t="s">
        <v>342</v>
      </c>
      <c r="B28" s="274" t="s">
        <v>105</v>
      </c>
      <c r="C28" s="274" t="s">
        <v>82</v>
      </c>
      <c r="D28" s="278">
        <v>4290020120</v>
      </c>
      <c r="E28" s="273">
        <v>800</v>
      </c>
      <c r="F28" s="281">
        <v>28.5</v>
      </c>
      <c r="G28" s="222"/>
    </row>
    <row r="29" spans="1:7" ht="54" customHeight="1">
      <c r="A29" s="280" t="s">
        <v>325</v>
      </c>
      <c r="B29" s="274" t="s">
        <v>105</v>
      </c>
      <c r="C29" s="274" t="s">
        <v>82</v>
      </c>
      <c r="D29" s="278">
        <v>4290020140</v>
      </c>
      <c r="E29" s="273">
        <v>200</v>
      </c>
      <c r="F29" s="281">
        <v>100</v>
      </c>
      <c r="G29" s="222"/>
    </row>
    <row r="30" spans="1:7" ht="65.25" customHeight="1">
      <c r="A30" s="14" t="s">
        <v>350</v>
      </c>
      <c r="B30" s="274" t="s">
        <v>105</v>
      </c>
      <c r="C30" s="274" t="s">
        <v>82</v>
      </c>
      <c r="D30" s="278">
        <v>4290007030</v>
      </c>
      <c r="E30" s="273">
        <v>300</v>
      </c>
      <c r="F30" s="281">
        <v>10</v>
      </c>
      <c r="G30" s="222"/>
    </row>
    <row r="31" spans="1:7" ht="41.25" customHeight="1">
      <c r="A31" s="280" t="s">
        <v>329</v>
      </c>
      <c r="B31" s="274" t="s">
        <v>105</v>
      </c>
      <c r="C31" s="274" t="s">
        <v>82</v>
      </c>
      <c r="D31" s="278">
        <v>4390080350</v>
      </c>
      <c r="E31" s="273">
        <v>200</v>
      </c>
      <c r="F31" s="281">
        <v>6.9</v>
      </c>
      <c r="G31" s="222"/>
    </row>
    <row r="32" spans="1:7" ht="39" customHeight="1">
      <c r="A32" s="280" t="s">
        <v>326</v>
      </c>
      <c r="B32" s="274" t="s">
        <v>105</v>
      </c>
      <c r="C32" s="274" t="s">
        <v>84</v>
      </c>
      <c r="D32" s="278">
        <v>4290020150</v>
      </c>
      <c r="E32" s="273">
        <v>200</v>
      </c>
      <c r="F32" s="281">
        <v>328</v>
      </c>
      <c r="G32" s="222"/>
    </row>
    <row r="33" spans="1:7" ht="93.75" customHeight="1">
      <c r="A33" s="280" t="s">
        <v>333</v>
      </c>
      <c r="B33" s="274" t="s">
        <v>105</v>
      </c>
      <c r="C33" s="274" t="s">
        <v>86</v>
      </c>
      <c r="D33" s="278">
        <v>4390080370</v>
      </c>
      <c r="E33" s="273">
        <v>200</v>
      </c>
      <c r="F33" s="281">
        <v>3</v>
      </c>
      <c r="G33" s="222"/>
    </row>
    <row r="34" spans="1:7" ht="87.75" customHeight="1">
      <c r="A34" s="285" t="s">
        <v>679</v>
      </c>
      <c r="B34" s="274" t="s">
        <v>105</v>
      </c>
      <c r="C34" s="274" t="s">
        <v>87</v>
      </c>
      <c r="D34" s="278">
        <v>1920120300</v>
      </c>
      <c r="E34" s="273">
        <v>200</v>
      </c>
      <c r="F34" s="281">
        <v>250</v>
      </c>
      <c r="G34" s="222"/>
    </row>
    <row r="35" spans="1:7" ht="64.5" customHeight="1">
      <c r="A35" s="285" t="s">
        <v>739</v>
      </c>
      <c r="B35" s="274" t="s">
        <v>105</v>
      </c>
      <c r="C35" s="274" t="s">
        <v>87</v>
      </c>
      <c r="D35" s="278">
        <v>2020120410</v>
      </c>
      <c r="E35" s="273">
        <v>200</v>
      </c>
      <c r="F35" s="281">
        <v>2178.5</v>
      </c>
      <c r="G35" s="222"/>
    </row>
    <row r="36" spans="1:7" ht="54.75" customHeight="1">
      <c r="A36" s="14" t="s">
        <v>328</v>
      </c>
      <c r="B36" s="274" t="s">
        <v>105</v>
      </c>
      <c r="C36" s="274" t="s">
        <v>88</v>
      </c>
      <c r="D36" s="278">
        <v>4290020160</v>
      </c>
      <c r="E36" s="273">
        <v>200</v>
      </c>
      <c r="F36" s="281">
        <v>1301.2</v>
      </c>
      <c r="G36" s="222"/>
    </row>
    <row r="37" spans="1:7" ht="38.25">
      <c r="A37" s="280" t="s">
        <v>675</v>
      </c>
      <c r="B37" s="274" t="s">
        <v>105</v>
      </c>
      <c r="C37" s="274" t="s">
        <v>88</v>
      </c>
      <c r="D37" s="278">
        <v>4290020180</v>
      </c>
      <c r="E37" s="273">
        <v>200</v>
      </c>
      <c r="F37" s="281">
        <v>950</v>
      </c>
      <c r="G37" s="269"/>
    </row>
    <row r="38" spans="1:7" ht="44.25" customHeight="1">
      <c r="A38" s="275" t="s">
        <v>732</v>
      </c>
      <c r="B38" s="274" t="s">
        <v>105</v>
      </c>
      <c r="C38" s="274" t="s">
        <v>741</v>
      </c>
      <c r="D38" s="274" t="s">
        <v>713</v>
      </c>
      <c r="E38" s="273">
        <v>200</v>
      </c>
      <c r="F38" s="281">
        <v>879.9</v>
      </c>
      <c r="G38" s="269"/>
    </row>
    <row r="39" spans="1:7" ht="39">
      <c r="A39" s="275" t="s">
        <v>731</v>
      </c>
      <c r="B39" s="274" t="s">
        <v>105</v>
      </c>
      <c r="C39" s="274" t="s">
        <v>741</v>
      </c>
      <c r="D39" s="274" t="s">
        <v>714</v>
      </c>
      <c r="E39" s="273">
        <v>200</v>
      </c>
      <c r="F39" s="281">
        <v>143.19999999999999</v>
      </c>
      <c r="G39" s="269"/>
    </row>
    <row r="40" spans="1:7" ht="50.25" customHeight="1">
      <c r="A40" s="275" t="s">
        <v>735</v>
      </c>
      <c r="B40" s="274" t="s">
        <v>105</v>
      </c>
      <c r="C40" s="274" t="s">
        <v>740</v>
      </c>
      <c r="D40" s="274" t="s">
        <v>693</v>
      </c>
      <c r="E40" s="273">
        <v>400</v>
      </c>
      <c r="F40" s="281">
        <v>332.6</v>
      </c>
      <c r="G40" s="269"/>
    </row>
    <row r="41" spans="1:7" ht="52.5" customHeight="1">
      <c r="A41" s="275" t="s">
        <v>702</v>
      </c>
      <c r="B41" s="274" t="s">
        <v>105</v>
      </c>
      <c r="C41" s="274" t="s">
        <v>740</v>
      </c>
      <c r="D41" s="386" t="s">
        <v>849</v>
      </c>
      <c r="E41" s="273">
        <v>800</v>
      </c>
      <c r="F41" s="281">
        <v>5000</v>
      </c>
      <c r="G41" s="269"/>
    </row>
    <row r="42" spans="1:7" ht="39">
      <c r="A42" s="275" t="s">
        <v>728</v>
      </c>
      <c r="B42" s="274" t="s">
        <v>105</v>
      </c>
      <c r="C42" s="274" t="s">
        <v>740</v>
      </c>
      <c r="D42" s="274" t="s">
        <v>719</v>
      </c>
      <c r="E42" s="273">
        <v>200</v>
      </c>
      <c r="F42" s="281">
        <v>500</v>
      </c>
      <c r="G42" s="269"/>
    </row>
    <row r="43" spans="1:7" ht="27" customHeight="1">
      <c r="A43" s="14" t="s">
        <v>725</v>
      </c>
      <c r="B43" s="274" t="s">
        <v>105</v>
      </c>
      <c r="C43" s="274" t="s">
        <v>740</v>
      </c>
      <c r="D43" s="278">
        <v>4290020270</v>
      </c>
      <c r="E43" s="273">
        <v>200</v>
      </c>
      <c r="F43" s="281">
        <v>559.4</v>
      </c>
      <c r="G43" s="269"/>
    </row>
    <row r="44" spans="1:7" ht="26.25">
      <c r="A44" s="318" t="s">
        <v>789</v>
      </c>
      <c r="B44" s="317" t="s">
        <v>105</v>
      </c>
      <c r="C44" s="13" t="s">
        <v>744</v>
      </c>
      <c r="D44" s="321">
        <v>2110120450</v>
      </c>
      <c r="E44" s="316">
        <v>300</v>
      </c>
      <c r="F44" s="323">
        <v>200</v>
      </c>
      <c r="G44" s="269"/>
    </row>
    <row r="45" spans="1:7" ht="29.25" customHeight="1">
      <c r="A45" s="318" t="s">
        <v>790</v>
      </c>
      <c r="B45" s="317" t="s">
        <v>105</v>
      </c>
      <c r="C45" s="13" t="s">
        <v>744</v>
      </c>
      <c r="D45" s="321">
        <v>2110120460</v>
      </c>
      <c r="E45" s="316">
        <v>300</v>
      </c>
      <c r="F45" s="323">
        <v>100</v>
      </c>
      <c r="G45" s="269"/>
    </row>
    <row r="46" spans="1:7" ht="39.75" customHeight="1">
      <c r="A46" s="318" t="s">
        <v>791</v>
      </c>
      <c r="B46" s="317" t="s">
        <v>105</v>
      </c>
      <c r="C46" s="13" t="s">
        <v>744</v>
      </c>
      <c r="D46" s="321">
        <v>2110120470</v>
      </c>
      <c r="E46" s="316">
        <v>300</v>
      </c>
      <c r="F46" s="323">
        <v>50</v>
      </c>
      <c r="G46" s="269"/>
    </row>
    <row r="47" spans="1:7" ht="36.75" customHeight="1">
      <c r="A47" s="318" t="s">
        <v>792</v>
      </c>
      <c r="B47" s="317" t="s">
        <v>105</v>
      </c>
      <c r="C47" s="13" t="s">
        <v>744</v>
      </c>
      <c r="D47" s="321">
        <v>2110120480</v>
      </c>
      <c r="E47" s="316">
        <v>300</v>
      </c>
      <c r="F47" s="323">
        <v>25</v>
      </c>
      <c r="G47" s="269"/>
    </row>
    <row r="48" spans="1:7" ht="30.75" customHeight="1">
      <c r="A48" s="318" t="s">
        <v>793</v>
      </c>
      <c r="B48" s="317" t="s">
        <v>105</v>
      </c>
      <c r="C48" s="13" t="s">
        <v>744</v>
      </c>
      <c r="D48" s="321">
        <v>2110120490</v>
      </c>
      <c r="E48" s="316">
        <v>300</v>
      </c>
      <c r="F48" s="323">
        <v>25</v>
      </c>
      <c r="G48" s="269"/>
    </row>
    <row r="49" spans="1:7" ht="25.5">
      <c r="A49" s="14" t="s">
        <v>262</v>
      </c>
      <c r="B49" s="274" t="s">
        <v>105</v>
      </c>
      <c r="C49" s="274" t="s">
        <v>97</v>
      </c>
      <c r="D49" s="278">
        <v>4290007010</v>
      </c>
      <c r="E49" s="273">
        <v>300</v>
      </c>
      <c r="F49" s="281">
        <v>1316.1</v>
      </c>
      <c r="G49" s="222"/>
    </row>
    <row r="50" spans="1:7" ht="38.25">
      <c r="A50" s="280" t="s">
        <v>349</v>
      </c>
      <c r="B50" s="274" t="s">
        <v>105</v>
      </c>
      <c r="C50" s="274" t="s">
        <v>347</v>
      </c>
      <c r="D50" s="274" t="s">
        <v>680</v>
      </c>
      <c r="E50" s="273">
        <v>300</v>
      </c>
      <c r="F50" s="281">
        <v>376.9</v>
      </c>
      <c r="G50" s="222"/>
    </row>
    <row r="51" spans="1:7" ht="15.75">
      <c r="A51" s="284" t="s">
        <v>104</v>
      </c>
      <c r="B51" s="24" t="s">
        <v>106</v>
      </c>
      <c r="C51" s="274"/>
      <c r="D51" s="278"/>
      <c r="E51" s="278"/>
      <c r="F51" s="283">
        <f>F52+F53</f>
        <v>977.9</v>
      </c>
      <c r="G51" s="222"/>
    </row>
    <row r="52" spans="1:7" ht="54" customHeight="1">
      <c r="A52" s="280" t="s">
        <v>254</v>
      </c>
      <c r="B52" s="274" t="s">
        <v>106</v>
      </c>
      <c r="C52" s="274" t="s">
        <v>78</v>
      </c>
      <c r="D52" s="278">
        <v>4090000270</v>
      </c>
      <c r="E52" s="273">
        <v>100</v>
      </c>
      <c r="F52" s="281">
        <v>817.5</v>
      </c>
      <c r="G52" s="222"/>
    </row>
    <row r="53" spans="1:7" ht="38.25">
      <c r="A53" s="280" t="s">
        <v>320</v>
      </c>
      <c r="B53" s="274" t="s">
        <v>106</v>
      </c>
      <c r="C53" s="274" t="s">
        <v>78</v>
      </c>
      <c r="D53" s="278">
        <v>4090000270</v>
      </c>
      <c r="E53" s="273">
        <v>200</v>
      </c>
      <c r="F53" s="281">
        <v>160.4</v>
      </c>
      <c r="G53" s="222"/>
    </row>
    <row r="54" spans="1:7" ht="21" customHeight="1">
      <c r="A54" s="284" t="s">
        <v>7</v>
      </c>
      <c r="B54" s="24" t="s">
        <v>8</v>
      </c>
      <c r="C54" s="274"/>
      <c r="D54" s="278"/>
      <c r="E54" s="278"/>
      <c r="F54" s="283">
        <f>SUM(F55:F80)</f>
        <v>25999.899999999994</v>
      </c>
      <c r="G54" s="222"/>
    </row>
    <row r="55" spans="1:7" ht="66" customHeight="1">
      <c r="A55" s="280" t="s">
        <v>258</v>
      </c>
      <c r="B55" s="274" t="s">
        <v>8</v>
      </c>
      <c r="C55" s="274" t="s">
        <v>80</v>
      </c>
      <c r="D55" s="278">
        <v>4190000290</v>
      </c>
      <c r="E55" s="273">
        <v>100</v>
      </c>
      <c r="F55" s="281">
        <v>3167.6</v>
      </c>
      <c r="G55" s="222"/>
    </row>
    <row r="56" spans="1:7" ht="39.75" customHeight="1">
      <c r="A56" s="280" t="s">
        <v>323</v>
      </c>
      <c r="B56" s="274" t="s">
        <v>8</v>
      </c>
      <c r="C56" s="274" t="s">
        <v>80</v>
      </c>
      <c r="D56" s="278">
        <v>4190000290</v>
      </c>
      <c r="E56" s="273">
        <v>200</v>
      </c>
      <c r="F56" s="281">
        <v>277.2</v>
      </c>
      <c r="G56" s="222"/>
    </row>
    <row r="57" spans="1:7" ht="29.25" customHeight="1">
      <c r="A57" s="280" t="s">
        <v>259</v>
      </c>
      <c r="B57" s="274" t="s">
        <v>8</v>
      </c>
      <c r="C57" s="274" t="s">
        <v>80</v>
      </c>
      <c r="D57" s="278">
        <v>4190000290</v>
      </c>
      <c r="E57" s="273">
        <v>800</v>
      </c>
      <c r="F57" s="281">
        <v>1</v>
      </c>
      <c r="G57" s="222"/>
    </row>
    <row r="58" spans="1:7" ht="25.5">
      <c r="A58" s="280" t="s">
        <v>260</v>
      </c>
      <c r="B58" s="274" t="s">
        <v>8</v>
      </c>
      <c r="C58" s="274" t="s">
        <v>81</v>
      </c>
      <c r="D58" s="278">
        <v>4290020090</v>
      </c>
      <c r="E58" s="273">
        <v>800</v>
      </c>
      <c r="F58" s="281">
        <v>5200</v>
      </c>
      <c r="G58" s="222"/>
    </row>
    <row r="59" spans="1:7" ht="42" customHeight="1">
      <c r="A59" s="280" t="s">
        <v>312</v>
      </c>
      <c r="B59" s="274" t="s">
        <v>8</v>
      </c>
      <c r="C59" s="274" t="s">
        <v>82</v>
      </c>
      <c r="D59" s="278">
        <v>1010120080</v>
      </c>
      <c r="E59" s="273">
        <v>200</v>
      </c>
      <c r="F59" s="281">
        <v>200</v>
      </c>
      <c r="G59" s="222"/>
    </row>
    <row r="60" spans="1:7" ht="51">
      <c r="A60" s="382" t="s">
        <v>841</v>
      </c>
      <c r="B60" s="348" t="s">
        <v>8</v>
      </c>
      <c r="C60" s="348" t="s">
        <v>84</v>
      </c>
      <c r="D60" s="349">
        <v>4290008100</v>
      </c>
      <c r="E60" s="346">
        <v>500</v>
      </c>
      <c r="F60" s="351">
        <v>966.3</v>
      </c>
      <c r="G60" s="333"/>
    </row>
    <row r="61" spans="1:7" ht="66.75" customHeight="1">
      <c r="A61" s="280" t="s">
        <v>50</v>
      </c>
      <c r="B61" s="274" t="s">
        <v>8</v>
      </c>
      <c r="C61" s="274" t="s">
        <v>84</v>
      </c>
      <c r="D61" s="278">
        <v>4290000300</v>
      </c>
      <c r="E61" s="273">
        <v>100</v>
      </c>
      <c r="F61" s="281">
        <v>2703.3</v>
      </c>
      <c r="G61" s="222"/>
    </row>
    <row r="62" spans="1:7" ht="51.75" customHeight="1">
      <c r="A62" s="280" t="s">
        <v>327</v>
      </c>
      <c r="B62" s="274" t="s">
        <v>8</v>
      </c>
      <c r="C62" s="274" t="s">
        <v>84</v>
      </c>
      <c r="D62" s="278">
        <v>4290000300</v>
      </c>
      <c r="E62" s="273">
        <v>200</v>
      </c>
      <c r="F62" s="281">
        <v>919.5</v>
      </c>
      <c r="G62" s="222"/>
    </row>
    <row r="63" spans="1:7" ht="39.75" customHeight="1">
      <c r="A63" s="280" t="s">
        <v>51</v>
      </c>
      <c r="B63" s="274" t="s">
        <v>8</v>
      </c>
      <c r="C63" s="274" t="s">
        <v>84</v>
      </c>
      <c r="D63" s="278">
        <v>4290000300</v>
      </c>
      <c r="E63" s="273">
        <v>800</v>
      </c>
      <c r="F63" s="281">
        <v>26.4</v>
      </c>
      <c r="G63" s="222"/>
    </row>
    <row r="64" spans="1:7" ht="28.5" customHeight="1">
      <c r="A64" s="280" t="s">
        <v>232</v>
      </c>
      <c r="B64" s="274" t="s">
        <v>8</v>
      </c>
      <c r="C64" s="274" t="s">
        <v>86</v>
      </c>
      <c r="D64" s="274" t="s">
        <v>235</v>
      </c>
      <c r="E64" s="273">
        <v>800</v>
      </c>
      <c r="F64" s="281">
        <v>350</v>
      </c>
      <c r="G64" s="222"/>
    </row>
    <row r="65" spans="1:7" ht="40.5" customHeight="1">
      <c r="A65" s="285" t="s">
        <v>795</v>
      </c>
      <c r="B65" s="328" t="s">
        <v>8</v>
      </c>
      <c r="C65" s="328" t="s">
        <v>87</v>
      </c>
      <c r="D65" s="330">
        <v>2010108010</v>
      </c>
      <c r="E65" s="327">
        <v>500</v>
      </c>
      <c r="F65" s="332">
        <v>2303</v>
      </c>
      <c r="G65" s="333"/>
    </row>
    <row r="66" spans="1:7" ht="25.5">
      <c r="A66" s="280" t="s">
        <v>239</v>
      </c>
      <c r="B66" s="274" t="s">
        <v>8</v>
      </c>
      <c r="C66" s="274" t="s">
        <v>88</v>
      </c>
      <c r="D66" s="274" t="s">
        <v>242</v>
      </c>
      <c r="E66" s="273">
        <v>800</v>
      </c>
      <c r="F66" s="281">
        <v>400</v>
      </c>
      <c r="G66" s="222"/>
    </row>
    <row r="67" spans="1:7" ht="52.5" customHeight="1">
      <c r="A67" s="395" t="s">
        <v>839</v>
      </c>
      <c r="B67" s="328" t="s">
        <v>8</v>
      </c>
      <c r="C67" s="328" t="s">
        <v>740</v>
      </c>
      <c r="D67" s="380" t="s">
        <v>800</v>
      </c>
      <c r="E67" s="327">
        <v>500</v>
      </c>
      <c r="F67" s="332">
        <v>360.6</v>
      </c>
      <c r="G67" s="333"/>
    </row>
    <row r="68" spans="1:7" ht="39">
      <c r="A68" s="395" t="s">
        <v>836</v>
      </c>
      <c r="B68" s="328" t="s">
        <v>8</v>
      </c>
      <c r="C68" s="328" t="s">
        <v>742</v>
      </c>
      <c r="D68" s="380" t="s">
        <v>799</v>
      </c>
      <c r="E68" s="327">
        <v>500</v>
      </c>
      <c r="F68" s="332">
        <v>887.9</v>
      </c>
      <c r="G68" s="333"/>
    </row>
    <row r="69" spans="1:7" ht="45.75" customHeight="1">
      <c r="A69" s="381" t="s">
        <v>840</v>
      </c>
      <c r="B69" s="328" t="s">
        <v>8</v>
      </c>
      <c r="C69" s="328" t="s">
        <v>742</v>
      </c>
      <c r="D69" s="380" t="s">
        <v>825</v>
      </c>
      <c r="E69" s="327">
        <v>500</v>
      </c>
      <c r="F69" s="332">
        <v>200</v>
      </c>
      <c r="G69" s="333"/>
    </row>
    <row r="70" spans="1:7" ht="66.75" customHeight="1">
      <c r="A70" s="280" t="s">
        <v>214</v>
      </c>
      <c r="B70" s="274" t="s">
        <v>8</v>
      </c>
      <c r="C70" s="274" t="s">
        <v>91</v>
      </c>
      <c r="D70" s="274" t="s">
        <v>216</v>
      </c>
      <c r="E70" s="273">
        <v>100</v>
      </c>
      <c r="F70" s="281">
        <v>1304.2</v>
      </c>
      <c r="G70" s="222"/>
    </row>
    <row r="71" spans="1:7" ht="53.25" customHeight="1">
      <c r="A71" s="280" t="s">
        <v>309</v>
      </c>
      <c r="B71" s="274" t="s">
        <v>8</v>
      </c>
      <c r="C71" s="274" t="s">
        <v>91</v>
      </c>
      <c r="D71" s="274" t="s">
        <v>216</v>
      </c>
      <c r="E71" s="273">
        <v>200</v>
      </c>
      <c r="F71" s="281">
        <v>74.099999999999994</v>
      </c>
      <c r="G71" s="222"/>
    </row>
    <row r="72" spans="1:7" ht="41.25" customHeight="1">
      <c r="A72" s="280" t="s">
        <v>215</v>
      </c>
      <c r="B72" s="274" t="s">
        <v>8</v>
      </c>
      <c r="C72" s="274" t="s">
        <v>91</v>
      </c>
      <c r="D72" s="274" t="s">
        <v>216</v>
      </c>
      <c r="E72" s="273">
        <v>800</v>
      </c>
      <c r="F72" s="281">
        <v>0.5</v>
      </c>
      <c r="G72" s="222"/>
    </row>
    <row r="73" spans="1:7" ht="66" customHeight="1">
      <c r="A73" s="280" t="s">
        <v>519</v>
      </c>
      <c r="B73" s="274" t="s">
        <v>8</v>
      </c>
      <c r="C73" s="274" t="s">
        <v>91</v>
      </c>
      <c r="D73" s="186" t="s">
        <v>794</v>
      </c>
      <c r="E73" s="273">
        <v>100</v>
      </c>
      <c r="F73" s="281">
        <v>67</v>
      </c>
      <c r="G73" s="222"/>
    </row>
    <row r="74" spans="1:7" ht="66" customHeight="1">
      <c r="A74" s="280" t="s">
        <v>196</v>
      </c>
      <c r="B74" s="274" t="s">
        <v>8</v>
      </c>
      <c r="C74" s="274" t="s">
        <v>95</v>
      </c>
      <c r="D74" s="274" t="s">
        <v>200</v>
      </c>
      <c r="E74" s="273">
        <v>100</v>
      </c>
      <c r="F74" s="281">
        <v>2334.1999999999998</v>
      </c>
      <c r="G74" s="222"/>
    </row>
    <row r="75" spans="1:7" ht="42" customHeight="1">
      <c r="A75" s="280" t="s">
        <v>306</v>
      </c>
      <c r="B75" s="274" t="s">
        <v>8</v>
      </c>
      <c r="C75" s="274" t="s">
        <v>95</v>
      </c>
      <c r="D75" s="274" t="s">
        <v>200</v>
      </c>
      <c r="E75" s="273">
        <v>200</v>
      </c>
      <c r="F75" s="281">
        <v>2032.6</v>
      </c>
      <c r="G75" s="222"/>
    </row>
    <row r="76" spans="1:7" ht="30" customHeight="1">
      <c r="A76" s="280" t="s">
        <v>197</v>
      </c>
      <c r="B76" s="274" t="s">
        <v>8</v>
      </c>
      <c r="C76" s="274" t="s">
        <v>95</v>
      </c>
      <c r="D76" s="274" t="s">
        <v>200</v>
      </c>
      <c r="E76" s="273">
        <v>800</v>
      </c>
      <c r="F76" s="281">
        <v>29</v>
      </c>
      <c r="G76" s="222"/>
    </row>
    <row r="77" spans="1:7" ht="32.25" customHeight="1">
      <c r="A77" s="280" t="s">
        <v>307</v>
      </c>
      <c r="B77" s="274" t="s">
        <v>8</v>
      </c>
      <c r="C77" s="274" t="s">
        <v>95</v>
      </c>
      <c r="D77" s="274" t="s">
        <v>201</v>
      </c>
      <c r="E77" s="273">
        <v>200</v>
      </c>
      <c r="F77" s="281">
        <v>45</v>
      </c>
      <c r="G77" s="222"/>
    </row>
    <row r="78" spans="1:7" ht="41.25" customHeight="1">
      <c r="A78" s="280" t="s">
        <v>334</v>
      </c>
      <c r="B78" s="274" t="s">
        <v>8</v>
      </c>
      <c r="C78" s="274" t="s">
        <v>95</v>
      </c>
      <c r="D78" s="274" t="s">
        <v>204</v>
      </c>
      <c r="E78" s="273">
        <v>200</v>
      </c>
      <c r="F78" s="18">
        <v>48</v>
      </c>
      <c r="G78" s="222"/>
    </row>
    <row r="79" spans="1:7" ht="67.5" customHeight="1">
      <c r="A79" s="280" t="s">
        <v>208</v>
      </c>
      <c r="B79" s="274" t="s">
        <v>8</v>
      </c>
      <c r="C79" s="274" t="s">
        <v>95</v>
      </c>
      <c r="D79" s="274" t="s">
        <v>210</v>
      </c>
      <c r="E79" s="273">
        <v>100</v>
      </c>
      <c r="F79" s="18">
        <v>252.9</v>
      </c>
      <c r="G79" s="222"/>
    </row>
    <row r="80" spans="1:7" ht="41.25" customHeight="1">
      <c r="A80" s="350" t="s">
        <v>798</v>
      </c>
      <c r="B80" s="274" t="s">
        <v>8</v>
      </c>
      <c r="C80" s="274" t="s">
        <v>95</v>
      </c>
      <c r="D80" s="348" t="s">
        <v>797</v>
      </c>
      <c r="E80" s="273">
        <v>500</v>
      </c>
      <c r="F80" s="281">
        <v>1849.6</v>
      </c>
      <c r="G80" s="222"/>
    </row>
    <row r="81" spans="1:7" ht="23.25" customHeight="1">
      <c r="A81" s="284" t="s">
        <v>115</v>
      </c>
      <c r="B81" s="24" t="s">
        <v>9</v>
      </c>
      <c r="C81" s="274"/>
      <c r="D81" s="274"/>
      <c r="E81" s="278"/>
      <c r="F81" s="283">
        <f>F82+F83+F84+F85+F86+F87+F88+F89+F90+F91+F92+F93+F94+F95+F96+F97+F98+F99+F100+F101+F102+F103+F104+F105+F106+F107+F108+F109+F110+F111+F112+F113+F114+F115+F116+F117+F118+F119+F120+F121+F122+F123+F124+F125+F126+F127+F128+F129+F130+F131+F132+F133</f>
        <v>108617.5</v>
      </c>
      <c r="G81" s="222"/>
    </row>
    <row r="82" spans="1:7" ht="42" customHeight="1">
      <c r="A82" s="280" t="s">
        <v>290</v>
      </c>
      <c r="B82" s="274" t="s">
        <v>9</v>
      </c>
      <c r="C82" s="274" t="s">
        <v>90</v>
      </c>
      <c r="D82" s="274" t="s">
        <v>134</v>
      </c>
      <c r="E82" s="273">
        <v>200</v>
      </c>
      <c r="F82" s="281">
        <v>275</v>
      </c>
      <c r="G82" s="222"/>
    </row>
    <row r="83" spans="1:7" ht="105.75" customHeight="1">
      <c r="A83" s="14" t="s">
        <v>293</v>
      </c>
      <c r="B83" s="274" t="s">
        <v>9</v>
      </c>
      <c r="C83" s="274" t="s">
        <v>90</v>
      </c>
      <c r="D83" s="274" t="s">
        <v>143</v>
      </c>
      <c r="E83" s="273">
        <v>200</v>
      </c>
      <c r="F83" s="281">
        <v>199.5</v>
      </c>
      <c r="G83" s="222"/>
    </row>
    <row r="84" spans="1:7" ht="66" customHeight="1">
      <c r="A84" s="280" t="s">
        <v>125</v>
      </c>
      <c r="B84" s="274" t="s">
        <v>9</v>
      </c>
      <c r="C84" s="274" t="s">
        <v>90</v>
      </c>
      <c r="D84" s="274" t="s">
        <v>150</v>
      </c>
      <c r="E84" s="273">
        <v>100</v>
      </c>
      <c r="F84" s="281">
        <v>3511.9</v>
      </c>
      <c r="G84" s="222"/>
    </row>
    <row r="85" spans="1:7" ht="39.75" customHeight="1">
      <c r="A85" s="280" t="s">
        <v>295</v>
      </c>
      <c r="B85" s="274" t="s">
        <v>9</v>
      </c>
      <c r="C85" s="274" t="s">
        <v>90</v>
      </c>
      <c r="D85" s="274" t="s">
        <v>150</v>
      </c>
      <c r="E85" s="273">
        <v>200</v>
      </c>
      <c r="F85" s="281">
        <v>3189.1</v>
      </c>
      <c r="G85" s="222"/>
    </row>
    <row r="86" spans="1:7" ht="30" customHeight="1">
      <c r="A86" s="280" t="s">
        <v>126</v>
      </c>
      <c r="B86" s="274" t="s">
        <v>9</v>
      </c>
      <c r="C86" s="274" t="s">
        <v>90</v>
      </c>
      <c r="D86" s="274" t="s">
        <v>150</v>
      </c>
      <c r="E86" s="273">
        <v>800</v>
      </c>
      <c r="F86" s="281">
        <v>20.9</v>
      </c>
      <c r="G86" s="222"/>
    </row>
    <row r="87" spans="1:7" ht="38.25">
      <c r="A87" s="280" t="s">
        <v>296</v>
      </c>
      <c r="B87" s="274" t="s">
        <v>9</v>
      </c>
      <c r="C87" s="274" t="s">
        <v>90</v>
      </c>
      <c r="D87" s="274" t="s">
        <v>263</v>
      </c>
      <c r="E87" s="273">
        <v>200</v>
      </c>
      <c r="F87" s="281">
        <v>1574.4</v>
      </c>
      <c r="G87" s="222"/>
    </row>
    <row r="88" spans="1:7" ht="25.5">
      <c r="A88" s="280" t="s">
        <v>297</v>
      </c>
      <c r="B88" s="274" t="s">
        <v>9</v>
      </c>
      <c r="C88" s="274" t="s">
        <v>90</v>
      </c>
      <c r="D88" s="274" t="s">
        <v>273</v>
      </c>
      <c r="E88" s="273">
        <v>200</v>
      </c>
      <c r="F88" s="281">
        <v>1000.8</v>
      </c>
      <c r="G88" s="222"/>
    </row>
    <row r="89" spans="1:7" ht="146.25" customHeight="1">
      <c r="A89" s="280" t="s">
        <v>159</v>
      </c>
      <c r="B89" s="274" t="s">
        <v>9</v>
      </c>
      <c r="C89" s="274" t="s">
        <v>90</v>
      </c>
      <c r="D89" s="274" t="s">
        <v>160</v>
      </c>
      <c r="E89" s="273">
        <v>100</v>
      </c>
      <c r="F89" s="281">
        <v>4344.5</v>
      </c>
      <c r="G89" s="222"/>
    </row>
    <row r="90" spans="1:7" ht="117" customHeight="1">
      <c r="A90" s="280" t="s">
        <v>300</v>
      </c>
      <c r="B90" s="274" t="s">
        <v>9</v>
      </c>
      <c r="C90" s="274" t="s">
        <v>90</v>
      </c>
      <c r="D90" s="274" t="s">
        <v>160</v>
      </c>
      <c r="E90" s="273">
        <v>200</v>
      </c>
      <c r="F90" s="281">
        <v>24.8</v>
      </c>
      <c r="G90" s="222"/>
    </row>
    <row r="91" spans="1:7" ht="39" customHeight="1">
      <c r="A91" s="280" t="s">
        <v>289</v>
      </c>
      <c r="B91" s="274" t="s">
        <v>9</v>
      </c>
      <c r="C91" s="274" t="s">
        <v>91</v>
      </c>
      <c r="D91" s="274" t="s">
        <v>133</v>
      </c>
      <c r="E91" s="273">
        <v>200</v>
      </c>
      <c r="F91" s="281">
        <v>966.2</v>
      </c>
      <c r="G91" s="222"/>
    </row>
    <row r="92" spans="1:7" ht="38.25" customHeight="1">
      <c r="A92" s="280" t="s">
        <v>123</v>
      </c>
      <c r="B92" s="274" t="s">
        <v>9</v>
      </c>
      <c r="C92" s="274" t="s">
        <v>91</v>
      </c>
      <c r="D92" s="274" t="s">
        <v>133</v>
      </c>
      <c r="E92" s="273">
        <v>600</v>
      </c>
      <c r="F92" s="281">
        <v>1973.6</v>
      </c>
      <c r="G92" s="222"/>
    </row>
    <row r="93" spans="1:7" ht="54.75" customHeight="1">
      <c r="A93" s="280" t="s">
        <v>509</v>
      </c>
      <c r="B93" s="274" t="s">
        <v>9</v>
      </c>
      <c r="C93" s="274" t="s">
        <v>91</v>
      </c>
      <c r="D93" s="274" t="s">
        <v>733</v>
      </c>
      <c r="E93" s="273">
        <v>200</v>
      </c>
      <c r="F93" s="281">
        <v>307.5</v>
      </c>
      <c r="G93" s="222"/>
    </row>
    <row r="94" spans="1:7" ht="54" customHeight="1">
      <c r="A94" s="280" t="s">
        <v>511</v>
      </c>
      <c r="B94" s="274" t="s">
        <v>9</v>
      </c>
      <c r="C94" s="274" t="s">
        <v>91</v>
      </c>
      <c r="D94" s="274" t="s">
        <v>733</v>
      </c>
      <c r="E94" s="273">
        <v>600</v>
      </c>
      <c r="F94" s="281">
        <v>821.6</v>
      </c>
      <c r="G94" s="222"/>
    </row>
    <row r="95" spans="1:7" ht="81.75" customHeight="1">
      <c r="A95" s="14" t="s">
        <v>292</v>
      </c>
      <c r="B95" s="274" t="s">
        <v>9</v>
      </c>
      <c r="C95" s="274" t="s">
        <v>91</v>
      </c>
      <c r="D95" s="274" t="s">
        <v>142</v>
      </c>
      <c r="E95" s="273">
        <v>200</v>
      </c>
      <c r="F95" s="281">
        <v>33.799999999999997</v>
      </c>
      <c r="G95" s="222"/>
    </row>
    <row r="96" spans="1:7" ht="79.5" customHeight="1">
      <c r="A96" s="14" t="s">
        <v>512</v>
      </c>
      <c r="B96" s="274" t="s">
        <v>9</v>
      </c>
      <c r="C96" s="274" t="s">
        <v>91</v>
      </c>
      <c r="D96" s="274" t="s">
        <v>142</v>
      </c>
      <c r="E96" s="273">
        <v>600</v>
      </c>
      <c r="F96" s="281">
        <v>67.599999999999994</v>
      </c>
      <c r="G96" s="222"/>
    </row>
    <row r="97" spans="1:8" ht="66.75" customHeight="1">
      <c r="A97" s="280" t="s">
        <v>127</v>
      </c>
      <c r="B97" s="274" t="s">
        <v>9</v>
      </c>
      <c r="C97" s="274" t="s">
        <v>91</v>
      </c>
      <c r="D97" s="274" t="s">
        <v>153</v>
      </c>
      <c r="E97" s="273">
        <v>100</v>
      </c>
      <c r="F97" s="281">
        <v>809.8</v>
      </c>
      <c r="G97" s="222"/>
    </row>
    <row r="98" spans="1:8" ht="53.25" customHeight="1">
      <c r="A98" s="23" t="s">
        <v>298</v>
      </c>
      <c r="B98" s="274" t="s">
        <v>9</v>
      </c>
      <c r="C98" s="274" t="s">
        <v>91</v>
      </c>
      <c r="D98" s="274" t="s">
        <v>153</v>
      </c>
      <c r="E98" s="273">
        <v>200</v>
      </c>
      <c r="F98" s="281">
        <v>9008.6</v>
      </c>
      <c r="G98" s="222"/>
    </row>
    <row r="99" spans="1:8" ht="53.25" customHeight="1">
      <c r="A99" s="23" t="s">
        <v>128</v>
      </c>
      <c r="B99" s="274" t="s">
        <v>9</v>
      </c>
      <c r="C99" s="274" t="s">
        <v>91</v>
      </c>
      <c r="D99" s="274" t="s">
        <v>153</v>
      </c>
      <c r="E99" s="273">
        <v>600</v>
      </c>
      <c r="F99" s="281">
        <v>16658.5</v>
      </c>
      <c r="G99" s="222"/>
    </row>
    <row r="100" spans="1:8" ht="41.25" customHeight="1">
      <c r="A100" s="23" t="s">
        <v>129</v>
      </c>
      <c r="B100" s="274" t="s">
        <v>9</v>
      </c>
      <c r="C100" s="274" t="s">
        <v>91</v>
      </c>
      <c r="D100" s="274" t="s">
        <v>153</v>
      </c>
      <c r="E100" s="273">
        <v>800</v>
      </c>
      <c r="F100" s="281">
        <v>110.5</v>
      </c>
      <c r="G100" s="222"/>
    </row>
    <row r="101" spans="1:8" ht="39.75" customHeight="1">
      <c r="A101" s="280" t="s">
        <v>296</v>
      </c>
      <c r="B101" s="274" t="s">
        <v>9</v>
      </c>
      <c r="C101" s="274" t="s">
        <v>91</v>
      </c>
      <c r="D101" s="274" t="s">
        <v>155</v>
      </c>
      <c r="E101" s="273">
        <v>200</v>
      </c>
      <c r="F101" s="281">
        <v>799.6</v>
      </c>
      <c r="G101" s="222"/>
    </row>
    <row r="102" spans="1:8" ht="31.5" customHeight="1">
      <c r="A102" s="280" t="s">
        <v>297</v>
      </c>
      <c r="B102" s="274" t="s">
        <v>9</v>
      </c>
      <c r="C102" s="274" t="s">
        <v>91</v>
      </c>
      <c r="D102" s="274" t="s">
        <v>274</v>
      </c>
      <c r="E102" s="273">
        <v>200</v>
      </c>
      <c r="F102" s="281">
        <v>644.1</v>
      </c>
      <c r="G102" s="222"/>
    </row>
    <row r="103" spans="1:8" ht="147.75" customHeight="1">
      <c r="A103" s="280" t="s">
        <v>337</v>
      </c>
      <c r="B103" s="274" t="s">
        <v>9</v>
      </c>
      <c r="C103" s="274" t="s">
        <v>91</v>
      </c>
      <c r="D103" s="274" t="s">
        <v>165</v>
      </c>
      <c r="E103" s="273">
        <v>100</v>
      </c>
      <c r="F103" s="281">
        <v>13189.9</v>
      </c>
      <c r="G103" s="222"/>
    </row>
    <row r="104" spans="1:8" ht="117.75" customHeight="1">
      <c r="A104" s="280" t="s">
        <v>301</v>
      </c>
      <c r="B104" s="274" t="s">
        <v>9</v>
      </c>
      <c r="C104" s="274" t="s">
        <v>91</v>
      </c>
      <c r="D104" s="274" t="s">
        <v>165</v>
      </c>
      <c r="E104" s="273">
        <v>200</v>
      </c>
      <c r="F104" s="281">
        <v>49</v>
      </c>
      <c r="G104" s="222"/>
    </row>
    <row r="105" spans="1:8" ht="117.75" customHeight="1">
      <c r="A105" s="23" t="s">
        <v>338</v>
      </c>
      <c r="B105" s="274" t="s">
        <v>9</v>
      </c>
      <c r="C105" s="274" t="s">
        <v>91</v>
      </c>
      <c r="D105" s="274" t="s">
        <v>165</v>
      </c>
      <c r="E105" s="273">
        <v>600</v>
      </c>
      <c r="F105" s="281">
        <v>35305.699999999997</v>
      </c>
      <c r="G105" s="29"/>
      <c r="H105" s="30"/>
    </row>
    <row r="106" spans="1:8" ht="67.5" customHeight="1">
      <c r="A106" s="280" t="s">
        <v>169</v>
      </c>
      <c r="B106" s="274" t="s">
        <v>9</v>
      </c>
      <c r="C106" s="274" t="s">
        <v>91</v>
      </c>
      <c r="D106" s="274" t="s">
        <v>170</v>
      </c>
      <c r="E106" s="273">
        <v>100</v>
      </c>
      <c r="F106" s="281">
        <v>3001.5</v>
      </c>
      <c r="G106" s="29"/>
      <c r="H106" s="30"/>
    </row>
    <row r="107" spans="1:8" ht="39" customHeight="1">
      <c r="A107" s="280" t="s">
        <v>302</v>
      </c>
      <c r="B107" s="274" t="s">
        <v>9</v>
      </c>
      <c r="C107" s="274" t="s">
        <v>91</v>
      </c>
      <c r="D107" s="274" t="s">
        <v>170</v>
      </c>
      <c r="E107" s="273">
        <v>200</v>
      </c>
      <c r="F107" s="281">
        <v>724.4</v>
      </c>
      <c r="G107" s="222"/>
    </row>
    <row r="108" spans="1:8" ht="28.5" customHeight="1">
      <c r="A108" s="280" t="s">
        <v>171</v>
      </c>
      <c r="B108" s="274" t="s">
        <v>9</v>
      </c>
      <c r="C108" s="274" t="s">
        <v>91</v>
      </c>
      <c r="D108" s="274" t="s">
        <v>170</v>
      </c>
      <c r="E108" s="273">
        <v>800</v>
      </c>
      <c r="F108" s="281">
        <v>105.1</v>
      </c>
      <c r="G108" s="222"/>
    </row>
    <row r="109" spans="1:8" ht="52.5" customHeight="1">
      <c r="A109" s="10" t="s">
        <v>303</v>
      </c>
      <c r="B109" s="274" t="s">
        <v>9</v>
      </c>
      <c r="C109" s="274" t="s">
        <v>92</v>
      </c>
      <c r="D109" s="274" t="s">
        <v>177</v>
      </c>
      <c r="E109" s="273">
        <v>200</v>
      </c>
      <c r="F109" s="281">
        <v>69.3</v>
      </c>
      <c r="G109" s="222"/>
    </row>
    <row r="110" spans="1:8" ht="53.25" customHeight="1">
      <c r="A110" s="10" t="s">
        <v>176</v>
      </c>
      <c r="B110" s="274" t="s">
        <v>9</v>
      </c>
      <c r="C110" s="274" t="s">
        <v>92</v>
      </c>
      <c r="D110" s="274" t="s">
        <v>177</v>
      </c>
      <c r="E110" s="273">
        <v>600</v>
      </c>
      <c r="F110" s="281">
        <v>184.8</v>
      </c>
      <c r="G110" s="222"/>
    </row>
    <row r="111" spans="1:8" ht="55.5" customHeight="1">
      <c r="A111" s="280" t="s">
        <v>304</v>
      </c>
      <c r="B111" s="274" t="s">
        <v>9</v>
      </c>
      <c r="C111" s="274" t="s">
        <v>92</v>
      </c>
      <c r="D111" s="274" t="s">
        <v>178</v>
      </c>
      <c r="E111" s="273">
        <v>200</v>
      </c>
      <c r="F111" s="281">
        <v>23.1</v>
      </c>
      <c r="G111" s="222"/>
    </row>
    <row r="112" spans="1:8" ht="44.25" customHeight="1">
      <c r="A112" s="10" t="s">
        <v>339</v>
      </c>
      <c r="B112" s="274" t="s">
        <v>9</v>
      </c>
      <c r="C112" s="274" t="s">
        <v>92</v>
      </c>
      <c r="D112" s="274" t="s">
        <v>341</v>
      </c>
      <c r="E112" s="273">
        <v>200</v>
      </c>
      <c r="F112" s="281">
        <v>122.9</v>
      </c>
      <c r="G112" s="222"/>
    </row>
    <row r="113" spans="1:7" ht="53.25" customHeight="1">
      <c r="A113" s="10" t="s">
        <v>340</v>
      </c>
      <c r="B113" s="274" t="s">
        <v>9</v>
      </c>
      <c r="C113" s="274" t="s">
        <v>92</v>
      </c>
      <c r="D113" s="274" t="s">
        <v>341</v>
      </c>
      <c r="E113" s="273">
        <v>600</v>
      </c>
      <c r="F113" s="281">
        <v>265.60000000000002</v>
      </c>
      <c r="G113" s="222"/>
    </row>
    <row r="114" spans="1:7" ht="53.25" customHeight="1">
      <c r="A114" s="329" t="s">
        <v>336</v>
      </c>
      <c r="B114" s="328" t="s">
        <v>9</v>
      </c>
      <c r="C114" s="328" t="s">
        <v>92</v>
      </c>
      <c r="D114" s="328" t="s">
        <v>183</v>
      </c>
      <c r="E114" s="327">
        <v>200</v>
      </c>
      <c r="F114" s="332">
        <v>5</v>
      </c>
      <c r="G114" s="333"/>
    </row>
    <row r="115" spans="1:7" ht="53.25" customHeight="1">
      <c r="A115" s="390" t="s">
        <v>796</v>
      </c>
      <c r="B115" s="389" t="s">
        <v>9</v>
      </c>
      <c r="C115" s="389" t="s">
        <v>92</v>
      </c>
      <c r="D115" s="389" t="s">
        <v>183</v>
      </c>
      <c r="E115" s="388">
        <v>600</v>
      </c>
      <c r="F115" s="394">
        <v>25</v>
      </c>
      <c r="G115" s="392"/>
    </row>
    <row r="116" spans="1:7" ht="42.75" customHeight="1">
      <c r="A116" s="390" t="s">
        <v>521</v>
      </c>
      <c r="B116" s="391" t="s">
        <v>9</v>
      </c>
      <c r="C116" s="13" t="s">
        <v>92</v>
      </c>
      <c r="D116" s="393">
        <v>1510100500</v>
      </c>
      <c r="E116" s="13" t="s">
        <v>113</v>
      </c>
      <c r="F116" s="389" t="s">
        <v>852</v>
      </c>
      <c r="G116" s="392"/>
    </row>
    <row r="117" spans="1:7" ht="42" customHeight="1">
      <c r="A117" s="390" t="s">
        <v>802</v>
      </c>
      <c r="B117" s="391" t="s">
        <v>9</v>
      </c>
      <c r="C117" s="13" t="s">
        <v>92</v>
      </c>
      <c r="D117" s="393">
        <v>1510100500</v>
      </c>
      <c r="E117" s="13" t="s">
        <v>851</v>
      </c>
      <c r="F117" s="389" t="s">
        <v>852</v>
      </c>
      <c r="G117" s="392"/>
    </row>
    <row r="118" spans="1:7" ht="41.25" customHeight="1">
      <c r="A118" s="390" t="s">
        <v>803</v>
      </c>
      <c r="B118" s="328" t="s">
        <v>9</v>
      </c>
      <c r="C118" s="13" t="s">
        <v>92</v>
      </c>
      <c r="D118" s="330">
        <v>1510100510</v>
      </c>
      <c r="E118" s="13" t="s">
        <v>851</v>
      </c>
      <c r="F118" s="332">
        <v>20</v>
      </c>
      <c r="G118" s="333"/>
    </row>
    <row r="119" spans="1:7" ht="41.25" customHeight="1">
      <c r="A119" s="390" t="s">
        <v>804</v>
      </c>
      <c r="B119" s="389" t="s">
        <v>9</v>
      </c>
      <c r="C119" s="13" t="s">
        <v>92</v>
      </c>
      <c r="D119" s="393">
        <v>1510100520</v>
      </c>
      <c r="E119" s="13" t="s">
        <v>851</v>
      </c>
      <c r="F119" s="394">
        <v>10</v>
      </c>
      <c r="G119" s="392"/>
    </row>
    <row r="120" spans="1:7" ht="30" customHeight="1">
      <c r="A120" s="280" t="s">
        <v>335</v>
      </c>
      <c r="B120" s="274" t="s">
        <v>9</v>
      </c>
      <c r="C120" s="274" t="s">
        <v>93</v>
      </c>
      <c r="D120" s="274" t="s">
        <v>137</v>
      </c>
      <c r="E120" s="273">
        <v>200</v>
      </c>
      <c r="F120" s="281">
        <v>45.1</v>
      </c>
      <c r="G120" s="222"/>
    </row>
    <row r="121" spans="1:7" ht="25.5">
      <c r="A121" s="280" t="s">
        <v>275</v>
      </c>
      <c r="B121" s="274" t="s">
        <v>9</v>
      </c>
      <c r="C121" s="274" t="s">
        <v>93</v>
      </c>
      <c r="D121" s="274" t="s">
        <v>137</v>
      </c>
      <c r="E121" s="273">
        <v>300</v>
      </c>
      <c r="F121" s="281">
        <v>50</v>
      </c>
      <c r="G121" s="222"/>
    </row>
    <row r="122" spans="1:7" ht="54.75" customHeight="1">
      <c r="A122" s="280" t="s">
        <v>294</v>
      </c>
      <c r="B122" s="274" t="s">
        <v>9</v>
      </c>
      <c r="C122" s="274" t="s">
        <v>93</v>
      </c>
      <c r="D122" s="274" t="s">
        <v>272</v>
      </c>
      <c r="E122" s="273">
        <v>200</v>
      </c>
      <c r="F122" s="281">
        <v>346.4</v>
      </c>
      <c r="G122" s="222"/>
    </row>
    <row r="123" spans="1:7" ht="54" customHeight="1">
      <c r="A123" s="350" t="s">
        <v>269</v>
      </c>
      <c r="B123" s="274" t="s">
        <v>9</v>
      </c>
      <c r="C123" s="274" t="s">
        <v>93</v>
      </c>
      <c r="D123" s="274" t="s">
        <v>272</v>
      </c>
      <c r="E123" s="273">
        <v>600</v>
      </c>
      <c r="F123" s="281">
        <v>40</v>
      </c>
      <c r="G123" s="222"/>
    </row>
    <row r="124" spans="1:7" ht="57" customHeight="1">
      <c r="A124" s="280" t="s">
        <v>130</v>
      </c>
      <c r="B124" s="274" t="s">
        <v>9</v>
      </c>
      <c r="C124" s="274" t="s">
        <v>93</v>
      </c>
      <c r="D124" s="274" t="s">
        <v>154</v>
      </c>
      <c r="E124" s="273">
        <v>100</v>
      </c>
      <c r="F124" s="281">
        <v>6384.3</v>
      </c>
      <c r="G124" s="222"/>
    </row>
    <row r="125" spans="1:7" ht="30" customHeight="1">
      <c r="A125" s="23" t="s">
        <v>299</v>
      </c>
      <c r="B125" s="274" t="s">
        <v>9</v>
      </c>
      <c r="C125" s="274" t="s">
        <v>93</v>
      </c>
      <c r="D125" s="274" t="s">
        <v>154</v>
      </c>
      <c r="E125" s="273">
        <v>200</v>
      </c>
      <c r="F125" s="281">
        <v>1216.7</v>
      </c>
      <c r="G125" s="222"/>
    </row>
    <row r="126" spans="1:7" ht="25.5">
      <c r="A126" s="23" t="s">
        <v>131</v>
      </c>
      <c r="B126" s="274" t="s">
        <v>9</v>
      </c>
      <c r="C126" s="274" t="s">
        <v>93</v>
      </c>
      <c r="D126" s="274" t="s">
        <v>154</v>
      </c>
      <c r="E126" s="273">
        <v>800</v>
      </c>
      <c r="F126" s="281">
        <v>1.9</v>
      </c>
      <c r="G126" s="222"/>
    </row>
    <row r="127" spans="1:7" ht="53.25" customHeight="1">
      <c r="A127" s="280" t="s">
        <v>186</v>
      </c>
      <c r="B127" s="274" t="s">
        <v>9</v>
      </c>
      <c r="C127" s="274" t="s">
        <v>93</v>
      </c>
      <c r="D127" s="274" t="s">
        <v>190</v>
      </c>
      <c r="E127" s="273">
        <v>300</v>
      </c>
      <c r="F127" s="281">
        <v>48</v>
      </c>
      <c r="G127" s="222"/>
    </row>
    <row r="128" spans="1:7" ht="31.5" customHeight="1">
      <c r="A128" s="280" t="s">
        <v>187</v>
      </c>
      <c r="B128" s="274" t="s">
        <v>9</v>
      </c>
      <c r="C128" s="274" t="s">
        <v>93</v>
      </c>
      <c r="D128" s="274" t="s">
        <v>191</v>
      </c>
      <c r="E128" s="273">
        <v>300</v>
      </c>
      <c r="F128" s="281">
        <v>144</v>
      </c>
      <c r="G128" s="222"/>
    </row>
    <row r="129" spans="1:7" ht="31.5" customHeight="1">
      <c r="A129" s="280" t="s">
        <v>188</v>
      </c>
      <c r="B129" s="274" t="s">
        <v>9</v>
      </c>
      <c r="C129" s="274" t="s">
        <v>93</v>
      </c>
      <c r="D129" s="274" t="s">
        <v>192</v>
      </c>
      <c r="E129" s="273">
        <v>300</v>
      </c>
      <c r="F129" s="281">
        <v>95</v>
      </c>
      <c r="G129" s="222"/>
    </row>
    <row r="130" spans="1:7" ht="42" customHeight="1">
      <c r="A130" s="331" t="s">
        <v>314</v>
      </c>
      <c r="B130" s="328" t="s">
        <v>9</v>
      </c>
      <c r="C130" s="328" t="s">
        <v>93</v>
      </c>
      <c r="D130" s="330">
        <v>1410100310</v>
      </c>
      <c r="E130" s="327">
        <v>200</v>
      </c>
      <c r="F130" s="332">
        <v>30</v>
      </c>
      <c r="G130" s="333"/>
    </row>
    <row r="131" spans="1:7" ht="42" customHeight="1">
      <c r="A131" s="350" t="s">
        <v>805</v>
      </c>
      <c r="B131" s="348" t="s">
        <v>9</v>
      </c>
      <c r="C131" s="348" t="s">
        <v>93</v>
      </c>
      <c r="D131" s="349">
        <v>1410100310</v>
      </c>
      <c r="E131" s="346">
        <v>600</v>
      </c>
      <c r="F131" s="351">
        <v>70</v>
      </c>
      <c r="G131" s="352"/>
    </row>
    <row r="132" spans="1:7" ht="63.75" customHeight="1">
      <c r="A132" s="275" t="s">
        <v>144</v>
      </c>
      <c r="B132" s="274" t="s">
        <v>9</v>
      </c>
      <c r="C132" s="278">
        <v>1004</v>
      </c>
      <c r="D132" s="274" t="s">
        <v>145</v>
      </c>
      <c r="E132" s="273">
        <v>300</v>
      </c>
      <c r="F132" s="281">
        <v>654.70000000000005</v>
      </c>
      <c r="G132" s="222"/>
    </row>
    <row r="133" spans="1:7" ht="52.5" customHeight="1">
      <c r="A133" s="331" t="s">
        <v>310</v>
      </c>
      <c r="B133" s="328" t="s">
        <v>9</v>
      </c>
      <c r="C133" s="328" t="s">
        <v>100</v>
      </c>
      <c r="D133" s="328" t="s">
        <v>222</v>
      </c>
      <c r="E133" s="327">
        <v>200</v>
      </c>
      <c r="F133" s="332">
        <v>27.8</v>
      </c>
      <c r="G133" s="333"/>
    </row>
    <row r="134" spans="1:7" ht="29.25" customHeight="1">
      <c r="A134" s="279" t="s">
        <v>285</v>
      </c>
      <c r="B134" s="24" t="s">
        <v>284</v>
      </c>
      <c r="C134" s="272"/>
      <c r="D134" s="24"/>
      <c r="E134" s="282"/>
      <c r="F134" s="283">
        <f>F135+F136+F137+F138+F139+F140+F141+F142+F143+F144</f>
        <v>1931.7</v>
      </c>
      <c r="G134" s="222"/>
    </row>
    <row r="135" spans="1:7" ht="55.5" customHeight="1">
      <c r="A135" s="280" t="s">
        <v>311</v>
      </c>
      <c r="B135" s="274" t="s">
        <v>284</v>
      </c>
      <c r="C135" s="274" t="s">
        <v>82</v>
      </c>
      <c r="D135" s="386" t="s">
        <v>848</v>
      </c>
      <c r="E135" s="273">
        <v>200</v>
      </c>
      <c r="F135" s="281">
        <v>70</v>
      </c>
      <c r="G135" s="222"/>
    </row>
    <row r="136" spans="1:7" ht="42" customHeight="1">
      <c r="A136" s="372" t="s">
        <v>829</v>
      </c>
      <c r="B136" s="371" t="s">
        <v>284</v>
      </c>
      <c r="C136" s="13" t="s">
        <v>82</v>
      </c>
      <c r="D136" s="374">
        <v>2210100550</v>
      </c>
      <c r="E136" s="370">
        <v>200</v>
      </c>
      <c r="F136" s="375">
        <v>77.599999999999994</v>
      </c>
      <c r="G136" s="373"/>
    </row>
    <row r="137" spans="1:7" ht="52.5" customHeight="1">
      <c r="A137" s="280" t="s">
        <v>325</v>
      </c>
      <c r="B137" s="274" t="s">
        <v>284</v>
      </c>
      <c r="C137" s="274" t="s">
        <v>82</v>
      </c>
      <c r="D137" s="274" t="s">
        <v>743</v>
      </c>
      <c r="E137" s="273">
        <v>200</v>
      </c>
      <c r="F137" s="281">
        <v>136.4</v>
      </c>
      <c r="G137" s="269"/>
    </row>
    <row r="138" spans="1:7" ht="66.75" customHeight="1">
      <c r="A138" s="280" t="s">
        <v>280</v>
      </c>
      <c r="B138" s="274" t="s">
        <v>284</v>
      </c>
      <c r="C138" s="274" t="s">
        <v>286</v>
      </c>
      <c r="D138" s="274" t="s">
        <v>266</v>
      </c>
      <c r="E138" s="13" t="s">
        <v>10</v>
      </c>
      <c r="F138" s="281">
        <v>1098.7</v>
      </c>
      <c r="G138" s="222"/>
    </row>
    <row r="139" spans="1:7" ht="39" customHeight="1">
      <c r="A139" s="280" t="s">
        <v>322</v>
      </c>
      <c r="B139" s="274" t="s">
        <v>284</v>
      </c>
      <c r="C139" s="274" t="s">
        <v>286</v>
      </c>
      <c r="D139" s="274" t="s">
        <v>266</v>
      </c>
      <c r="E139" s="13" t="s">
        <v>113</v>
      </c>
      <c r="F139" s="281">
        <v>159</v>
      </c>
      <c r="G139" s="222"/>
    </row>
    <row r="140" spans="1:7" ht="51.75">
      <c r="A140" s="275" t="s">
        <v>336</v>
      </c>
      <c r="B140" s="274" t="s">
        <v>284</v>
      </c>
      <c r="C140" s="274" t="s">
        <v>92</v>
      </c>
      <c r="D140" s="274" t="s">
        <v>183</v>
      </c>
      <c r="E140" s="273">
        <v>200</v>
      </c>
      <c r="F140" s="281">
        <v>50</v>
      </c>
      <c r="G140" s="222"/>
    </row>
    <row r="141" spans="1:7" ht="41.25" customHeight="1">
      <c r="A141" s="275" t="s">
        <v>316</v>
      </c>
      <c r="B141" s="274" t="s">
        <v>284</v>
      </c>
      <c r="C141" s="13" t="s">
        <v>92</v>
      </c>
      <c r="D141" s="278">
        <v>1510100510</v>
      </c>
      <c r="E141" s="13" t="s">
        <v>113</v>
      </c>
      <c r="F141" s="281">
        <v>50</v>
      </c>
      <c r="G141" s="222"/>
    </row>
    <row r="142" spans="1:7" ht="41.25" customHeight="1">
      <c r="A142" s="280" t="s">
        <v>314</v>
      </c>
      <c r="B142" s="274" t="s">
        <v>284</v>
      </c>
      <c r="C142" s="274" t="s">
        <v>93</v>
      </c>
      <c r="D142" s="278">
        <v>1410100310</v>
      </c>
      <c r="E142" s="273">
        <v>200</v>
      </c>
      <c r="F142" s="281">
        <v>50</v>
      </c>
      <c r="G142" s="222"/>
    </row>
    <row r="143" spans="1:7" ht="57.75" customHeight="1">
      <c r="A143" s="280" t="s">
        <v>294</v>
      </c>
      <c r="B143" s="274" t="s">
        <v>284</v>
      </c>
      <c r="C143" s="274" t="s">
        <v>93</v>
      </c>
      <c r="D143" s="274" t="s">
        <v>272</v>
      </c>
      <c r="E143" s="273">
        <v>200</v>
      </c>
      <c r="F143" s="281">
        <v>90</v>
      </c>
      <c r="G143" s="222"/>
    </row>
    <row r="144" spans="1:7" ht="51.75" customHeight="1">
      <c r="A144" s="280" t="s">
        <v>310</v>
      </c>
      <c r="B144" s="274" t="s">
        <v>284</v>
      </c>
      <c r="C144" s="274" t="s">
        <v>100</v>
      </c>
      <c r="D144" s="274" t="s">
        <v>222</v>
      </c>
      <c r="E144" s="273">
        <v>200</v>
      </c>
      <c r="F144" s="281">
        <v>150</v>
      </c>
      <c r="G144" s="222"/>
    </row>
    <row r="145" spans="1:7" ht="15.75">
      <c r="A145" s="17" t="s">
        <v>48</v>
      </c>
      <c r="B145" s="277"/>
      <c r="C145" s="277"/>
      <c r="D145" s="277"/>
      <c r="E145" s="277"/>
      <c r="F145" s="283">
        <f>F14+F54+F51+F81+F134</f>
        <v>172612.7</v>
      </c>
      <c r="G145" s="222"/>
    </row>
    <row r="146" spans="1:7" ht="15.75">
      <c r="A146" s="1"/>
    </row>
    <row r="147" spans="1:7" ht="15.75">
      <c r="A147" s="1"/>
    </row>
  </sheetData>
  <mergeCells count="15">
    <mergeCell ref="G11:G13"/>
    <mergeCell ref="A8:F8"/>
    <mergeCell ref="E10:F10"/>
    <mergeCell ref="A11:A13"/>
    <mergeCell ref="B11:B13"/>
    <mergeCell ref="C11:C13"/>
    <mergeCell ref="D11:D13"/>
    <mergeCell ref="E11:E13"/>
    <mergeCell ref="F11:F13"/>
    <mergeCell ref="A7:F7"/>
    <mergeCell ref="D1:F1"/>
    <mergeCell ref="D2:F2"/>
    <mergeCell ref="D3:F3"/>
    <mergeCell ref="D4:F4"/>
    <mergeCell ref="C5:F5"/>
  </mergeCells>
  <pageMargins left="0.7" right="0.7" top="0.75" bottom="0.75" header="0.3" footer="0.3"/>
  <pageSetup paperSize="9" scale="85" orientation="portrait" r:id="rId1"/>
  <rowBreaks count="5" manualBreakCount="5">
    <brk id="68" max="5" man="1"/>
    <brk id="85" max="16383" man="1"/>
    <brk id="99" max="16383" man="1"/>
    <brk id="113" max="16383" man="1"/>
    <brk id="133" max="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H140"/>
  <sheetViews>
    <sheetView view="pageBreakPreview" zoomScaleSheetLayoutView="100" workbookViewId="0">
      <selection activeCell="F137" sqref="F137"/>
    </sheetView>
  </sheetViews>
  <sheetFormatPr defaultRowHeight="15"/>
  <cols>
    <col min="1" max="1" width="50.42578125" customWidth="1"/>
    <col min="2" max="2" width="5.140625" customWidth="1"/>
    <col min="3" max="3" width="5.7109375" customWidth="1"/>
    <col min="4" max="4" width="9.7109375" customWidth="1"/>
    <col min="5" max="5" width="4.7109375" customWidth="1"/>
    <col min="6" max="6" width="9.42578125" customWidth="1"/>
    <col min="7" max="7" width="8.7109375" customWidth="1"/>
    <col min="8" max="8" width="9.140625" hidden="1" customWidth="1"/>
  </cols>
  <sheetData>
    <row r="1" spans="1:8" ht="15.75" customHeight="1">
      <c r="D1" s="401" t="s">
        <v>772</v>
      </c>
      <c r="E1" s="401"/>
      <c r="F1" s="401"/>
      <c r="G1" s="401"/>
    </row>
    <row r="2" spans="1:8" ht="15.75" customHeight="1">
      <c r="D2" s="401" t="s">
        <v>0</v>
      </c>
      <c r="E2" s="401"/>
      <c r="F2" s="401"/>
      <c r="G2" s="401"/>
    </row>
    <row r="3" spans="1:8" ht="15.75" customHeight="1">
      <c r="D3" s="401" t="s">
        <v>1</v>
      </c>
      <c r="E3" s="401"/>
      <c r="F3" s="401"/>
      <c r="G3" s="401"/>
    </row>
    <row r="4" spans="1:8" ht="18.75" customHeight="1">
      <c r="A4" s="2"/>
      <c r="D4" s="401" t="s">
        <v>2</v>
      </c>
      <c r="E4" s="401"/>
      <c r="F4" s="401"/>
      <c r="G4" s="401"/>
    </row>
    <row r="5" spans="1:8" ht="18.75" customHeight="1">
      <c r="A5" s="2"/>
      <c r="C5" s="401" t="s">
        <v>844</v>
      </c>
      <c r="D5" s="401"/>
      <c r="E5" s="401"/>
      <c r="F5" s="401"/>
      <c r="G5" s="401"/>
    </row>
    <row r="6" spans="1:8" ht="18.75">
      <c r="A6" s="2"/>
    </row>
    <row r="7" spans="1:8">
      <c r="A7" s="414" t="s">
        <v>107</v>
      </c>
      <c r="B7" s="470"/>
      <c r="C7" s="470"/>
      <c r="D7" s="470"/>
      <c r="E7" s="470"/>
      <c r="F7" s="470"/>
    </row>
    <row r="8" spans="1:8">
      <c r="A8" s="414" t="s">
        <v>773</v>
      </c>
      <c r="B8" s="470"/>
      <c r="C8" s="470"/>
      <c r="D8" s="470"/>
      <c r="E8" s="470"/>
      <c r="F8" s="470"/>
    </row>
    <row r="9" spans="1:8" ht="15.75">
      <c r="A9" s="6"/>
    </row>
    <row r="10" spans="1:8" ht="15.75">
      <c r="A10" s="1"/>
      <c r="E10" s="492" t="s">
        <v>6</v>
      </c>
      <c r="F10" s="492"/>
    </row>
    <row r="11" spans="1:8" ht="15.75">
      <c r="A11" s="1"/>
      <c r="E11" s="296"/>
      <c r="F11" s="296"/>
    </row>
    <row r="12" spans="1:8" ht="15.75">
      <c r="A12" s="1"/>
      <c r="E12" s="296"/>
      <c r="F12" s="296"/>
    </row>
    <row r="13" spans="1:8" ht="15.75" customHeight="1">
      <c r="A13" s="502"/>
      <c r="B13" s="499" t="s">
        <v>114</v>
      </c>
      <c r="C13" s="496" t="s">
        <v>774</v>
      </c>
      <c r="D13" s="496" t="s">
        <v>38</v>
      </c>
      <c r="E13" s="496" t="s">
        <v>102</v>
      </c>
      <c r="F13" s="493" t="s">
        <v>513</v>
      </c>
      <c r="G13" s="493"/>
    </row>
    <row r="14" spans="1:8" ht="15" customHeight="1">
      <c r="A14" s="503"/>
      <c r="B14" s="500"/>
      <c r="C14" s="497"/>
      <c r="D14" s="497"/>
      <c r="E14" s="497"/>
      <c r="F14" s="494" t="s">
        <v>507</v>
      </c>
      <c r="G14" s="494" t="s">
        <v>506</v>
      </c>
      <c r="H14" s="495"/>
    </row>
    <row r="15" spans="1:8">
      <c r="A15" s="503"/>
      <c r="B15" s="500"/>
      <c r="C15" s="497"/>
      <c r="D15" s="497"/>
      <c r="E15" s="497"/>
      <c r="F15" s="494"/>
      <c r="G15" s="494"/>
      <c r="H15" s="495"/>
    </row>
    <row r="16" spans="1:8" ht="26.25" customHeight="1">
      <c r="A16" s="504"/>
      <c r="B16" s="501"/>
      <c r="C16" s="498"/>
      <c r="D16" s="498"/>
      <c r="E16" s="498"/>
      <c r="F16" s="494"/>
      <c r="G16" s="494"/>
      <c r="H16" s="495"/>
    </row>
    <row r="17" spans="1:7" ht="15.75">
      <c r="A17" s="15" t="s">
        <v>103</v>
      </c>
      <c r="B17" s="24" t="s">
        <v>105</v>
      </c>
      <c r="C17" s="16"/>
      <c r="D17" s="277"/>
      <c r="E17" s="277"/>
      <c r="F17" s="283">
        <f>F18+F19+F20+F21+F22+F23+F24+F25+F26+F27+F28+F29+F30+F31+F32+F33+F34+F35+F36+F37+F38+F39+F40+F41+F42+F43+F45+F46+F47+F48+F49+F50+F51+F52+F53+F54+F55+F56+F57+F58+F59+F44</f>
        <v>39684.600000000006</v>
      </c>
      <c r="G17" s="325">
        <f>G18+G19+G20+G21+G22+G23+G24+G25+G26+G27+G28+G29+G30+G31+G32+G33+G34+G35+G36+G37+G38+G39+G40+G41+G42+G43+G45+G46+G47+G48+G49+G50+G51+G52+G53+G54+G55+G56+G57+G58+G59+G44</f>
        <v>39582</v>
      </c>
    </row>
    <row r="18" spans="1:7" ht="78.75" customHeight="1">
      <c r="A18" s="14" t="s">
        <v>255</v>
      </c>
      <c r="B18" s="274" t="s">
        <v>105</v>
      </c>
      <c r="C18" s="33" t="s">
        <v>118</v>
      </c>
      <c r="D18" s="278">
        <v>4190000250</v>
      </c>
      <c r="E18" s="23">
        <v>100</v>
      </c>
      <c r="F18" s="281">
        <v>1313.5</v>
      </c>
      <c r="G18" s="281">
        <v>1313.5</v>
      </c>
    </row>
    <row r="19" spans="1:7" ht="77.25" customHeight="1">
      <c r="A19" s="280" t="s">
        <v>256</v>
      </c>
      <c r="B19" s="274" t="s">
        <v>105</v>
      </c>
      <c r="C19" s="274" t="s">
        <v>79</v>
      </c>
      <c r="D19" s="278">
        <v>4190000280</v>
      </c>
      <c r="E19" s="273">
        <v>100</v>
      </c>
      <c r="F19" s="281">
        <v>13910.1</v>
      </c>
      <c r="G19" s="281">
        <v>13910.1</v>
      </c>
    </row>
    <row r="20" spans="1:7" ht="43.5" customHeight="1">
      <c r="A20" s="280" t="s">
        <v>321</v>
      </c>
      <c r="B20" s="274" t="s">
        <v>105</v>
      </c>
      <c r="C20" s="274" t="s">
        <v>79</v>
      </c>
      <c r="D20" s="278">
        <v>4190000280</v>
      </c>
      <c r="E20" s="273">
        <v>200</v>
      </c>
      <c r="F20" s="281">
        <v>3076.5</v>
      </c>
      <c r="G20" s="281">
        <v>3076.5</v>
      </c>
    </row>
    <row r="21" spans="1:7" ht="27.75" customHeight="1">
      <c r="A21" s="280" t="s">
        <v>257</v>
      </c>
      <c r="B21" s="274" t="s">
        <v>105</v>
      </c>
      <c r="C21" s="274" t="s">
        <v>79</v>
      </c>
      <c r="D21" s="278">
        <v>4190000280</v>
      </c>
      <c r="E21" s="273">
        <v>300</v>
      </c>
      <c r="F21" s="281"/>
      <c r="G21" s="281"/>
    </row>
    <row r="22" spans="1:7" ht="54" customHeight="1">
      <c r="A22" s="280" t="s">
        <v>49</v>
      </c>
      <c r="B22" s="274" t="s">
        <v>105</v>
      </c>
      <c r="C22" s="274" t="s">
        <v>79</v>
      </c>
      <c r="D22" s="278">
        <v>4190000280</v>
      </c>
      <c r="E22" s="273">
        <v>800</v>
      </c>
      <c r="F22" s="281">
        <v>34.299999999999997</v>
      </c>
      <c r="G22" s="281">
        <v>34.299999999999997</v>
      </c>
    </row>
    <row r="23" spans="1:7" ht="95.25" customHeight="1">
      <c r="A23" s="275" t="s">
        <v>251</v>
      </c>
      <c r="B23" s="274" t="s">
        <v>105</v>
      </c>
      <c r="C23" s="274" t="s">
        <v>79</v>
      </c>
      <c r="D23" s="278">
        <v>1410180360</v>
      </c>
      <c r="E23" s="273">
        <v>100</v>
      </c>
      <c r="F23" s="281">
        <v>327.3</v>
      </c>
      <c r="G23" s="281">
        <v>327.3</v>
      </c>
    </row>
    <row r="24" spans="1:7" ht="55.5" customHeight="1">
      <c r="A24" s="275" t="s">
        <v>315</v>
      </c>
      <c r="B24" s="274" t="s">
        <v>105</v>
      </c>
      <c r="C24" s="274" t="s">
        <v>79</v>
      </c>
      <c r="D24" s="278">
        <v>1410180360</v>
      </c>
      <c r="E24" s="273">
        <v>200</v>
      </c>
      <c r="F24" s="281">
        <v>36.299999999999997</v>
      </c>
      <c r="G24" s="281">
        <v>36.299999999999997</v>
      </c>
    </row>
    <row r="25" spans="1:7" ht="56.25" customHeight="1">
      <c r="A25" s="280" t="s">
        <v>312</v>
      </c>
      <c r="B25" s="274" t="s">
        <v>105</v>
      </c>
      <c r="C25" s="274" t="s">
        <v>82</v>
      </c>
      <c r="D25" s="278">
        <v>1010120080</v>
      </c>
      <c r="E25" s="273">
        <v>200</v>
      </c>
      <c r="F25" s="281"/>
      <c r="G25" s="278"/>
    </row>
    <row r="26" spans="1:7" ht="55.5" customHeight="1">
      <c r="A26" s="275" t="s">
        <v>313</v>
      </c>
      <c r="B26" s="274" t="s">
        <v>105</v>
      </c>
      <c r="C26" s="274" t="s">
        <v>82</v>
      </c>
      <c r="D26" s="278">
        <v>1020120190</v>
      </c>
      <c r="E26" s="273">
        <v>200</v>
      </c>
      <c r="F26" s="281"/>
      <c r="G26" s="278"/>
    </row>
    <row r="27" spans="1:7" ht="42" customHeight="1">
      <c r="A27" s="275" t="s">
        <v>318</v>
      </c>
      <c r="B27" s="274" t="s">
        <v>105</v>
      </c>
      <c r="C27" s="274" t="s">
        <v>82</v>
      </c>
      <c r="D27" s="278">
        <v>1710100700</v>
      </c>
      <c r="E27" s="273">
        <v>200</v>
      </c>
      <c r="F27" s="281">
        <v>20</v>
      </c>
      <c r="G27" s="281">
        <v>20</v>
      </c>
    </row>
    <row r="28" spans="1:7" ht="55.5" customHeight="1">
      <c r="A28" s="275" t="s">
        <v>331</v>
      </c>
      <c r="B28" s="274" t="s">
        <v>105</v>
      </c>
      <c r="C28" s="274" t="s">
        <v>82</v>
      </c>
      <c r="D28" s="278">
        <v>1710100710</v>
      </c>
      <c r="E28" s="273">
        <v>200</v>
      </c>
      <c r="F28" s="281">
        <v>30</v>
      </c>
      <c r="G28" s="281">
        <v>30</v>
      </c>
    </row>
    <row r="29" spans="1:7" ht="55.5" customHeight="1">
      <c r="A29" s="280" t="s">
        <v>332</v>
      </c>
      <c r="B29" s="274" t="s">
        <v>105</v>
      </c>
      <c r="C29" s="274" t="s">
        <v>82</v>
      </c>
      <c r="D29" s="278">
        <v>4290020100</v>
      </c>
      <c r="E29" s="273">
        <v>200</v>
      </c>
      <c r="F29" s="281">
        <v>300</v>
      </c>
      <c r="G29" s="278">
        <v>200</v>
      </c>
    </row>
    <row r="30" spans="1:7" ht="42" customHeight="1">
      <c r="A30" s="280" t="s">
        <v>324</v>
      </c>
      <c r="B30" s="274" t="s">
        <v>105</v>
      </c>
      <c r="C30" s="274" t="s">
        <v>82</v>
      </c>
      <c r="D30" s="278">
        <v>4290020110</v>
      </c>
      <c r="E30" s="273">
        <v>200</v>
      </c>
      <c r="F30" s="281">
        <v>536</v>
      </c>
      <c r="G30" s="278">
        <v>536</v>
      </c>
    </row>
    <row r="31" spans="1:7" ht="38.25">
      <c r="A31" s="280" t="s">
        <v>342</v>
      </c>
      <c r="B31" s="274" t="s">
        <v>105</v>
      </c>
      <c r="C31" s="274" t="s">
        <v>82</v>
      </c>
      <c r="D31" s="278">
        <v>4290020120</v>
      </c>
      <c r="E31" s="273">
        <v>800</v>
      </c>
      <c r="F31" s="281">
        <v>28.5</v>
      </c>
      <c r="G31" s="278">
        <v>28.5</v>
      </c>
    </row>
    <row r="32" spans="1:7" ht="66" customHeight="1">
      <c r="A32" s="280" t="s">
        <v>325</v>
      </c>
      <c r="B32" s="274" t="s">
        <v>105</v>
      </c>
      <c r="C32" s="274" t="s">
        <v>82</v>
      </c>
      <c r="D32" s="278">
        <v>4290020140</v>
      </c>
      <c r="E32" s="273">
        <v>200</v>
      </c>
      <c r="F32" s="281">
        <v>100</v>
      </c>
      <c r="G32" s="278">
        <v>100</v>
      </c>
    </row>
    <row r="33" spans="1:7" ht="89.25">
      <c r="A33" s="14" t="s">
        <v>350</v>
      </c>
      <c r="B33" s="274" t="s">
        <v>105</v>
      </c>
      <c r="C33" s="274" t="s">
        <v>82</v>
      </c>
      <c r="D33" s="278">
        <v>4290007030</v>
      </c>
      <c r="E33" s="273">
        <v>300</v>
      </c>
      <c r="F33" s="281"/>
      <c r="G33" s="278"/>
    </row>
    <row r="34" spans="1:7" ht="55.5" customHeight="1">
      <c r="A34" s="280" t="s">
        <v>329</v>
      </c>
      <c r="B34" s="274" t="s">
        <v>105</v>
      </c>
      <c r="C34" s="274" t="s">
        <v>82</v>
      </c>
      <c r="D34" s="278">
        <v>4390080350</v>
      </c>
      <c r="E34" s="273">
        <v>200</v>
      </c>
      <c r="F34" s="281">
        <v>6.9</v>
      </c>
      <c r="G34" s="278">
        <v>6.9</v>
      </c>
    </row>
    <row r="35" spans="1:7" ht="51">
      <c r="A35" s="280" t="s">
        <v>326</v>
      </c>
      <c r="B35" s="274" t="s">
        <v>105</v>
      </c>
      <c r="C35" s="274" t="s">
        <v>84</v>
      </c>
      <c r="D35" s="278">
        <v>4290020150</v>
      </c>
      <c r="E35" s="273">
        <v>200</v>
      </c>
      <c r="F35" s="281">
        <v>1296.3</v>
      </c>
      <c r="G35" s="278">
        <v>1296.3</v>
      </c>
    </row>
    <row r="36" spans="1:7" ht="104.25" customHeight="1">
      <c r="A36" s="280" t="s">
        <v>333</v>
      </c>
      <c r="B36" s="274" t="s">
        <v>105</v>
      </c>
      <c r="C36" s="274" t="s">
        <v>86</v>
      </c>
      <c r="D36" s="278">
        <v>4390080370</v>
      </c>
      <c r="E36" s="273">
        <v>200</v>
      </c>
      <c r="F36" s="281">
        <v>3</v>
      </c>
      <c r="G36" s="278">
        <v>3</v>
      </c>
    </row>
    <row r="37" spans="1:7" ht="104.25" customHeight="1">
      <c r="A37" s="285" t="s">
        <v>679</v>
      </c>
      <c r="B37" s="274" t="s">
        <v>105</v>
      </c>
      <c r="C37" s="274" t="s">
        <v>87</v>
      </c>
      <c r="D37" s="278">
        <v>1920120300</v>
      </c>
      <c r="E37" s="273">
        <v>200</v>
      </c>
      <c r="F37" s="281">
        <v>250</v>
      </c>
      <c r="G37" s="281">
        <v>250</v>
      </c>
    </row>
    <row r="38" spans="1:7" ht="69.75" customHeight="1">
      <c r="A38" s="285" t="s">
        <v>738</v>
      </c>
      <c r="B38" s="274" t="s">
        <v>105</v>
      </c>
      <c r="C38" s="274" t="s">
        <v>87</v>
      </c>
      <c r="D38" s="278">
        <v>2010120400</v>
      </c>
      <c r="E38" s="273">
        <v>200</v>
      </c>
      <c r="F38" s="281">
        <v>2303</v>
      </c>
      <c r="G38" s="281">
        <v>2303</v>
      </c>
    </row>
    <row r="39" spans="1:7" ht="80.25" customHeight="1">
      <c r="A39" s="285" t="s">
        <v>739</v>
      </c>
      <c r="B39" s="274" t="s">
        <v>105</v>
      </c>
      <c r="C39" s="274" t="s">
        <v>87</v>
      </c>
      <c r="D39" s="278">
        <v>2020120410</v>
      </c>
      <c r="E39" s="273">
        <v>200</v>
      </c>
      <c r="F39" s="281">
        <v>2104.1</v>
      </c>
      <c r="G39" s="281">
        <v>2689.5</v>
      </c>
    </row>
    <row r="40" spans="1:7" ht="66" customHeight="1">
      <c r="A40" s="14" t="s">
        <v>328</v>
      </c>
      <c r="B40" s="274" t="s">
        <v>105</v>
      </c>
      <c r="C40" s="274" t="s">
        <v>88</v>
      </c>
      <c r="D40" s="278">
        <v>4290020160</v>
      </c>
      <c r="E40" s="273">
        <v>200</v>
      </c>
      <c r="F40" s="281">
        <v>2368.6999999999998</v>
      </c>
      <c r="G40" s="278">
        <v>2006.3</v>
      </c>
    </row>
    <row r="41" spans="1:7" ht="41.25" customHeight="1">
      <c r="A41" s="280" t="s">
        <v>675</v>
      </c>
      <c r="B41" s="274" t="s">
        <v>105</v>
      </c>
      <c r="C41" s="274" t="s">
        <v>88</v>
      </c>
      <c r="D41" s="278">
        <v>4290020180</v>
      </c>
      <c r="E41" s="273">
        <v>200</v>
      </c>
      <c r="F41" s="281">
        <v>950</v>
      </c>
      <c r="G41" s="281">
        <v>950</v>
      </c>
    </row>
    <row r="42" spans="1:7" ht="66.75" customHeight="1">
      <c r="A42" s="275" t="s">
        <v>732</v>
      </c>
      <c r="B42" s="274" t="s">
        <v>105</v>
      </c>
      <c r="C42" s="274" t="s">
        <v>741</v>
      </c>
      <c r="D42" s="274" t="s">
        <v>713</v>
      </c>
      <c r="E42" s="273">
        <v>200</v>
      </c>
      <c r="F42" s="281">
        <v>879.9</v>
      </c>
      <c r="G42" s="281">
        <v>879.9</v>
      </c>
    </row>
    <row r="43" spans="1:7" ht="46.5" customHeight="1">
      <c r="A43" s="275" t="s">
        <v>731</v>
      </c>
      <c r="B43" s="274" t="s">
        <v>105</v>
      </c>
      <c r="C43" s="274" t="s">
        <v>741</v>
      </c>
      <c r="D43" s="274" t="s">
        <v>714</v>
      </c>
      <c r="E43" s="273">
        <v>200</v>
      </c>
      <c r="F43" s="281">
        <v>143.19999999999999</v>
      </c>
      <c r="G43" s="281">
        <v>143.19999999999999</v>
      </c>
    </row>
    <row r="44" spans="1:7" ht="64.5">
      <c r="A44" s="275" t="s">
        <v>735</v>
      </c>
      <c r="B44" s="274" t="s">
        <v>105</v>
      </c>
      <c r="C44" s="274" t="s">
        <v>740</v>
      </c>
      <c r="D44" s="274" t="s">
        <v>693</v>
      </c>
      <c r="E44" s="273">
        <v>400</v>
      </c>
      <c r="F44" s="281">
        <v>508.4</v>
      </c>
      <c r="G44" s="281">
        <v>309.7</v>
      </c>
    </row>
    <row r="45" spans="1:7" ht="69.75" customHeight="1">
      <c r="A45" s="275" t="s">
        <v>702</v>
      </c>
      <c r="B45" s="274" t="s">
        <v>105</v>
      </c>
      <c r="C45" s="274" t="s">
        <v>740</v>
      </c>
      <c r="D45" s="386" t="s">
        <v>849</v>
      </c>
      <c r="E45" s="273">
        <v>800</v>
      </c>
      <c r="F45" s="281">
        <v>5000</v>
      </c>
      <c r="G45" s="281">
        <v>5000</v>
      </c>
    </row>
    <row r="46" spans="1:7" ht="40.5" customHeight="1">
      <c r="A46" s="275" t="s">
        <v>728</v>
      </c>
      <c r="B46" s="274" t="s">
        <v>105</v>
      </c>
      <c r="C46" s="274" t="s">
        <v>740</v>
      </c>
      <c r="D46" s="274" t="s">
        <v>719</v>
      </c>
      <c r="E46" s="273">
        <v>200</v>
      </c>
      <c r="F46" s="281">
        <v>500</v>
      </c>
      <c r="G46" s="281">
        <v>500</v>
      </c>
    </row>
    <row r="47" spans="1:7" ht="155.25" customHeight="1">
      <c r="A47" s="275" t="s">
        <v>701</v>
      </c>
      <c r="B47" s="274" t="s">
        <v>105</v>
      </c>
      <c r="C47" s="274" t="s">
        <v>740</v>
      </c>
      <c r="D47" s="274" t="s">
        <v>721</v>
      </c>
      <c r="E47" s="273">
        <v>800</v>
      </c>
      <c r="F47" s="281">
        <v>360.6</v>
      </c>
      <c r="G47" s="281">
        <v>360.6</v>
      </c>
    </row>
    <row r="48" spans="1:7" ht="38.25">
      <c r="A48" s="14" t="s">
        <v>725</v>
      </c>
      <c r="B48" s="274" t="s">
        <v>105</v>
      </c>
      <c r="C48" s="274" t="s">
        <v>740</v>
      </c>
      <c r="D48" s="278">
        <v>4290020270</v>
      </c>
      <c r="E48" s="273">
        <v>200</v>
      </c>
      <c r="F48" s="281">
        <v>559.4</v>
      </c>
      <c r="G48" s="281">
        <v>559.4</v>
      </c>
    </row>
    <row r="49" spans="1:7" ht="42.75" customHeight="1">
      <c r="A49" s="275" t="s">
        <v>730</v>
      </c>
      <c r="B49" s="274" t="s">
        <v>105</v>
      </c>
      <c r="C49" s="274" t="s">
        <v>742</v>
      </c>
      <c r="D49" s="274" t="s">
        <v>716</v>
      </c>
      <c r="E49" s="273">
        <v>200</v>
      </c>
      <c r="F49" s="281">
        <v>529.1</v>
      </c>
      <c r="G49" s="281">
        <v>529.1</v>
      </c>
    </row>
    <row r="50" spans="1:7" ht="39">
      <c r="A50" s="275" t="s">
        <v>729</v>
      </c>
      <c r="B50" s="274" t="s">
        <v>105</v>
      </c>
      <c r="C50" s="274" t="s">
        <v>742</v>
      </c>
      <c r="D50" s="274" t="s">
        <v>717</v>
      </c>
      <c r="E50" s="273">
        <v>200</v>
      </c>
      <c r="F50" s="281">
        <v>358.8</v>
      </c>
      <c r="G50" s="281">
        <v>358.8</v>
      </c>
    </row>
    <row r="51" spans="1:7" ht="41.25" customHeight="1">
      <c r="A51" s="275" t="s">
        <v>727</v>
      </c>
      <c r="B51" s="274" t="s">
        <v>105</v>
      </c>
      <c r="C51" s="274" t="s">
        <v>742</v>
      </c>
      <c r="D51" s="274" t="s">
        <v>723</v>
      </c>
      <c r="E51" s="273">
        <v>200</v>
      </c>
      <c r="F51" s="281">
        <v>150</v>
      </c>
      <c r="G51" s="281">
        <v>150</v>
      </c>
    </row>
    <row r="52" spans="1:7" ht="42" customHeight="1">
      <c r="A52" s="275" t="s">
        <v>726</v>
      </c>
      <c r="B52" s="274" t="s">
        <v>105</v>
      </c>
      <c r="C52" s="274" t="s">
        <v>742</v>
      </c>
      <c r="D52" s="274" t="s">
        <v>724</v>
      </c>
      <c r="E52" s="273">
        <v>200</v>
      </c>
      <c r="F52" s="281">
        <v>50</v>
      </c>
      <c r="G52" s="281">
        <v>50</v>
      </c>
    </row>
    <row r="53" spans="1:7" ht="39">
      <c r="A53" s="318" t="s">
        <v>789</v>
      </c>
      <c r="B53" s="274" t="s">
        <v>105</v>
      </c>
      <c r="C53" s="274" t="s">
        <v>744</v>
      </c>
      <c r="D53" s="321">
        <v>2110120450</v>
      </c>
      <c r="E53" s="316">
        <v>300</v>
      </c>
      <c r="F53" s="323">
        <v>100</v>
      </c>
      <c r="G53" s="323">
        <v>100</v>
      </c>
    </row>
    <row r="54" spans="1:7" ht="30" customHeight="1">
      <c r="A54" s="318" t="s">
        <v>790</v>
      </c>
      <c r="B54" s="274" t="s">
        <v>105</v>
      </c>
      <c r="C54" s="274" t="s">
        <v>744</v>
      </c>
      <c r="D54" s="321">
        <v>2110120460</v>
      </c>
      <c r="E54" s="316">
        <v>300</v>
      </c>
      <c r="F54" s="323">
        <v>25</v>
      </c>
      <c r="G54" s="323">
        <v>25</v>
      </c>
    </row>
    <row r="55" spans="1:7" ht="51.75">
      <c r="A55" s="318" t="s">
        <v>791</v>
      </c>
      <c r="B55" s="274" t="s">
        <v>105</v>
      </c>
      <c r="C55" s="274" t="s">
        <v>744</v>
      </c>
      <c r="D55" s="321">
        <v>2110120470</v>
      </c>
      <c r="E55" s="316">
        <v>300</v>
      </c>
      <c r="F55" s="323">
        <v>25</v>
      </c>
      <c r="G55" s="323">
        <v>25</v>
      </c>
    </row>
    <row r="56" spans="1:7" ht="51.75">
      <c r="A56" s="318" t="s">
        <v>792</v>
      </c>
      <c r="B56" s="274" t="s">
        <v>105</v>
      </c>
      <c r="C56" s="274" t="s">
        <v>744</v>
      </c>
      <c r="D56" s="321">
        <v>2110120480</v>
      </c>
      <c r="E56" s="316">
        <v>300</v>
      </c>
      <c r="F56" s="323">
        <v>25</v>
      </c>
      <c r="G56" s="323">
        <v>25</v>
      </c>
    </row>
    <row r="57" spans="1:7" ht="41.25" customHeight="1">
      <c r="A57" s="318" t="s">
        <v>793</v>
      </c>
      <c r="B57" s="274" t="s">
        <v>105</v>
      </c>
      <c r="C57" s="274" t="s">
        <v>744</v>
      </c>
      <c r="D57" s="321">
        <v>2110120490</v>
      </c>
      <c r="E57" s="316">
        <v>300</v>
      </c>
      <c r="F57" s="323">
        <v>25</v>
      </c>
      <c r="G57" s="323">
        <v>25</v>
      </c>
    </row>
    <row r="58" spans="1:7" ht="42" customHeight="1">
      <c r="A58" s="14" t="s">
        <v>262</v>
      </c>
      <c r="B58" s="274" t="s">
        <v>105</v>
      </c>
      <c r="C58" s="274" t="s">
        <v>97</v>
      </c>
      <c r="D58" s="278">
        <v>4290007010</v>
      </c>
      <c r="E58" s="273">
        <v>300</v>
      </c>
      <c r="F58" s="281">
        <v>1316.4</v>
      </c>
      <c r="G58" s="186">
        <v>1316.4</v>
      </c>
    </row>
    <row r="59" spans="1:7" ht="40.5" customHeight="1">
      <c r="A59" s="322" t="s">
        <v>349</v>
      </c>
      <c r="B59" s="274" t="s">
        <v>105</v>
      </c>
      <c r="C59" s="274" t="s">
        <v>347</v>
      </c>
      <c r="D59" s="274" t="s">
        <v>680</v>
      </c>
      <c r="E59" s="273">
        <v>300</v>
      </c>
      <c r="F59" s="281">
        <v>134.30000000000001</v>
      </c>
      <c r="G59" s="278">
        <v>107.4</v>
      </c>
    </row>
    <row r="60" spans="1:7">
      <c r="A60" s="284" t="s">
        <v>104</v>
      </c>
      <c r="B60" s="24" t="s">
        <v>106</v>
      </c>
      <c r="C60" s="274"/>
      <c r="D60" s="278"/>
      <c r="E60" s="278"/>
      <c r="F60" s="283">
        <f>F61+F62</f>
        <v>977.9</v>
      </c>
      <c r="G60" s="283">
        <f>G61+G62</f>
        <v>977.9</v>
      </c>
    </row>
    <row r="61" spans="1:7" ht="68.25" customHeight="1">
      <c r="A61" s="280" t="s">
        <v>254</v>
      </c>
      <c r="B61" s="274" t="s">
        <v>106</v>
      </c>
      <c r="C61" s="274" t="s">
        <v>78</v>
      </c>
      <c r="D61" s="278">
        <v>4090000270</v>
      </c>
      <c r="E61" s="273">
        <v>100</v>
      </c>
      <c r="F61" s="281">
        <v>817.5</v>
      </c>
      <c r="G61" s="281">
        <v>817.5</v>
      </c>
    </row>
    <row r="62" spans="1:7" ht="39" customHeight="1">
      <c r="A62" s="280" t="s">
        <v>320</v>
      </c>
      <c r="B62" s="274" t="s">
        <v>106</v>
      </c>
      <c r="C62" s="274" t="s">
        <v>78</v>
      </c>
      <c r="D62" s="278">
        <v>4090000270</v>
      </c>
      <c r="E62" s="273">
        <v>200</v>
      </c>
      <c r="F62" s="281">
        <v>160.4</v>
      </c>
      <c r="G62" s="281">
        <v>160.4</v>
      </c>
    </row>
    <row r="63" spans="1:7" ht="25.5">
      <c r="A63" s="284" t="s">
        <v>7</v>
      </c>
      <c r="B63" s="24" t="s">
        <v>8</v>
      </c>
      <c r="C63" s="274"/>
      <c r="D63" s="278"/>
      <c r="E63" s="278"/>
      <c r="F63" s="283">
        <f>SUM(F64:F86)</f>
        <v>20976.5</v>
      </c>
      <c r="G63" s="283">
        <f>SUM(G64:G86)</f>
        <v>21526.3</v>
      </c>
    </row>
    <row r="64" spans="1:7" ht="78.75" customHeight="1">
      <c r="A64" s="280" t="s">
        <v>258</v>
      </c>
      <c r="B64" s="274" t="s">
        <v>8</v>
      </c>
      <c r="C64" s="274" t="s">
        <v>80</v>
      </c>
      <c r="D64" s="278">
        <v>4190000290</v>
      </c>
      <c r="E64" s="273">
        <v>100</v>
      </c>
      <c r="F64" s="281">
        <v>3167.6</v>
      </c>
      <c r="G64" s="281">
        <v>3167.6</v>
      </c>
    </row>
    <row r="65" spans="1:7" ht="56.25" customHeight="1">
      <c r="A65" s="280" t="s">
        <v>323</v>
      </c>
      <c r="B65" s="274" t="s">
        <v>8</v>
      </c>
      <c r="C65" s="274" t="s">
        <v>80</v>
      </c>
      <c r="D65" s="278">
        <v>4190000290</v>
      </c>
      <c r="E65" s="273">
        <v>200</v>
      </c>
      <c r="F65" s="281">
        <v>277.2</v>
      </c>
      <c r="G65" s="281">
        <v>277.2</v>
      </c>
    </row>
    <row r="66" spans="1:7" ht="38.25">
      <c r="A66" s="280" t="s">
        <v>259</v>
      </c>
      <c r="B66" s="274" t="s">
        <v>8</v>
      </c>
      <c r="C66" s="274" t="s">
        <v>80</v>
      </c>
      <c r="D66" s="278">
        <v>4190000290</v>
      </c>
      <c r="E66" s="273">
        <v>800</v>
      </c>
      <c r="F66" s="281">
        <v>1</v>
      </c>
      <c r="G66" s="281">
        <v>1</v>
      </c>
    </row>
    <row r="67" spans="1:7" ht="30.75" customHeight="1">
      <c r="A67" s="280" t="s">
        <v>260</v>
      </c>
      <c r="B67" s="274" t="s">
        <v>8</v>
      </c>
      <c r="C67" s="274" t="s">
        <v>81</v>
      </c>
      <c r="D67" s="278">
        <v>4290020090</v>
      </c>
      <c r="E67" s="273">
        <v>800</v>
      </c>
      <c r="F67" s="281">
        <v>5300</v>
      </c>
      <c r="G67" s="278">
        <v>5300</v>
      </c>
    </row>
    <row r="68" spans="1:7" ht="52.5" customHeight="1">
      <c r="A68" s="280" t="s">
        <v>312</v>
      </c>
      <c r="B68" s="274" t="s">
        <v>8</v>
      </c>
      <c r="C68" s="274" t="s">
        <v>82</v>
      </c>
      <c r="D68" s="278">
        <v>1010120080</v>
      </c>
      <c r="E68" s="273">
        <v>200</v>
      </c>
      <c r="F68" s="281"/>
      <c r="G68" s="278"/>
    </row>
    <row r="69" spans="1:7" ht="94.5" customHeight="1">
      <c r="A69" s="280" t="s">
        <v>50</v>
      </c>
      <c r="B69" s="274" t="s">
        <v>8</v>
      </c>
      <c r="C69" s="274" t="s">
        <v>84</v>
      </c>
      <c r="D69" s="278">
        <v>4290000300</v>
      </c>
      <c r="E69" s="273">
        <v>100</v>
      </c>
      <c r="F69" s="281">
        <v>2697.7</v>
      </c>
      <c r="G69" s="281">
        <v>2697.7</v>
      </c>
    </row>
    <row r="70" spans="1:7" ht="68.25" customHeight="1">
      <c r="A70" s="280" t="s">
        <v>327</v>
      </c>
      <c r="B70" s="274" t="s">
        <v>8</v>
      </c>
      <c r="C70" s="274" t="s">
        <v>84</v>
      </c>
      <c r="D70" s="278">
        <v>4290000300</v>
      </c>
      <c r="E70" s="273">
        <v>200</v>
      </c>
      <c r="F70" s="281">
        <v>919.5</v>
      </c>
      <c r="G70" s="281">
        <v>919.5</v>
      </c>
    </row>
    <row r="71" spans="1:7" ht="57" customHeight="1">
      <c r="A71" s="280" t="s">
        <v>51</v>
      </c>
      <c r="B71" s="274" t="s">
        <v>8</v>
      </c>
      <c r="C71" s="274" t="s">
        <v>84</v>
      </c>
      <c r="D71" s="278">
        <v>4290000300</v>
      </c>
      <c r="E71" s="273">
        <v>800</v>
      </c>
      <c r="F71" s="281">
        <v>26.4</v>
      </c>
      <c r="G71" s="281">
        <v>26.4</v>
      </c>
    </row>
    <row r="72" spans="1:7" ht="54" customHeight="1">
      <c r="A72" s="280" t="s">
        <v>736</v>
      </c>
      <c r="B72" s="274" t="s">
        <v>8</v>
      </c>
      <c r="C72" s="274" t="s">
        <v>84</v>
      </c>
      <c r="D72" s="278">
        <v>4290000360</v>
      </c>
      <c r="E72" s="273">
        <v>200</v>
      </c>
      <c r="F72" s="281"/>
      <c r="G72" s="281">
        <v>549.79999999999995</v>
      </c>
    </row>
    <row r="73" spans="1:7" ht="38.25">
      <c r="A73" s="280" t="s">
        <v>232</v>
      </c>
      <c r="B73" s="274" t="s">
        <v>8</v>
      </c>
      <c r="C73" s="274" t="s">
        <v>86</v>
      </c>
      <c r="D73" s="274" t="s">
        <v>235</v>
      </c>
      <c r="E73" s="273">
        <v>800</v>
      </c>
      <c r="F73" s="281">
        <v>350</v>
      </c>
      <c r="G73" s="278">
        <v>350</v>
      </c>
    </row>
    <row r="74" spans="1:7" ht="29.25" customHeight="1">
      <c r="A74" s="280" t="s">
        <v>239</v>
      </c>
      <c r="B74" s="274" t="s">
        <v>8</v>
      </c>
      <c r="C74" s="274" t="s">
        <v>88</v>
      </c>
      <c r="D74" s="274" t="s">
        <v>242</v>
      </c>
      <c r="E74" s="273">
        <v>800</v>
      </c>
      <c r="F74" s="281">
        <v>200</v>
      </c>
      <c r="G74" s="278">
        <v>200</v>
      </c>
    </row>
    <row r="75" spans="1:7" ht="89.25" customHeight="1">
      <c r="A75" s="280" t="s">
        <v>214</v>
      </c>
      <c r="B75" s="274" t="s">
        <v>8</v>
      </c>
      <c r="C75" s="274" t="s">
        <v>91</v>
      </c>
      <c r="D75" s="274" t="s">
        <v>216</v>
      </c>
      <c r="E75" s="273">
        <v>100</v>
      </c>
      <c r="F75" s="281">
        <v>1304.2</v>
      </c>
      <c r="G75" s="281">
        <v>1304.2</v>
      </c>
    </row>
    <row r="76" spans="1:7" ht="51.75" customHeight="1">
      <c r="A76" s="280" t="s">
        <v>309</v>
      </c>
      <c r="B76" s="274" t="s">
        <v>8</v>
      </c>
      <c r="C76" s="274" t="s">
        <v>91</v>
      </c>
      <c r="D76" s="274" t="s">
        <v>216</v>
      </c>
      <c r="E76" s="273">
        <v>200</v>
      </c>
      <c r="F76" s="281">
        <v>74.099999999999994</v>
      </c>
      <c r="G76" s="281">
        <v>74.099999999999994</v>
      </c>
    </row>
    <row r="77" spans="1:7" ht="40.5" customHeight="1">
      <c r="A77" s="280" t="s">
        <v>215</v>
      </c>
      <c r="B77" s="274" t="s">
        <v>8</v>
      </c>
      <c r="C77" s="274" t="s">
        <v>91</v>
      </c>
      <c r="D77" s="274" t="s">
        <v>216</v>
      </c>
      <c r="E77" s="273">
        <v>800</v>
      </c>
      <c r="F77" s="281">
        <v>0.5</v>
      </c>
      <c r="G77" s="281">
        <v>0.5</v>
      </c>
    </row>
    <row r="78" spans="1:7" ht="95.25" customHeight="1">
      <c r="A78" s="280" t="s">
        <v>519</v>
      </c>
      <c r="B78" s="274" t="s">
        <v>8</v>
      </c>
      <c r="C78" s="274" t="s">
        <v>91</v>
      </c>
      <c r="D78" s="186" t="s">
        <v>794</v>
      </c>
      <c r="E78" s="273">
        <v>100</v>
      </c>
      <c r="F78" s="281">
        <v>67</v>
      </c>
      <c r="G78" s="281">
        <v>67</v>
      </c>
    </row>
    <row r="79" spans="1:7" ht="81" customHeight="1">
      <c r="A79" s="280" t="s">
        <v>196</v>
      </c>
      <c r="B79" s="274" t="s">
        <v>8</v>
      </c>
      <c r="C79" s="274" t="s">
        <v>95</v>
      </c>
      <c r="D79" s="274" t="s">
        <v>200</v>
      </c>
      <c r="E79" s="273">
        <v>100</v>
      </c>
      <c r="F79" s="281">
        <v>2334.1999999999998</v>
      </c>
      <c r="G79" s="281">
        <v>2334.1999999999998</v>
      </c>
    </row>
    <row r="80" spans="1:7" ht="52.5" customHeight="1">
      <c r="A80" s="280" t="s">
        <v>306</v>
      </c>
      <c r="B80" s="274" t="s">
        <v>8</v>
      </c>
      <c r="C80" s="274" t="s">
        <v>95</v>
      </c>
      <c r="D80" s="274" t="s">
        <v>200</v>
      </c>
      <c r="E80" s="273">
        <v>200</v>
      </c>
      <c r="F80" s="281">
        <v>2032.6</v>
      </c>
      <c r="G80" s="281">
        <v>2032.6</v>
      </c>
    </row>
    <row r="81" spans="1:7" ht="40.5" customHeight="1">
      <c r="A81" s="280" t="s">
        <v>197</v>
      </c>
      <c r="B81" s="274" t="s">
        <v>8</v>
      </c>
      <c r="C81" s="274" t="s">
        <v>95</v>
      </c>
      <c r="D81" s="274" t="s">
        <v>200</v>
      </c>
      <c r="E81" s="273">
        <v>800</v>
      </c>
      <c r="F81" s="281">
        <v>29</v>
      </c>
      <c r="G81" s="281">
        <v>29</v>
      </c>
    </row>
    <row r="82" spans="1:7" ht="42" customHeight="1">
      <c r="A82" s="280" t="s">
        <v>307</v>
      </c>
      <c r="B82" s="274" t="s">
        <v>8</v>
      </c>
      <c r="C82" s="274" t="s">
        <v>95</v>
      </c>
      <c r="D82" s="274" t="s">
        <v>201</v>
      </c>
      <c r="E82" s="273">
        <v>200</v>
      </c>
      <c r="F82" s="281">
        <v>45</v>
      </c>
      <c r="G82" s="281">
        <v>45</v>
      </c>
    </row>
    <row r="83" spans="1:7" ht="42" customHeight="1">
      <c r="A83" s="280" t="s">
        <v>334</v>
      </c>
      <c r="B83" s="274" t="s">
        <v>8</v>
      </c>
      <c r="C83" s="274" t="s">
        <v>95</v>
      </c>
      <c r="D83" s="274" t="s">
        <v>204</v>
      </c>
      <c r="E83" s="273">
        <v>200</v>
      </c>
      <c r="F83" s="18">
        <v>48</v>
      </c>
      <c r="G83" s="18">
        <v>48</v>
      </c>
    </row>
    <row r="84" spans="1:7" ht="82.5" customHeight="1">
      <c r="A84" s="280" t="s">
        <v>208</v>
      </c>
      <c r="B84" s="274" t="s">
        <v>8</v>
      </c>
      <c r="C84" s="274" t="s">
        <v>95</v>
      </c>
      <c r="D84" s="274" t="s">
        <v>210</v>
      </c>
      <c r="E84" s="273">
        <v>100</v>
      </c>
      <c r="F84" s="18">
        <v>252.9</v>
      </c>
      <c r="G84" s="18">
        <v>252.9</v>
      </c>
    </row>
    <row r="85" spans="1:7" ht="93" customHeight="1">
      <c r="A85" s="280" t="s">
        <v>516</v>
      </c>
      <c r="B85" s="274" t="s">
        <v>8</v>
      </c>
      <c r="C85" s="274" t="s">
        <v>95</v>
      </c>
      <c r="D85" s="274" t="s">
        <v>734</v>
      </c>
      <c r="E85" s="273">
        <v>100</v>
      </c>
      <c r="F85" s="281">
        <v>1441.3</v>
      </c>
      <c r="G85" s="281">
        <v>1441.3</v>
      </c>
    </row>
    <row r="86" spans="1:7" ht="65.25" customHeight="1">
      <c r="A86" s="280" t="s">
        <v>517</v>
      </c>
      <c r="B86" s="274" t="s">
        <v>8</v>
      </c>
      <c r="C86" s="274" t="s">
        <v>95</v>
      </c>
      <c r="D86" s="274" t="s">
        <v>734</v>
      </c>
      <c r="E86" s="273">
        <v>200</v>
      </c>
      <c r="F86" s="281">
        <v>408.3</v>
      </c>
      <c r="G86" s="281">
        <v>408.3</v>
      </c>
    </row>
    <row r="87" spans="1:7" ht="25.5">
      <c r="A87" s="284" t="s">
        <v>115</v>
      </c>
      <c r="B87" s="24" t="s">
        <v>9</v>
      </c>
      <c r="C87" s="274"/>
      <c r="D87" s="274"/>
      <c r="E87" s="278"/>
      <c r="F87" s="283">
        <f>SUM(F88:F126)</f>
        <v>106818.39999999998</v>
      </c>
      <c r="G87" s="283">
        <f>SUM(G88:G126)</f>
        <v>103178.7</v>
      </c>
    </row>
    <row r="88" spans="1:7" ht="54.75" customHeight="1">
      <c r="A88" s="275" t="s">
        <v>508</v>
      </c>
      <c r="B88" s="24" t="s">
        <v>9</v>
      </c>
      <c r="C88" s="274" t="s">
        <v>90</v>
      </c>
      <c r="D88" s="274" t="s">
        <v>134</v>
      </c>
      <c r="E88" s="273">
        <v>200</v>
      </c>
      <c r="F88" s="281">
        <v>375</v>
      </c>
      <c r="G88" s="186"/>
    </row>
    <row r="89" spans="1:7" ht="129" customHeight="1">
      <c r="A89" s="14" t="s">
        <v>293</v>
      </c>
      <c r="B89" s="274" t="s">
        <v>9</v>
      </c>
      <c r="C89" s="274" t="s">
        <v>90</v>
      </c>
      <c r="D89" s="274" t="s">
        <v>143</v>
      </c>
      <c r="E89" s="273">
        <v>200</v>
      </c>
      <c r="F89" s="281">
        <v>199.5</v>
      </c>
      <c r="G89" s="278">
        <v>199.5</v>
      </c>
    </row>
    <row r="90" spans="1:7" ht="80.25" customHeight="1">
      <c r="A90" s="280" t="s">
        <v>125</v>
      </c>
      <c r="B90" s="274" t="s">
        <v>9</v>
      </c>
      <c r="C90" s="274" t="s">
        <v>90</v>
      </c>
      <c r="D90" s="274" t="s">
        <v>150</v>
      </c>
      <c r="E90" s="273">
        <v>100</v>
      </c>
      <c r="F90" s="281">
        <v>3511.9</v>
      </c>
      <c r="G90" s="281">
        <v>3511.9</v>
      </c>
    </row>
    <row r="91" spans="1:7" ht="54.75" customHeight="1">
      <c r="A91" s="280" t="s">
        <v>295</v>
      </c>
      <c r="B91" s="274" t="s">
        <v>9</v>
      </c>
      <c r="C91" s="274" t="s">
        <v>90</v>
      </c>
      <c r="D91" s="274" t="s">
        <v>150</v>
      </c>
      <c r="E91" s="273">
        <v>200</v>
      </c>
      <c r="F91" s="281">
        <v>3156.4</v>
      </c>
      <c r="G91" s="281">
        <v>3156.4</v>
      </c>
    </row>
    <row r="92" spans="1:7" ht="42" customHeight="1">
      <c r="A92" s="280" t="s">
        <v>126</v>
      </c>
      <c r="B92" s="274" t="s">
        <v>9</v>
      </c>
      <c r="C92" s="274" t="s">
        <v>90</v>
      </c>
      <c r="D92" s="274" t="s">
        <v>150</v>
      </c>
      <c r="E92" s="273">
        <v>800</v>
      </c>
      <c r="F92" s="281">
        <v>20.9</v>
      </c>
      <c r="G92" s="281">
        <v>20.9</v>
      </c>
    </row>
    <row r="93" spans="1:7" ht="42.75" customHeight="1">
      <c r="A93" s="280" t="s">
        <v>296</v>
      </c>
      <c r="B93" s="274" t="s">
        <v>9</v>
      </c>
      <c r="C93" s="274" t="s">
        <v>90</v>
      </c>
      <c r="D93" s="274" t="s">
        <v>263</v>
      </c>
      <c r="E93" s="273">
        <v>200</v>
      </c>
      <c r="F93" s="281">
        <v>1529.3</v>
      </c>
      <c r="G93" s="278">
        <v>1529.3</v>
      </c>
    </row>
    <row r="94" spans="1:7" ht="30.75" customHeight="1">
      <c r="A94" s="280" t="s">
        <v>297</v>
      </c>
      <c r="B94" s="274" t="s">
        <v>9</v>
      </c>
      <c r="C94" s="274" t="s">
        <v>90</v>
      </c>
      <c r="D94" s="274" t="s">
        <v>273</v>
      </c>
      <c r="E94" s="273">
        <v>200</v>
      </c>
      <c r="F94" s="281">
        <v>1000.8</v>
      </c>
      <c r="G94" s="278">
        <v>1000.8</v>
      </c>
    </row>
    <row r="95" spans="1:7" ht="183.75" customHeight="1">
      <c r="A95" s="280" t="s">
        <v>159</v>
      </c>
      <c r="B95" s="274" t="s">
        <v>9</v>
      </c>
      <c r="C95" s="274" t="s">
        <v>90</v>
      </c>
      <c r="D95" s="274" t="s">
        <v>160</v>
      </c>
      <c r="E95" s="273">
        <v>100</v>
      </c>
      <c r="F95" s="281">
        <v>4344.5</v>
      </c>
      <c r="G95" s="281">
        <v>4344.5</v>
      </c>
    </row>
    <row r="96" spans="1:7" ht="159.75" customHeight="1">
      <c r="A96" s="280" t="s">
        <v>300</v>
      </c>
      <c r="B96" s="274" t="s">
        <v>9</v>
      </c>
      <c r="C96" s="274" t="s">
        <v>90</v>
      </c>
      <c r="D96" s="274" t="s">
        <v>160</v>
      </c>
      <c r="E96" s="273">
        <v>200</v>
      </c>
      <c r="F96" s="281">
        <v>24.8</v>
      </c>
      <c r="G96" s="281">
        <v>24.8</v>
      </c>
    </row>
    <row r="97" spans="1:8" ht="51">
      <c r="A97" s="280" t="s">
        <v>289</v>
      </c>
      <c r="B97" s="274" t="s">
        <v>9</v>
      </c>
      <c r="C97" s="274" t="s">
        <v>91</v>
      </c>
      <c r="D97" s="274" t="s">
        <v>133</v>
      </c>
      <c r="E97" s="273">
        <v>200</v>
      </c>
      <c r="F97" s="281">
        <v>1750</v>
      </c>
      <c r="G97" s="278"/>
    </row>
    <row r="98" spans="1:8" ht="55.5" customHeight="1">
      <c r="A98" s="280" t="s">
        <v>123</v>
      </c>
      <c r="B98" s="274" t="s">
        <v>9</v>
      </c>
      <c r="C98" s="274" t="s">
        <v>91</v>
      </c>
      <c r="D98" s="274" t="s">
        <v>133</v>
      </c>
      <c r="E98" s="273">
        <v>600</v>
      </c>
      <c r="F98" s="281">
        <v>1514.7</v>
      </c>
      <c r="G98" s="278"/>
    </row>
    <row r="99" spans="1:8" ht="88.5" customHeight="1">
      <c r="A99" s="14" t="s">
        <v>292</v>
      </c>
      <c r="B99" s="274" t="s">
        <v>9</v>
      </c>
      <c r="C99" s="274" t="s">
        <v>91</v>
      </c>
      <c r="D99" s="274" t="s">
        <v>142</v>
      </c>
      <c r="E99" s="273">
        <v>200</v>
      </c>
      <c r="F99" s="281">
        <v>33.799999999999997</v>
      </c>
      <c r="G99" s="281">
        <v>33.799999999999997</v>
      </c>
    </row>
    <row r="100" spans="1:8" ht="88.5" customHeight="1">
      <c r="A100" s="14" t="s">
        <v>512</v>
      </c>
      <c r="B100" s="274" t="s">
        <v>9</v>
      </c>
      <c r="C100" s="274" t="s">
        <v>91</v>
      </c>
      <c r="D100" s="274" t="s">
        <v>142</v>
      </c>
      <c r="E100" s="273">
        <v>600</v>
      </c>
      <c r="F100" s="281">
        <v>67.599999999999994</v>
      </c>
      <c r="G100" s="281">
        <v>67.599999999999994</v>
      </c>
    </row>
    <row r="101" spans="1:8" ht="88.5" customHeight="1">
      <c r="A101" s="280" t="s">
        <v>127</v>
      </c>
      <c r="B101" s="274" t="s">
        <v>9</v>
      </c>
      <c r="C101" s="274" t="s">
        <v>91</v>
      </c>
      <c r="D101" s="274" t="s">
        <v>153</v>
      </c>
      <c r="E101" s="273">
        <v>100</v>
      </c>
      <c r="F101" s="281">
        <v>809.8</v>
      </c>
      <c r="G101" s="281">
        <v>809.8</v>
      </c>
    </row>
    <row r="102" spans="1:8" ht="64.5" customHeight="1">
      <c r="A102" s="23" t="s">
        <v>298</v>
      </c>
      <c r="B102" s="274" t="s">
        <v>9</v>
      </c>
      <c r="C102" s="274" t="s">
        <v>91</v>
      </c>
      <c r="D102" s="274" t="s">
        <v>153</v>
      </c>
      <c r="E102" s="273">
        <v>200</v>
      </c>
      <c r="F102" s="281">
        <v>8747.7000000000007</v>
      </c>
      <c r="G102" s="281">
        <v>8747.7000000000007</v>
      </c>
    </row>
    <row r="103" spans="1:8" ht="63" customHeight="1">
      <c r="A103" s="23" t="s">
        <v>128</v>
      </c>
      <c r="B103" s="274" t="s">
        <v>9</v>
      </c>
      <c r="C103" s="274" t="s">
        <v>91</v>
      </c>
      <c r="D103" s="274" t="s">
        <v>153</v>
      </c>
      <c r="E103" s="273">
        <v>600</v>
      </c>
      <c r="F103" s="281">
        <v>16154.9</v>
      </c>
      <c r="G103" s="281">
        <v>16154.9</v>
      </c>
    </row>
    <row r="104" spans="1:8" ht="51" customHeight="1">
      <c r="A104" s="23" t="s">
        <v>129</v>
      </c>
      <c r="B104" s="274" t="s">
        <v>9</v>
      </c>
      <c r="C104" s="274" t="s">
        <v>91</v>
      </c>
      <c r="D104" s="274" t="s">
        <v>153</v>
      </c>
      <c r="E104" s="273">
        <v>800</v>
      </c>
      <c r="F104" s="281">
        <v>110.5</v>
      </c>
      <c r="G104" s="281">
        <v>110.5</v>
      </c>
    </row>
    <row r="105" spans="1:8" ht="39.75" customHeight="1">
      <c r="A105" s="280" t="s">
        <v>296</v>
      </c>
      <c r="B105" s="274" t="s">
        <v>9</v>
      </c>
      <c r="C105" s="274" t="s">
        <v>91</v>
      </c>
      <c r="D105" s="274" t="s">
        <v>155</v>
      </c>
      <c r="E105" s="273">
        <v>200</v>
      </c>
      <c r="F105" s="281">
        <v>738.5</v>
      </c>
      <c r="G105" s="278">
        <v>738.5</v>
      </c>
    </row>
    <row r="106" spans="1:8" ht="31.5" customHeight="1">
      <c r="A106" s="280" t="s">
        <v>297</v>
      </c>
      <c r="B106" s="274" t="s">
        <v>9</v>
      </c>
      <c r="C106" s="274" t="s">
        <v>91</v>
      </c>
      <c r="D106" s="274" t="s">
        <v>274</v>
      </c>
      <c r="E106" s="273">
        <v>200</v>
      </c>
      <c r="F106" s="281">
        <v>644.1</v>
      </c>
      <c r="G106" s="278">
        <v>644.1</v>
      </c>
    </row>
    <row r="107" spans="1:8" ht="177" customHeight="1">
      <c r="A107" s="280" t="s">
        <v>337</v>
      </c>
      <c r="B107" s="274" t="s">
        <v>9</v>
      </c>
      <c r="C107" s="274" t="s">
        <v>91</v>
      </c>
      <c r="D107" s="274" t="s">
        <v>165</v>
      </c>
      <c r="E107" s="273">
        <v>100</v>
      </c>
      <c r="F107" s="281">
        <v>13189.9</v>
      </c>
      <c r="G107" s="281">
        <v>13189.9</v>
      </c>
    </row>
    <row r="108" spans="1:8" ht="152.25" customHeight="1">
      <c r="A108" s="280" t="s">
        <v>301</v>
      </c>
      <c r="B108" s="274" t="s">
        <v>9</v>
      </c>
      <c r="C108" s="274" t="s">
        <v>91</v>
      </c>
      <c r="D108" s="274" t="s">
        <v>165</v>
      </c>
      <c r="E108" s="273">
        <v>200</v>
      </c>
      <c r="F108" s="281">
        <v>49</v>
      </c>
      <c r="G108" s="281">
        <v>49</v>
      </c>
    </row>
    <row r="109" spans="1:8" ht="154.5" customHeight="1">
      <c r="A109" s="23" t="s">
        <v>338</v>
      </c>
      <c r="B109" s="274" t="s">
        <v>9</v>
      </c>
      <c r="C109" s="274" t="s">
        <v>91</v>
      </c>
      <c r="D109" s="274" t="s">
        <v>165</v>
      </c>
      <c r="E109" s="273">
        <v>600</v>
      </c>
      <c r="F109" s="281">
        <v>35305.699999999997</v>
      </c>
      <c r="G109" s="281">
        <v>35305.699999999997</v>
      </c>
      <c r="H109" s="30"/>
    </row>
    <row r="110" spans="1:8" ht="85.5" customHeight="1">
      <c r="A110" s="280" t="s">
        <v>169</v>
      </c>
      <c r="B110" s="274" t="s">
        <v>9</v>
      </c>
      <c r="C110" s="274" t="s">
        <v>91</v>
      </c>
      <c r="D110" s="274" t="s">
        <v>170</v>
      </c>
      <c r="E110" s="273">
        <v>100</v>
      </c>
      <c r="F110" s="281">
        <v>3001.5</v>
      </c>
      <c r="G110" s="278">
        <v>3001.5</v>
      </c>
      <c r="H110" s="30"/>
    </row>
    <row r="111" spans="1:8" ht="51">
      <c r="A111" s="280" t="s">
        <v>302</v>
      </c>
      <c r="B111" s="274" t="s">
        <v>9</v>
      </c>
      <c r="C111" s="274" t="s">
        <v>91</v>
      </c>
      <c r="D111" s="274" t="s">
        <v>170</v>
      </c>
      <c r="E111" s="273">
        <v>200</v>
      </c>
      <c r="F111" s="281">
        <v>717.8</v>
      </c>
      <c r="G111" s="278">
        <v>717.8</v>
      </c>
    </row>
    <row r="112" spans="1:8" ht="38.25">
      <c r="A112" s="280" t="s">
        <v>171</v>
      </c>
      <c r="B112" s="274" t="s">
        <v>9</v>
      </c>
      <c r="C112" s="274" t="s">
        <v>91</v>
      </c>
      <c r="D112" s="274" t="s">
        <v>170</v>
      </c>
      <c r="E112" s="273">
        <v>800</v>
      </c>
      <c r="F112" s="281">
        <v>105</v>
      </c>
      <c r="G112" s="278">
        <v>105</v>
      </c>
    </row>
    <row r="113" spans="1:7" ht="68.25" customHeight="1">
      <c r="A113" s="10" t="s">
        <v>303</v>
      </c>
      <c r="B113" s="274" t="s">
        <v>9</v>
      </c>
      <c r="C113" s="274" t="s">
        <v>92</v>
      </c>
      <c r="D113" s="274" t="s">
        <v>177</v>
      </c>
      <c r="E113" s="273">
        <v>200</v>
      </c>
      <c r="F113" s="281">
        <v>69.3</v>
      </c>
      <c r="G113" s="281">
        <v>69.3</v>
      </c>
    </row>
    <row r="114" spans="1:7" ht="65.25" customHeight="1">
      <c r="A114" s="10" t="s">
        <v>176</v>
      </c>
      <c r="B114" s="274" t="s">
        <v>9</v>
      </c>
      <c r="C114" s="274" t="s">
        <v>92</v>
      </c>
      <c r="D114" s="274" t="s">
        <v>177</v>
      </c>
      <c r="E114" s="273">
        <v>600</v>
      </c>
      <c r="F114" s="281">
        <v>184.8</v>
      </c>
      <c r="G114" s="281">
        <v>184.8</v>
      </c>
    </row>
    <row r="115" spans="1:7" ht="65.25" customHeight="1">
      <c r="A115" s="280" t="s">
        <v>304</v>
      </c>
      <c r="B115" s="274" t="s">
        <v>9</v>
      </c>
      <c r="C115" s="274" t="s">
        <v>92</v>
      </c>
      <c r="D115" s="274" t="s">
        <v>178</v>
      </c>
      <c r="E115" s="273">
        <v>200</v>
      </c>
      <c r="F115" s="281">
        <v>23.1</v>
      </c>
      <c r="G115" s="281">
        <v>23.1</v>
      </c>
    </row>
    <row r="116" spans="1:7" ht="55.5" customHeight="1">
      <c r="A116" s="10" t="s">
        <v>339</v>
      </c>
      <c r="B116" s="274" t="s">
        <v>9</v>
      </c>
      <c r="C116" s="274" t="s">
        <v>92</v>
      </c>
      <c r="D116" s="274" t="s">
        <v>341</v>
      </c>
      <c r="E116" s="273">
        <v>200</v>
      </c>
      <c r="F116" s="281">
        <v>122.9</v>
      </c>
      <c r="G116" s="278">
        <v>122.9</v>
      </c>
    </row>
    <row r="117" spans="1:7" ht="64.5">
      <c r="A117" s="10" t="s">
        <v>340</v>
      </c>
      <c r="B117" s="274" t="s">
        <v>9</v>
      </c>
      <c r="C117" s="274" t="s">
        <v>92</v>
      </c>
      <c r="D117" s="274" t="s">
        <v>341</v>
      </c>
      <c r="E117" s="273">
        <v>600</v>
      </c>
      <c r="F117" s="281">
        <v>265.60000000000002</v>
      </c>
      <c r="G117" s="278">
        <v>265.60000000000002</v>
      </c>
    </row>
    <row r="118" spans="1:7" ht="51.75" customHeight="1">
      <c r="A118" s="280" t="s">
        <v>294</v>
      </c>
      <c r="B118" s="274" t="s">
        <v>9</v>
      </c>
      <c r="C118" s="274" t="s">
        <v>93</v>
      </c>
      <c r="D118" s="274" t="s">
        <v>272</v>
      </c>
      <c r="E118" s="273">
        <v>200</v>
      </c>
      <c r="F118" s="281">
        <v>426.4</v>
      </c>
      <c r="G118" s="281">
        <v>426.4</v>
      </c>
    </row>
    <row r="119" spans="1:7" ht="66.75" customHeight="1">
      <c r="A119" s="280" t="s">
        <v>269</v>
      </c>
      <c r="B119" s="274" t="s">
        <v>9</v>
      </c>
      <c r="C119" s="274" t="s">
        <v>93</v>
      </c>
      <c r="D119" s="274" t="s">
        <v>272</v>
      </c>
      <c r="E119" s="273">
        <v>600</v>
      </c>
      <c r="F119" s="281">
        <v>50</v>
      </c>
      <c r="G119" s="281">
        <v>50</v>
      </c>
    </row>
    <row r="120" spans="1:7" ht="70.5" customHeight="1">
      <c r="A120" s="280" t="s">
        <v>130</v>
      </c>
      <c r="B120" s="274" t="s">
        <v>9</v>
      </c>
      <c r="C120" s="274" t="s">
        <v>93</v>
      </c>
      <c r="D120" s="274" t="s">
        <v>154</v>
      </c>
      <c r="E120" s="273">
        <v>100</v>
      </c>
      <c r="F120" s="281">
        <v>6533.2</v>
      </c>
      <c r="G120" s="281">
        <v>6533.2</v>
      </c>
    </row>
    <row r="121" spans="1:7" ht="38.25">
      <c r="A121" s="23" t="s">
        <v>299</v>
      </c>
      <c r="B121" s="274" t="s">
        <v>9</v>
      </c>
      <c r="C121" s="274" t="s">
        <v>93</v>
      </c>
      <c r="D121" s="274" t="s">
        <v>154</v>
      </c>
      <c r="E121" s="273">
        <v>200</v>
      </c>
      <c r="F121" s="281">
        <v>1095.9000000000001</v>
      </c>
      <c r="G121" s="281">
        <v>1095.9000000000001</v>
      </c>
    </row>
    <row r="122" spans="1:7" ht="25.5">
      <c r="A122" s="23" t="s">
        <v>131</v>
      </c>
      <c r="B122" s="274" t="s">
        <v>9</v>
      </c>
      <c r="C122" s="274" t="s">
        <v>93</v>
      </c>
      <c r="D122" s="274" t="s">
        <v>154</v>
      </c>
      <c r="E122" s="273">
        <v>800</v>
      </c>
      <c r="F122" s="281">
        <v>1.9</v>
      </c>
      <c r="G122" s="281">
        <v>1.9</v>
      </c>
    </row>
    <row r="123" spans="1:7" ht="66" customHeight="1">
      <c r="A123" s="280" t="s">
        <v>186</v>
      </c>
      <c r="B123" s="274" t="s">
        <v>9</v>
      </c>
      <c r="C123" s="274" t="s">
        <v>93</v>
      </c>
      <c r="D123" s="274" t="s">
        <v>190</v>
      </c>
      <c r="E123" s="273">
        <v>300</v>
      </c>
      <c r="F123" s="281">
        <v>48</v>
      </c>
      <c r="G123" s="281">
        <v>48</v>
      </c>
    </row>
    <row r="124" spans="1:7" ht="38.25">
      <c r="A124" s="280" t="s">
        <v>187</v>
      </c>
      <c r="B124" s="274" t="s">
        <v>9</v>
      </c>
      <c r="C124" s="274" t="s">
        <v>93</v>
      </c>
      <c r="D124" s="274" t="s">
        <v>191</v>
      </c>
      <c r="E124" s="273">
        <v>300</v>
      </c>
      <c r="F124" s="281">
        <v>144</v>
      </c>
      <c r="G124" s="281">
        <v>144</v>
      </c>
    </row>
    <row r="125" spans="1:7" ht="38.25">
      <c r="A125" s="280" t="s">
        <v>188</v>
      </c>
      <c r="B125" s="274" t="s">
        <v>9</v>
      </c>
      <c r="C125" s="274" t="s">
        <v>93</v>
      </c>
      <c r="D125" s="274" t="s">
        <v>192</v>
      </c>
      <c r="E125" s="273">
        <v>300</v>
      </c>
      <c r="F125" s="281">
        <v>95</v>
      </c>
      <c r="G125" s="281">
        <v>95</v>
      </c>
    </row>
    <row r="126" spans="1:7" ht="92.25" customHeight="1">
      <c r="A126" s="275" t="s">
        <v>144</v>
      </c>
      <c r="B126" s="274" t="s">
        <v>9</v>
      </c>
      <c r="C126" s="278">
        <v>1004</v>
      </c>
      <c r="D126" s="274" t="s">
        <v>145</v>
      </c>
      <c r="E126" s="273">
        <v>300</v>
      </c>
      <c r="F126" s="281">
        <v>654.70000000000005</v>
      </c>
      <c r="G126" s="281">
        <v>654.70000000000005</v>
      </c>
    </row>
    <row r="127" spans="1:7" ht="38.25">
      <c r="A127" s="279" t="s">
        <v>285</v>
      </c>
      <c r="B127" s="24" t="s">
        <v>284</v>
      </c>
      <c r="C127" s="272"/>
      <c r="D127" s="24"/>
      <c r="E127" s="282"/>
      <c r="F127" s="283">
        <f>SUM(F128:F137)</f>
        <v>1981.9</v>
      </c>
      <c r="G127" s="283">
        <f>SUM(G128:G137)</f>
        <v>1911.9</v>
      </c>
    </row>
    <row r="128" spans="1:7" ht="63.75">
      <c r="A128" s="280" t="s">
        <v>311</v>
      </c>
      <c r="B128" s="274" t="s">
        <v>284</v>
      </c>
      <c r="C128" s="274" t="s">
        <v>82</v>
      </c>
      <c r="D128" s="386" t="s">
        <v>848</v>
      </c>
      <c r="E128" s="273">
        <v>200</v>
      </c>
      <c r="F128" s="281">
        <v>70</v>
      </c>
      <c r="G128" s="278"/>
    </row>
    <row r="129" spans="1:7" ht="67.5" customHeight="1">
      <c r="A129" s="280" t="s">
        <v>325</v>
      </c>
      <c r="B129" s="274" t="s">
        <v>284</v>
      </c>
      <c r="C129" s="274" t="s">
        <v>82</v>
      </c>
      <c r="D129" s="274" t="s">
        <v>743</v>
      </c>
      <c r="E129" s="273">
        <v>200</v>
      </c>
      <c r="F129" s="281">
        <v>136.4</v>
      </c>
      <c r="G129" s="281">
        <v>136.4</v>
      </c>
    </row>
    <row r="130" spans="1:7" ht="81.75" customHeight="1">
      <c r="A130" s="280" t="s">
        <v>280</v>
      </c>
      <c r="B130" s="274" t="s">
        <v>284</v>
      </c>
      <c r="C130" s="274" t="s">
        <v>286</v>
      </c>
      <c r="D130" s="274" t="s">
        <v>266</v>
      </c>
      <c r="E130" s="13" t="s">
        <v>10</v>
      </c>
      <c r="F130" s="281">
        <v>1098.7</v>
      </c>
      <c r="G130" s="281">
        <v>1098.7</v>
      </c>
    </row>
    <row r="131" spans="1:7" ht="41.25" customHeight="1">
      <c r="A131" s="280" t="s">
        <v>322</v>
      </c>
      <c r="B131" s="274" t="s">
        <v>284</v>
      </c>
      <c r="C131" s="274" t="s">
        <v>286</v>
      </c>
      <c r="D131" s="274" t="s">
        <v>266</v>
      </c>
      <c r="E131" s="13" t="s">
        <v>113</v>
      </c>
      <c r="F131" s="281">
        <v>159</v>
      </c>
      <c r="G131" s="281">
        <v>159</v>
      </c>
    </row>
    <row r="132" spans="1:7" ht="56.25" customHeight="1">
      <c r="A132" s="275" t="s">
        <v>336</v>
      </c>
      <c r="B132" s="274" t="s">
        <v>284</v>
      </c>
      <c r="C132" s="274" t="s">
        <v>92</v>
      </c>
      <c r="D132" s="274" t="s">
        <v>183</v>
      </c>
      <c r="E132" s="273">
        <v>200</v>
      </c>
      <c r="F132" s="281">
        <v>90</v>
      </c>
      <c r="G132" s="278"/>
    </row>
    <row r="133" spans="1:7" ht="40.5" customHeight="1">
      <c r="A133" s="275" t="s">
        <v>316</v>
      </c>
      <c r="B133" s="274" t="s">
        <v>284</v>
      </c>
      <c r="C133" s="13" t="s">
        <v>92</v>
      </c>
      <c r="D133" s="278">
        <v>1510100510</v>
      </c>
      <c r="E133" s="13" t="s">
        <v>113</v>
      </c>
      <c r="F133" s="281">
        <v>100</v>
      </c>
      <c r="G133" s="278"/>
    </row>
    <row r="134" spans="1:7" ht="57" customHeight="1">
      <c r="A134" s="280" t="s">
        <v>314</v>
      </c>
      <c r="B134" s="274" t="s">
        <v>284</v>
      </c>
      <c r="C134" s="274" t="s">
        <v>93</v>
      </c>
      <c r="D134" s="278">
        <v>1410100310</v>
      </c>
      <c r="E134" s="273">
        <v>200</v>
      </c>
      <c r="F134" s="281">
        <v>150</v>
      </c>
      <c r="G134" s="278">
        <v>150</v>
      </c>
    </row>
    <row r="135" spans="1:7" ht="40.5" customHeight="1">
      <c r="A135" s="280" t="s">
        <v>682</v>
      </c>
      <c r="B135" s="274" t="s">
        <v>284</v>
      </c>
      <c r="C135" s="274" t="s">
        <v>92</v>
      </c>
      <c r="D135" s="278">
        <v>4290020170</v>
      </c>
      <c r="E135" s="273">
        <v>200</v>
      </c>
      <c r="F135" s="281"/>
      <c r="G135" s="186">
        <v>190</v>
      </c>
    </row>
    <row r="136" spans="1:7" ht="54.75" customHeight="1">
      <c r="A136" s="280" t="s">
        <v>310</v>
      </c>
      <c r="B136" s="274" t="s">
        <v>284</v>
      </c>
      <c r="C136" s="274" t="s">
        <v>100</v>
      </c>
      <c r="D136" s="274" t="s">
        <v>222</v>
      </c>
      <c r="E136" s="273">
        <v>200</v>
      </c>
      <c r="F136" s="281">
        <v>177.8</v>
      </c>
      <c r="G136" s="278"/>
    </row>
    <row r="137" spans="1:7" ht="38.25" customHeight="1">
      <c r="A137" s="14" t="s">
        <v>681</v>
      </c>
      <c r="B137" s="274" t="s">
        <v>284</v>
      </c>
      <c r="C137" s="274" t="s">
        <v>100</v>
      </c>
      <c r="D137" s="278">
        <v>4290000380</v>
      </c>
      <c r="E137" s="273">
        <v>200</v>
      </c>
      <c r="F137" s="281"/>
      <c r="G137" s="186">
        <v>177.8</v>
      </c>
    </row>
    <row r="138" spans="1:7" ht="15.75">
      <c r="A138" s="17" t="s">
        <v>48</v>
      </c>
      <c r="B138" s="277"/>
      <c r="C138" s="277"/>
      <c r="D138" s="277"/>
      <c r="E138" s="277"/>
      <c r="F138" s="283">
        <f>F17+F63+F60+F87+F127</f>
        <v>170439.3</v>
      </c>
      <c r="G138" s="283">
        <f>G17+G63+G60+G87+G127</f>
        <v>167176.79999999999</v>
      </c>
    </row>
    <row r="139" spans="1:7" ht="15.75">
      <c r="A139" s="1"/>
    </row>
    <row r="140" spans="1:7" ht="15.75">
      <c r="A140" s="1"/>
    </row>
  </sheetData>
  <mergeCells count="17">
    <mergeCell ref="A7:F7"/>
    <mergeCell ref="D1:G1"/>
    <mergeCell ref="D2:G2"/>
    <mergeCell ref="D3:G3"/>
    <mergeCell ref="D4:G4"/>
    <mergeCell ref="C5:G5"/>
    <mergeCell ref="G14:G16"/>
    <mergeCell ref="H14:H16"/>
    <mergeCell ref="A8:F8"/>
    <mergeCell ref="E10:F10"/>
    <mergeCell ref="F14:F16"/>
    <mergeCell ref="F13:G13"/>
    <mergeCell ref="E13:E16"/>
    <mergeCell ref="D13:D16"/>
    <mergeCell ref="C13:C16"/>
    <mergeCell ref="B13:B16"/>
    <mergeCell ref="A13:A16"/>
  </mergeCells>
  <pageMargins left="0.7" right="0.7" top="0.75" bottom="0.75" header="0.3" footer="0.3"/>
  <pageSetup paperSize="9" scale="93" orientation="portrait" r:id="rId1"/>
  <rowBreaks count="7" manualBreakCount="7">
    <brk id="25" max="16383" man="1"/>
    <brk id="49" max="6" man="1"/>
    <brk id="67" max="16383" man="1"/>
    <brk id="80" max="16383" man="1"/>
    <brk id="93" max="16383" man="1"/>
    <brk id="102" max="16383" man="1"/>
    <brk id="111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dimension ref="A1:F19"/>
  <sheetViews>
    <sheetView workbookViewId="0">
      <selection activeCell="A5" sqref="A5:F5"/>
    </sheetView>
  </sheetViews>
  <sheetFormatPr defaultRowHeight="15"/>
  <cols>
    <col min="1" max="1" width="47.7109375" customWidth="1"/>
    <col min="2" max="2" width="11.5703125" customWidth="1"/>
    <col min="3" max="3" width="12.5703125" customWidth="1"/>
    <col min="5" max="5" width="3.42578125" customWidth="1"/>
    <col min="6" max="6" width="2.28515625" customWidth="1"/>
  </cols>
  <sheetData>
    <row r="1" spans="1:6" ht="15.75">
      <c r="A1" s="401" t="s">
        <v>660</v>
      </c>
      <c r="B1" s="401"/>
      <c r="C1" s="401"/>
      <c r="D1" s="401"/>
      <c r="E1" s="401"/>
      <c r="F1" s="401"/>
    </row>
    <row r="2" spans="1:6" ht="15.75">
      <c r="A2" s="401" t="s">
        <v>34</v>
      </c>
      <c r="B2" s="401"/>
      <c r="C2" s="401"/>
      <c r="D2" s="401"/>
      <c r="E2" s="401"/>
      <c r="F2" s="401"/>
    </row>
    <row r="3" spans="1:6" ht="15.75" customHeight="1">
      <c r="A3" s="219"/>
      <c r="B3" s="219"/>
      <c r="C3" s="401" t="s">
        <v>1</v>
      </c>
      <c r="D3" s="401"/>
      <c r="E3" s="401"/>
      <c r="F3" s="401"/>
    </row>
    <row r="4" spans="1:6" ht="15.75" customHeight="1">
      <c r="A4" s="219"/>
      <c r="B4" s="401" t="s">
        <v>2</v>
      </c>
      <c r="C4" s="401"/>
      <c r="D4" s="401"/>
      <c r="E4" s="401"/>
      <c r="F4" s="401"/>
    </row>
    <row r="5" spans="1:6" ht="15.75">
      <c r="A5" s="401" t="s">
        <v>845</v>
      </c>
      <c r="B5" s="401"/>
      <c r="C5" s="401"/>
      <c r="D5" s="401"/>
      <c r="E5" s="401"/>
      <c r="F5" s="401"/>
    </row>
    <row r="6" spans="1:6" ht="15.75">
      <c r="A6" s="242"/>
      <c r="B6" s="242"/>
      <c r="C6" s="242"/>
    </row>
    <row r="7" spans="1:6" ht="15.75">
      <c r="A7" s="243"/>
      <c r="B7" s="243"/>
      <c r="C7" s="243"/>
    </row>
    <row r="8" spans="1:6" ht="15.75">
      <c r="A8" s="414" t="s">
        <v>652</v>
      </c>
      <c r="B8" s="414"/>
      <c r="C8" s="414"/>
      <c r="D8" s="505"/>
      <c r="E8" s="505"/>
      <c r="F8" s="505"/>
    </row>
    <row r="9" spans="1:6" ht="15.75">
      <c r="A9" s="414" t="s">
        <v>659</v>
      </c>
      <c r="B9" s="414"/>
      <c r="C9" s="414"/>
      <c r="D9" s="506"/>
      <c r="E9" s="506"/>
      <c r="F9" s="506"/>
    </row>
    <row r="10" spans="1:6" ht="15.75">
      <c r="A10" s="414"/>
      <c r="B10" s="414"/>
      <c r="C10" s="414"/>
      <c r="D10" s="505"/>
      <c r="E10" s="505"/>
      <c r="F10" s="505"/>
    </row>
    <row r="11" spans="1:6" ht="15.75">
      <c r="A11" s="416" t="s">
        <v>6</v>
      </c>
      <c r="B11" s="416"/>
      <c r="C11" s="416"/>
      <c r="D11" s="468"/>
      <c r="E11" s="468"/>
      <c r="F11" s="468"/>
    </row>
    <row r="12" spans="1:6" ht="46.5" customHeight="1">
      <c r="A12" s="507" t="s">
        <v>653</v>
      </c>
      <c r="B12" s="233" t="s">
        <v>634</v>
      </c>
      <c r="C12" s="233" t="s">
        <v>507</v>
      </c>
      <c r="D12" s="410" t="s">
        <v>506</v>
      </c>
      <c r="E12" s="410"/>
      <c r="F12" s="410"/>
    </row>
    <row r="13" spans="1:6">
      <c r="A13" s="507"/>
      <c r="B13" s="244"/>
      <c r="C13" s="244"/>
      <c r="D13" s="410"/>
      <c r="E13" s="410"/>
      <c r="F13" s="410"/>
    </row>
    <row r="14" spans="1:6" ht="21.75" customHeight="1">
      <c r="A14" s="51" t="s">
        <v>654</v>
      </c>
      <c r="B14" s="234">
        <v>0</v>
      </c>
      <c r="C14" s="234">
        <v>0</v>
      </c>
      <c r="D14" s="410">
        <v>0</v>
      </c>
      <c r="E14" s="410"/>
      <c r="F14" s="410"/>
    </row>
    <row r="15" spans="1:6" ht="25.5" customHeight="1">
      <c r="A15" s="23" t="s">
        <v>655</v>
      </c>
      <c r="B15" s="245">
        <v>0</v>
      </c>
      <c r="C15" s="245">
        <v>0</v>
      </c>
      <c r="D15" s="465">
        <v>0</v>
      </c>
      <c r="E15" s="465"/>
      <c r="F15" s="465"/>
    </row>
    <row r="16" spans="1:6" ht="23.25" customHeight="1">
      <c r="A16" s="23" t="s">
        <v>656</v>
      </c>
      <c r="B16" s="245">
        <v>0</v>
      </c>
      <c r="C16" s="245">
        <v>0</v>
      </c>
      <c r="D16" s="465">
        <v>0</v>
      </c>
      <c r="E16" s="465"/>
      <c r="F16" s="465"/>
    </row>
    <row r="17" spans="1:6" ht="35.25" customHeight="1">
      <c r="A17" s="507" t="s">
        <v>657</v>
      </c>
      <c r="B17" s="234">
        <v>0</v>
      </c>
      <c r="C17" s="234">
        <v>0</v>
      </c>
      <c r="D17" s="410">
        <v>0</v>
      </c>
      <c r="E17" s="410"/>
      <c r="F17" s="410"/>
    </row>
    <row r="18" spans="1:6" hidden="1">
      <c r="A18" s="507"/>
      <c r="B18" s="224"/>
      <c r="C18" s="224"/>
      <c r="D18" s="369">
        <v>0</v>
      </c>
      <c r="E18" s="369">
        <v>0</v>
      </c>
      <c r="F18" s="369">
        <v>0</v>
      </c>
    </row>
    <row r="19" spans="1:6" ht="25.5">
      <c r="A19" s="23" t="s">
        <v>658</v>
      </c>
      <c r="B19" s="245">
        <v>0</v>
      </c>
      <c r="C19" s="245">
        <v>0</v>
      </c>
      <c r="D19" s="465">
        <v>0</v>
      </c>
      <c r="E19" s="465"/>
      <c r="F19" s="465"/>
    </row>
  </sheetData>
  <mergeCells count="17">
    <mergeCell ref="D15:F15"/>
    <mergeCell ref="D16:F16"/>
    <mergeCell ref="A17:A18"/>
    <mergeCell ref="D17:F17"/>
    <mergeCell ref="D19:F19"/>
    <mergeCell ref="D14:F14"/>
    <mergeCell ref="A1:F1"/>
    <mergeCell ref="A2:F2"/>
    <mergeCell ref="A5:F5"/>
    <mergeCell ref="A8:F8"/>
    <mergeCell ref="A9:F9"/>
    <mergeCell ref="A10:F10"/>
    <mergeCell ref="A11:F11"/>
    <mergeCell ref="A12:A13"/>
    <mergeCell ref="D12:F13"/>
    <mergeCell ref="C3:F3"/>
    <mergeCell ref="B4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J26"/>
  <sheetViews>
    <sheetView topLeftCell="A17" workbookViewId="0">
      <selection activeCell="K6" sqref="K6"/>
    </sheetView>
  </sheetViews>
  <sheetFormatPr defaultRowHeight="15"/>
  <cols>
    <col min="1" max="1" width="4.5703125" customWidth="1"/>
    <col min="2" max="2" width="14.7109375" customWidth="1"/>
    <col min="3" max="3" width="14.85546875" customWidth="1"/>
    <col min="5" max="5" width="6.5703125" customWidth="1"/>
    <col min="6" max="6" width="3.7109375" hidden="1" customWidth="1"/>
    <col min="7" max="7" width="9.140625" hidden="1" customWidth="1"/>
    <col min="8" max="8" width="12.7109375" customWidth="1"/>
    <col min="9" max="9" width="11.7109375" customWidth="1"/>
    <col min="10" max="10" width="10.85546875" customWidth="1"/>
  </cols>
  <sheetData>
    <row r="1" spans="1:10" ht="18.75" customHeight="1">
      <c r="A1" s="2"/>
      <c r="H1" s="401" t="s">
        <v>673</v>
      </c>
      <c r="I1" s="401"/>
      <c r="J1" s="401"/>
    </row>
    <row r="2" spans="1:10" ht="18.75" customHeight="1">
      <c r="A2" s="2"/>
      <c r="H2" s="401" t="s">
        <v>661</v>
      </c>
      <c r="I2" s="401"/>
      <c r="J2" s="401"/>
    </row>
    <row r="3" spans="1:10" ht="18.75" customHeight="1">
      <c r="A3" s="2"/>
      <c r="H3" s="401" t="s">
        <v>662</v>
      </c>
      <c r="I3" s="401"/>
      <c r="J3" s="401"/>
    </row>
    <row r="4" spans="1:10" ht="19.5" customHeight="1">
      <c r="A4" s="246"/>
      <c r="H4" s="401" t="s">
        <v>663</v>
      </c>
      <c r="I4" s="401"/>
      <c r="J4" s="401"/>
    </row>
    <row r="5" spans="1:10" ht="19.5" customHeight="1">
      <c r="A5" s="246"/>
      <c r="H5" s="401" t="s">
        <v>846</v>
      </c>
      <c r="I5" s="401"/>
      <c r="J5" s="401"/>
    </row>
    <row r="6" spans="1:10" ht="19.5">
      <c r="A6" s="246"/>
      <c r="H6" s="221"/>
      <c r="I6" s="221"/>
      <c r="J6" s="221"/>
    </row>
    <row r="7" spans="1:10">
      <c r="A7" s="414" t="s">
        <v>664</v>
      </c>
      <c r="B7" s="470"/>
      <c r="C7" s="470"/>
      <c r="D7" s="470"/>
      <c r="E7" s="470"/>
      <c r="F7" s="470"/>
      <c r="G7" s="470"/>
      <c r="H7" s="470"/>
      <c r="I7" s="470"/>
      <c r="J7" s="470"/>
    </row>
    <row r="8" spans="1:10" ht="35.25" customHeight="1">
      <c r="A8" s="414" t="s">
        <v>775</v>
      </c>
      <c r="B8" s="470"/>
      <c r="C8" s="470"/>
      <c r="D8" s="470"/>
      <c r="E8" s="470"/>
      <c r="F8" s="470"/>
      <c r="G8" s="470"/>
      <c r="H8" s="470"/>
      <c r="I8" s="470"/>
      <c r="J8" s="470"/>
    </row>
    <row r="9" spans="1:10" ht="15.75">
      <c r="A9" s="430" t="s">
        <v>776</v>
      </c>
      <c r="B9" s="430"/>
      <c r="C9" s="430"/>
      <c r="D9" s="430"/>
      <c r="E9" s="430"/>
      <c r="F9" s="430"/>
      <c r="G9" s="430"/>
      <c r="H9" s="430"/>
      <c r="I9" s="430"/>
      <c r="J9" s="430"/>
    </row>
    <row r="10" spans="1:10" ht="15.75">
      <c r="A10" s="247"/>
    </row>
    <row r="11" spans="1:10" ht="15.75">
      <c r="A11" s="247"/>
    </row>
    <row r="12" spans="1:10" ht="31.5" customHeight="1">
      <c r="A12" s="515" t="s">
        <v>777</v>
      </c>
      <c r="B12" s="516"/>
      <c r="C12" s="516"/>
      <c r="D12" s="516"/>
      <c r="E12" s="516"/>
      <c r="F12" s="516"/>
      <c r="G12" s="516"/>
      <c r="H12" s="516"/>
      <c r="I12" s="516"/>
      <c r="J12" s="516"/>
    </row>
    <row r="13" spans="1:10" ht="15.75">
      <c r="A13" s="248"/>
    </row>
    <row r="14" spans="1:10" ht="77.25" customHeight="1">
      <c r="A14" s="465" t="s">
        <v>665</v>
      </c>
      <c r="B14" s="465" t="s">
        <v>666</v>
      </c>
      <c r="C14" s="226" t="s">
        <v>667</v>
      </c>
      <c r="D14" s="446" t="s">
        <v>786</v>
      </c>
      <c r="E14" s="513"/>
      <c r="F14" s="513"/>
      <c r="G14" s="447"/>
      <c r="H14" s="226" t="s">
        <v>668</v>
      </c>
      <c r="I14" s="226" t="s">
        <v>669</v>
      </c>
      <c r="J14" s="226" t="s">
        <v>670</v>
      </c>
    </row>
    <row r="15" spans="1:10" hidden="1">
      <c r="A15" s="439"/>
      <c r="B15" s="465"/>
      <c r="C15" s="249"/>
      <c r="D15" s="517"/>
      <c r="E15" s="518"/>
      <c r="F15" s="518"/>
      <c r="G15" s="519"/>
      <c r="H15" s="250"/>
      <c r="I15" s="250"/>
      <c r="J15" s="520"/>
    </row>
    <row r="16" spans="1:10" hidden="1">
      <c r="A16" s="439"/>
      <c r="B16" s="465"/>
      <c r="C16" s="251"/>
      <c r="D16" s="448"/>
      <c r="E16" s="514"/>
      <c r="F16" s="514"/>
      <c r="G16" s="449"/>
      <c r="H16" s="251"/>
      <c r="I16" s="251"/>
      <c r="J16" s="521"/>
    </row>
    <row r="17" spans="1:10">
      <c r="A17" s="223">
        <v>1</v>
      </c>
      <c r="B17" s="223">
        <v>2</v>
      </c>
      <c r="C17" s="223">
        <v>3</v>
      </c>
      <c r="D17" s="452">
        <v>4</v>
      </c>
      <c r="E17" s="522"/>
      <c r="F17" s="522"/>
      <c r="G17" s="453"/>
      <c r="H17" s="223">
        <v>5</v>
      </c>
      <c r="I17" s="223">
        <v>6</v>
      </c>
      <c r="J17" s="223">
        <v>7</v>
      </c>
    </row>
    <row r="18" spans="1:10" ht="36" customHeight="1">
      <c r="A18" s="223"/>
      <c r="B18" s="23"/>
      <c r="C18" s="227"/>
      <c r="D18" s="398">
        <v>0</v>
      </c>
      <c r="E18" s="523"/>
      <c r="F18" s="523"/>
      <c r="G18" s="524"/>
      <c r="H18" s="223"/>
      <c r="I18" s="223"/>
      <c r="J18" s="23"/>
    </row>
    <row r="19" spans="1:10" ht="15.75">
      <c r="A19" s="248"/>
    </row>
    <row r="21" spans="1:10" ht="50.25" customHeight="1">
      <c r="A21" s="414" t="s">
        <v>778</v>
      </c>
      <c r="B21" s="414"/>
      <c r="C21" s="414"/>
      <c r="D21" s="414"/>
      <c r="E21" s="414"/>
      <c r="F21" s="414"/>
      <c r="G21" s="414"/>
      <c r="H21" s="414"/>
      <c r="I21" s="414"/>
      <c r="J21" s="414"/>
    </row>
    <row r="22" spans="1:10" ht="25.5" customHeight="1">
      <c r="A22" s="220"/>
      <c r="B22" s="220"/>
      <c r="C22" s="220"/>
      <c r="D22" s="220"/>
      <c r="E22" s="220"/>
      <c r="F22" s="220"/>
      <c r="G22" s="220"/>
      <c r="H22" s="220"/>
      <c r="I22" s="220"/>
      <c r="J22" s="220"/>
    </row>
    <row r="23" spans="1:10" ht="51" customHeight="1">
      <c r="A23" s="446" t="s">
        <v>671</v>
      </c>
      <c r="B23" s="513"/>
      <c r="C23" s="513"/>
      <c r="D23" s="447"/>
      <c r="E23" s="465" t="s">
        <v>779</v>
      </c>
      <c r="F23" s="465"/>
      <c r="G23" s="465"/>
      <c r="H23" s="465"/>
      <c r="I23" s="465"/>
      <c r="J23" s="465"/>
    </row>
    <row r="24" spans="1:10" ht="51" customHeight="1">
      <c r="A24" s="448"/>
      <c r="B24" s="514"/>
      <c r="C24" s="514"/>
      <c r="D24" s="449"/>
      <c r="E24" s="452" t="s">
        <v>634</v>
      </c>
      <c r="F24" s="522"/>
      <c r="G24" s="522"/>
      <c r="H24" s="453"/>
      <c r="I24" s="289" t="s">
        <v>507</v>
      </c>
      <c r="J24" s="289" t="s">
        <v>506</v>
      </c>
    </row>
    <row r="25" spans="1:10" ht="15" customHeight="1">
      <c r="A25" s="465" t="s">
        <v>672</v>
      </c>
      <c r="B25" s="465"/>
      <c r="C25" s="465"/>
      <c r="D25" s="465"/>
      <c r="E25" s="402">
        <v>0</v>
      </c>
      <c r="F25" s="508"/>
      <c r="G25" s="508"/>
      <c r="H25" s="509"/>
      <c r="I25" s="410">
        <v>0</v>
      </c>
      <c r="J25" s="410">
        <v>0</v>
      </c>
    </row>
    <row r="26" spans="1:10" ht="29.25" customHeight="1">
      <c r="A26" s="465"/>
      <c r="B26" s="465"/>
      <c r="C26" s="465"/>
      <c r="D26" s="465"/>
      <c r="E26" s="510"/>
      <c r="F26" s="511"/>
      <c r="G26" s="511"/>
      <c r="H26" s="512"/>
      <c r="I26" s="410"/>
      <c r="J26" s="410"/>
    </row>
  </sheetData>
  <mergeCells count="23">
    <mergeCell ref="A9:J9"/>
    <mergeCell ref="E24:H24"/>
    <mergeCell ref="H1:J1"/>
    <mergeCell ref="H2:J2"/>
    <mergeCell ref="H3:J3"/>
    <mergeCell ref="H4:J4"/>
    <mergeCell ref="H5:J5"/>
    <mergeCell ref="I25:I26"/>
    <mergeCell ref="E25:H26"/>
    <mergeCell ref="J25:J26"/>
    <mergeCell ref="A23:D24"/>
    <mergeCell ref="A7:J7"/>
    <mergeCell ref="A25:D26"/>
    <mergeCell ref="A8:J8"/>
    <mergeCell ref="A12:J12"/>
    <mergeCell ref="A14:A16"/>
    <mergeCell ref="B14:B16"/>
    <mergeCell ref="D14:G16"/>
    <mergeCell ref="J15:J16"/>
    <mergeCell ref="D17:G17"/>
    <mergeCell ref="D18:G18"/>
    <mergeCell ref="A21:J21"/>
    <mergeCell ref="E23:J23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20"/>
  <sheetViews>
    <sheetView workbookViewId="0">
      <selection activeCell="H20" sqref="B20:H20"/>
    </sheetView>
  </sheetViews>
  <sheetFormatPr defaultRowHeight="15"/>
  <cols>
    <col min="1" max="1" width="14.42578125" customWidth="1"/>
    <col min="2" max="2" width="10.140625" customWidth="1"/>
    <col min="3" max="3" width="10.28515625" customWidth="1"/>
    <col min="4" max="4" width="11.140625" customWidth="1"/>
    <col min="5" max="5" width="8.7109375" customWidth="1"/>
    <col min="6" max="6" width="11.28515625" customWidth="1"/>
    <col min="7" max="7" width="10.5703125" customWidth="1"/>
    <col min="8" max="8" width="10.7109375" customWidth="1"/>
  </cols>
  <sheetData>
    <row r="1" spans="1:8" ht="15" customHeight="1">
      <c r="F1" s="353"/>
      <c r="G1" s="401" t="s">
        <v>812</v>
      </c>
      <c r="H1" s="401"/>
    </row>
    <row r="2" spans="1:8" ht="15" customHeight="1">
      <c r="F2" s="353"/>
      <c r="G2" s="413" t="s">
        <v>34</v>
      </c>
      <c r="H2" s="413"/>
    </row>
    <row r="3" spans="1:8" ht="15" customHeight="1">
      <c r="F3" s="353"/>
      <c r="G3" s="413" t="s">
        <v>1</v>
      </c>
      <c r="H3" s="413"/>
    </row>
    <row r="4" spans="1:8" ht="15" customHeight="1">
      <c r="F4" s="413" t="s">
        <v>2</v>
      </c>
      <c r="G4" s="413"/>
      <c r="H4" s="413"/>
    </row>
    <row r="5" spans="1:8" ht="15" customHeight="1">
      <c r="F5" s="401" t="s">
        <v>847</v>
      </c>
      <c r="G5" s="401"/>
      <c r="H5" s="401"/>
    </row>
    <row r="6" spans="1:8" ht="15" customHeight="1">
      <c r="F6" s="347"/>
      <c r="G6" s="347"/>
      <c r="H6" s="347"/>
    </row>
    <row r="7" spans="1:8" ht="15" customHeight="1">
      <c r="A7" s="414" t="s">
        <v>806</v>
      </c>
      <c r="B7" s="414"/>
      <c r="C7" s="414"/>
      <c r="D7" s="414"/>
      <c r="E7" s="414"/>
      <c r="F7" s="414"/>
      <c r="G7" s="414"/>
      <c r="H7" s="414"/>
    </row>
    <row r="8" spans="1:8" ht="15" customHeight="1">
      <c r="A8" s="414" t="s">
        <v>807</v>
      </c>
      <c r="B8" s="414"/>
      <c r="C8" s="414"/>
      <c r="D8" s="414"/>
      <c r="E8" s="414"/>
      <c r="F8" s="414"/>
      <c r="G8" s="414"/>
      <c r="H8" s="414"/>
    </row>
    <row r="9" spans="1:8" ht="15" customHeight="1">
      <c r="A9" s="414" t="s">
        <v>813</v>
      </c>
      <c r="B9" s="414"/>
      <c r="C9" s="414"/>
      <c r="D9" s="414"/>
      <c r="E9" s="414"/>
      <c r="F9" s="414"/>
      <c r="G9" s="414"/>
      <c r="H9" s="414"/>
    </row>
    <row r="11" spans="1:8" ht="15.75">
      <c r="H11" s="361" t="s">
        <v>6</v>
      </c>
    </row>
    <row r="12" spans="1:8">
      <c r="A12" s="494" t="s">
        <v>808</v>
      </c>
      <c r="B12" s="526" t="s">
        <v>634</v>
      </c>
      <c r="C12" s="526"/>
      <c r="D12" s="526"/>
      <c r="E12" s="526"/>
      <c r="F12" s="526"/>
      <c r="G12" s="526"/>
      <c r="H12" s="527"/>
    </row>
    <row r="13" spans="1:8" ht="234.75" customHeight="1">
      <c r="A13" s="525"/>
      <c r="B13" s="383" t="s">
        <v>815</v>
      </c>
      <c r="C13" s="358" t="s">
        <v>816</v>
      </c>
      <c r="D13" s="358" t="s">
        <v>817</v>
      </c>
      <c r="E13" s="358" t="s">
        <v>818</v>
      </c>
      <c r="F13" s="358" t="s">
        <v>819</v>
      </c>
      <c r="G13" s="358" t="s">
        <v>820</v>
      </c>
      <c r="H13" s="358" t="s">
        <v>821</v>
      </c>
    </row>
    <row r="14" spans="1:8" ht="60" customHeight="1">
      <c r="A14" s="355" t="s">
        <v>809</v>
      </c>
      <c r="B14" s="357">
        <v>209</v>
      </c>
      <c r="C14" s="359">
        <v>143.19999999999999</v>
      </c>
      <c r="D14" s="359">
        <v>288.3</v>
      </c>
      <c r="E14" s="359">
        <v>42.1</v>
      </c>
      <c r="F14" s="359">
        <v>230.6</v>
      </c>
      <c r="G14" s="359">
        <v>229.1</v>
      </c>
      <c r="H14" s="359">
        <v>179.6</v>
      </c>
    </row>
    <row r="15" spans="1:8" ht="44.25" customHeight="1">
      <c r="A15" s="356" t="s">
        <v>810</v>
      </c>
      <c r="B15" s="357">
        <v>492.7</v>
      </c>
      <c r="C15" s="359">
        <v>235</v>
      </c>
      <c r="D15" s="359">
        <v>94.6</v>
      </c>
      <c r="E15" s="359">
        <v>42.1</v>
      </c>
      <c r="F15" s="359">
        <v>130.19999999999999</v>
      </c>
      <c r="G15" s="359">
        <v>242.7</v>
      </c>
      <c r="H15" s="359"/>
    </row>
    <row r="16" spans="1:8" ht="48" customHeight="1">
      <c r="A16" s="356" t="s">
        <v>822</v>
      </c>
      <c r="B16" s="357">
        <v>415.8</v>
      </c>
      <c r="C16" s="359">
        <v>370.5</v>
      </c>
      <c r="D16" s="359">
        <v>270.39999999999998</v>
      </c>
      <c r="E16" s="359">
        <v>73.7</v>
      </c>
      <c r="F16" s="359">
        <v>325.3</v>
      </c>
      <c r="G16" s="359">
        <v>243.3</v>
      </c>
      <c r="H16" s="359"/>
    </row>
    <row r="17" spans="1:8" ht="46.5" customHeight="1">
      <c r="A17" s="356" t="s">
        <v>823</v>
      </c>
      <c r="B17" s="357">
        <v>417.2</v>
      </c>
      <c r="C17" s="359">
        <v>73.2</v>
      </c>
      <c r="D17" s="359"/>
      <c r="E17" s="359"/>
      <c r="F17" s="359">
        <v>51.3</v>
      </c>
      <c r="G17" s="359">
        <v>50</v>
      </c>
      <c r="H17" s="359">
        <v>181</v>
      </c>
    </row>
    <row r="18" spans="1:8" ht="48.75" customHeight="1">
      <c r="A18" s="356" t="s">
        <v>824</v>
      </c>
      <c r="B18" s="357">
        <v>314.89999999999998</v>
      </c>
      <c r="C18" s="359">
        <v>407.6</v>
      </c>
      <c r="D18" s="359">
        <v>190.4</v>
      </c>
      <c r="E18" s="359">
        <v>42.1</v>
      </c>
      <c r="F18" s="359">
        <v>150.5</v>
      </c>
      <c r="G18" s="359">
        <v>201.2</v>
      </c>
      <c r="H18" s="359"/>
    </row>
    <row r="19" spans="1:8" ht="52.5" customHeight="1">
      <c r="A19" s="356" t="s">
        <v>811</v>
      </c>
      <c r="B19" s="357"/>
      <c r="C19" s="359"/>
      <c r="D19" s="359">
        <v>229.8</v>
      </c>
      <c r="E19" s="359"/>
      <c r="F19" s="359"/>
      <c r="G19" s="359"/>
      <c r="H19" s="359"/>
    </row>
    <row r="20" spans="1:8">
      <c r="A20" s="354" t="s">
        <v>814</v>
      </c>
      <c r="B20" s="360">
        <f>B14+B15+B16+B17+B18+B19</f>
        <v>1849.6</v>
      </c>
      <c r="C20" s="360">
        <f>C14+C15+C16+C18+C17+C19</f>
        <v>1229.5000000000002</v>
      </c>
      <c r="D20" s="360">
        <f t="shared" ref="D20:H20" si="0">D14+D15+D16+D18+D17+D19</f>
        <v>1073.5</v>
      </c>
      <c r="E20" s="360">
        <f t="shared" si="0"/>
        <v>200</v>
      </c>
      <c r="F20" s="360">
        <f t="shared" si="0"/>
        <v>887.89999999999986</v>
      </c>
      <c r="G20" s="360">
        <f t="shared" si="0"/>
        <v>966.3</v>
      </c>
      <c r="H20" s="360">
        <f t="shared" si="0"/>
        <v>360.6</v>
      </c>
    </row>
  </sheetData>
  <mergeCells count="10">
    <mergeCell ref="G1:H1"/>
    <mergeCell ref="G2:H2"/>
    <mergeCell ref="G3:H3"/>
    <mergeCell ref="F5:H5"/>
    <mergeCell ref="F4:H4"/>
    <mergeCell ref="A7:H7"/>
    <mergeCell ref="A8:H8"/>
    <mergeCell ref="A9:H9"/>
    <mergeCell ref="A12:A13"/>
    <mergeCell ref="B12:H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00"/>
  <sheetViews>
    <sheetView view="pageBreakPreview" zoomScaleSheetLayoutView="100" workbookViewId="0">
      <selection sqref="A1:XFD1048576"/>
    </sheetView>
  </sheetViews>
  <sheetFormatPr defaultRowHeight="15"/>
  <cols>
    <col min="1" max="1" width="22.42578125" customWidth="1"/>
    <col min="2" max="2" width="72" customWidth="1"/>
    <col min="3" max="3" width="14.5703125" customWidth="1"/>
    <col min="4" max="4" width="0.140625" customWidth="1"/>
    <col min="5" max="5" width="6.7109375" hidden="1" customWidth="1"/>
  </cols>
  <sheetData>
    <row r="1" spans="1:5" ht="15.75" customHeight="1">
      <c r="A1" s="1"/>
      <c r="B1" s="401" t="s">
        <v>4</v>
      </c>
      <c r="C1" s="401"/>
      <c r="D1" s="120"/>
    </row>
    <row r="2" spans="1:5" ht="15.75" customHeight="1">
      <c r="A2" s="1"/>
      <c r="B2" s="401" t="s">
        <v>0</v>
      </c>
      <c r="C2" s="401"/>
      <c r="D2" s="120"/>
    </row>
    <row r="3" spans="1:5" ht="15.75" customHeight="1">
      <c r="A3" s="1"/>
      <c r="B3" s="413" t="s">
        <v>5</v>
      </c>
      <c r="C3" s="413"/>
      <c r="D3" s="120"/>
    </row>
    <row r="4" spans="1:5" ht="15.75" customHeight="1">
      <c r="A4" s="1"/>
      <c r="B4" s="401" t="s">
        <v>2</v>
      </c>
      <c r="C4" s="401"/>
      <c r="D4" s="120"/>
    </row>
    <row r="5" spans="1:5" ht="15.75" customHeight="1">
      <c r="A5" s="1"/>
      <c r="B5" s="401" t="s">
        <v>843</v>
      </c>
      <c r="C5" s="401"/>
      <c r="D5" s="120"/>
    </row>
    <row r="6" spans="1:5" ht="15.75">
      <c r="A6" s="414"/>
      <c r="B6" s="415"/>
      <c r="C6" s="415"/>
      <c r="D6" s="127"/>
    </row>
    <row r="7" spans="1:5">
      <c r="A7" s="412" t="s">
        <v>352</v>
      </c>
      <c r="B7" s="412"/>
      <c r="C7" s="412"/>
      <c r="D7" s="128"/>
    </row>
    <row r="8" spans="1:5" ht="35.25" customHeight="1">
      <c r="A8" s="400" t="s">
        <v>504</v>
      </c>
      <c r="B8" s="400"/>
      <c r="C8" s="400"/>
      <c r="D8" s="129"/>
    </row>
    <row r="9" spans="1:5" ht="15.75">
      <c r="A9" s="1"/>
      <c r="B9" s="1"/>
      <c r="C9" s="1"/>
      <c r="D9" s="1"/>
    </row>
    <row r="10" spans="1:5" ht="20.25" customHeight="1">
      <c r="A10" s="1"/>
      <c r="B10" s="416" t="s">
        <v>6</v>
      </c>
      <c r="C10" s="416"/>
      <c r="D10" s="121"/>
    </row>
    <row r="11" spans="1:5" ht="39">
      <c r="A11" s="130" t="s">
        <v>353</v>
      </c>
      <c r="B11" s="131" t="s">
        <v>3</v>
      </c>
      <c r="C11" s="130" t="s">
        <v>505</v>
      </c>
      <c r="D11" s="132"/>
      <c r="E11" s="19"/>
    </row>
    <row r="12" spans="1:5">
      <c r="A12" s="133" t="s">
        <v>354</v>
      </c>
      <c r="B12" s="112" t="s">
        <v>355</v>
      </c>
      <c r="C12" s="134">
        <f>C13+C19+C29+C37+C40+C50+C56+C61+C69+C79</f>
        <v>49712.500000000007</v>
      </c>
      <c r="D12" s="135"/>
      <c r="E12" s="19"/>
    </row>
    <row r="13" spans="1:5">
      <c r="A13" s="133" t="s">
        <v>356</v>
      </c>
      <c r="B13" s="112" t="s">
        <v>357</v>
      </c>
      <c r="C13" s="134">
        <f>C14</f>
        <v>34078.400000000001</v>
      </c>
      <c r="D13" s="135"/>
      <c r="E13" s="19"/>
    </row>
    <row r="14" spans="1:5" ht="14.25" customHeight="1">
      <c r="A14" s="133" t="s">
        <v>358</v>
      </c>
      <c r="B14" s="112" t="s">
        <v>359</v>
      </c>
      <c r="C14" s="134">
        <f>C15+C16+C17+C18</f>
        <v>34078.400000000001</v>
      </c>
      <c r="D14" s="135"/>
      <c r="E14" s="19"/>
    </row>
    <row r="15" spans="1:5" ht="54.75" customHeight="1">
      <c r="A15" s="125" t="s">
        <v>360</v>
      </c>
      <c r="B15" s="112" t="s">
        <v>361</v>
      </c>
      <c r="C15" s="134">
        <v>33870</v>
      </c>
      <c r="D15" s="135"/>
      <c r="E15" s="19"/>
    </row>
    <row r="16" spans="1:5" ht="69" customHeight="1">
      <c r="A16" s="125" t="s">
        <v>362</v>
      </c>
      <c r="B16" s="112" t="s">
        <v>363</v>
      </c>
      <c r="C16" s="134">
        <v>21.6</v>
      </c>
      <c r="D16" s="135"/>
      <c r="E16" s="19"/>
    </row>
    <row r="17" spans="1:5" ht="33" customHeight="1">
      <c r="A17" s="125" t="s">
        <v>364</v>
      </c>
      <c r="B17" s="112" t="s">
        <v>365</v>
      </c>
      <c r="C17" s="134">
        <v>54.3</v>
      </c>
      <c r="D17" s="135"/>
      <c r="E17" s="19"/>
    </row>
    <row r="18" spans="1:5" ht="60.75" customHeight="1">
      <c r="A18" s="125" t="s">
        <v>366</v>
      </c>
      <c r="B18" s="112" t="s">
        <v>367</v>
      </c>
      <c r="C18" s="134">
        <v>132.5</v>
      </c>
      <c r="D18" s="135"/>
      <c r="E18" s="19"/>
    </row>
    <row r="19" spans="1:5" ht="27.75" customHeight="1">
      <c r="A19" s="133" t="s">
        <v>368</v>
      </c>
      <c r="B19" s="112" t="s">
        <v>369</v>
      </c>
      <c r="C19" s="134">
        <f>C20</f>
        <v>4731.5</v>
      </c>
      <c r="D19" s="135"/>
      <c r="E19" s="19"/>
    </row>
    <row r="20" spans="1:5" ht="27.75" customHeight="1">
      <c r="A20" s="158" t="s">
        <v>486</v>
      </c>
      <c r="B20" s="162" t="s">
        <v>487</v>
      </c>
      <c r="C20" s="160">
        <f>C21+C23+C25+C27</f>
        <v>4731.5</v>
      </c>
      <c r="D20" s="135"/>
      <c r="E20" s="19"/>
    </row>
    <row r="21" spans="1:5" ht="18.75" customHeight="1">
      <c r="A21" s="417" t="s">
        <v>370</v>
      </c>
      <c r="B21" s="418" t="s">
        <v>371</v>
      </c>
      <c r="C21" s="420">
        <v>1615.8</v>
      </c>
      <c r="D21" s="135"/>
      <c r="E21" s="19"/>
    </row>
    <row r="22" spans="1:5" ht="21.75" customHeight="1">
      <c r="A22" s="417"/>
      <c r="B22" s="419"/>
      <c r="C22" s="420"/>
      <c r="D22" s="135"/>
      <c r="E22" s="19"/>
    </row>
    <row r="23" spans="1:5" ht="53.25" customHeight="1">
      <c r="A23" s="424" t="s">
        <v>372</v>
      </c>
      <c r="B23" s="426" t="s">
        <v>373</v>
      </c>
      <c r="C23" s="420">
        <v>16.100000000000001</v>
      </c>
      <c r="D23" s="135"/>
      <c r="E23" s="19"/>
    </row>
    <row r="24" spans="1:5" ht="9" hidden="1" customHeight="1">
      <c r="A24" s="425"/>
      <c r="B24" s="426"/>
      <c r="C24" s="420"/>
      <c r="D24" s="135"/>
      <c r="E24" s="19"/>
    </row>
    <row r="25" spans="1:5" ht="41.25" customHeight="1">
      <c r="A25" s="421" t="s">
        <v>374</v>
      </c>
      <c r="B25" s="422" t="s">
        <v>375</v>
      </c>
      <c r="C25" s="420">
        <v>3422.8</v>
      </c>
      <c r="D25" s="135"/>
      <c r="E25" s="19"/>
    </row>
    <row r="26" spans="1:5" ht="9.75" hidden="1" customHeight="1">
      <c r="A26" s="421"/>
      <c r="B26" s="423"/>
      <c r="C26" s="420"/>
      <c r="D26" s="135"/>
      <c r="E26" s="19"/>
    </row>
    <row r="27" spans="1:5" ht="42.75" customHeight="1">
      <c r="A27" s="421" t="s">
        <v>376</v>
      </c>
      <c r="B27" s="422" t="s">
        <v>377</v>
      </c>
      <c r="C27" s="420">
        <v>-323.2</v>
      </c>
      <c r="D27" s="135"/>
      <c r="E27" s="19"/>
    </row>
    <row r="28" spans="1:5" ht="6" hidden="1" customHeight="1">
      <c r="A28" s="421"/>
      <c r="B28" s="423"/>
      <c r="C28" s="420"/>
      <c r="D28" s="135"/>
      <c r="E28" s="19"/>
    </row>
    <row r="29" spans="1:5" ht="14.25" customHeight="1">
      <c r="A29" s="133" t="s">
        <v>378</v>
      </c>
      <c r="B29" s="23" t="s">
        <v>379</v>
      </c>
      <c r="C29" s="134">
        <f>C30+C33+C35</f>
        <v>2194.8000000000002</v>
      </c>
      <c r="D29" s="135"/>
      <c r="E29" s="19"/>
    </row>
    <row r="30" spans="1:5" ht="24" customHeight="1">
      <c r="A30" s="133" t="s">
        <v>380</v>
      </c>
      <c r="B30" s="112" t="s">
        <v>381</v>
      </c>
      <c r="C30" s="134">
        <f>C31+C32</f>
        <v>1703</v>
      </c>
      <c r="D30" s="135"/>
      <c r="E30" s="19"/>
    </row>
    <row r="31" spans="1:5" ht="27.75" customHeight="1">
      <c r="A31" s="125" t="s">
        <v>382</v>
      </c>
      <c r="B31" s="112" t="s">
        <v>381</v>
      </c>
      <c r="C31" s="134">
        <v>1700</v>
      </c>
      <c r="D31" s="135"/>
      <c r="E31" s="19"/>
    </row>
    <row r="32" spans="1:5" ht="27.75" customHeight="1">
      <c r="A32" s="161" t="s">
        <v>488</v>
      </c>
      <c r="B32" s="162" t="s">
        <v>489</v>
      </c>
      <c r="C32" s="160">
        <v>3</v>
      </c>
      <c r="D32" s="135"/>
      <c r="E32" s="19"/>
    </row>
    <row r="33" spans="1:5" ht="15.75" customHeight="1">
      <c r="A33" s="133" t="s">
        <v>383</v>
      </c>
      <c r="B33" s="112" t="s">
        <v>384</v>
      </c>
      <c r="C33" s="134">
        <f>C34</f>
        <v>421.8</v>
      </c>
      <c r="D33" s="135"/>
      <c r="E33" s="19"/>
    </row>
    <row r="34" spans="1:5">
      <c r="A34" s="125" t="s">
        <v>385</v>
      </c>
      <c r="B34" s="112" t="s">
        <v>384</v>
      </c>
      <c r="C34" s="134">
        <v>421.8</v>
      </c>
      <c r="D34" s="135"/>
      <c r="E34" s="19"/>
    </row>
    <row r="35" spans="1:5">
      <c r="A35" s="158" t="s">
        <v>490</v>
      </c>
      <c r="B35" s="162" t="s">
        <v>491</v>
      </c>
      <c r="C35" s="160">
        <f>C36</f>
        <v>70</v>
      </c>
      <c r="D35" s="135"/>
      <c r="E35" s="19"/>
    </row>
    <row r="36" spans="1:5" ht="31.5" customHeight="1">
      <c r="A36" s="274" t="s">
        <v>746</v>
      </c>
      <c r="B36" s="162" t="s">
        <v>492</v>
      </c>
      <c r="C36" s="160">
        <v>70</v>
      </c>
      <c r="D36" s="135"/>
      <c r="E36" s="19"/>
    </row>
    <row r="37" spans="1:5" ht="27" customHeight="1">
      <c r="A37" s="133" t="s">
        <v>386</v>
      </c>
      <c r="B37" s="112" t="s">
        <v>387</v>
      </c>
      <c r="C37" s="134">
        <f>C38</f>
        <v>125</v>
      </c>
      <c r="D37" s="135"/>
      <c r="E37" s="19"/>
    </row>
    <row r="38" spans="1:5" ht="18" customHeight="1">
      <c r="A38" s="133" t="s">
        <v>388</v>
      </c>
      <c r="B38" s="23" t="s">
        <v>389</v>
      </c>
      <c r="C38" s="124">
        <f>C39</f>
        <v>125</v>
      </c>
      <c r="D38" s="137"/>
      <c r="E38" s="19"/>
    </row>
    <row r="39" spans="1:5" ht="17.25" customHeight="1">
      <c r="A39" s="125" t="s">
        <v>390</v>
      </c>
      <c r="B39" s="23" t="s">
        <v>391</v>
      </c>
      <c r="C39" s="124">
        <v>125</v>
      </c>
      <c r="D39" s="137"/>
      <c r="E39" s="19"/>
    </row>
    <row r="40" spans="1:5" ht="28.5" customHeight="1">
      <c r="A40" s="133" t="s">
        <v>392</v>
      </c>
      <c r="B40" s="112" t="s">
        <v>393</v>
      </c>
      <c r="C40" s="134">
        <f t="shared" ref="C40" si="0">C41+C47</f>
        <v>4011.0000000000005</v>
      </c>
      <c r="D40" s="135"/>
      <c r="E40" s="19"/>
    </row>
    <row r="41" spans="1:5" ht="57" customHeight="1">
      <c r="A41" s="133" t="s">
        <v>394</v>
      </c>
      <c r="B41" s="112" t="s">
        <v>395</v>
      </c>
      <c r="C41" s="134">
        <f>C42+C45</f>
        <v>4006.0000000000005</v>
      </c>
      <c r="D41" s="135"/>
      <c r="E41" s="19"/>
    </row>
    <row r="42" spans="1:5" ht="43.5" customHeight="1">
      <c r="A42" s="133" t="s">
        <v>396</v>
      </c>
      <c r="B42" s="112" t="s">
        <v>397</v>
      </c>
      <c r="C42" s="134">
        <f>C43+C44</f>
        <v>3849.1000000000004</v>
      </c>
      <c r="D42" s="135"/>
      <c r="E42" s="19"/>
    </row>
    <row r="43" spans="1:5" ht="51.75" customHeight="1">
      <c r="A43" s="125" t="s">
        <v>398</v>
      </c>
      <c r="B43" s="138" t="s">
        <v>399</v>
      </c>
      <c r="C43" s="134">
        <v>3528.3</v>
      </c>
      <c r="D43" s="135"/>
      <c r="E43" s="19"/>
    </row>
    <row r="44" spans="1:5" ht="54" customHeight="1">
      <c r="A44" s="125" t="s">
        <v>400</v>
      </c>
      <c r="B44" s="139" t="s">
        <v>401</v>
      </c>
      <c r="C44" s="134">
        <v>320.8</v>
      </c>
      <c r="D44" s="135"/>
      <c r="E44" s="19"/>
    </row>
    <row r="45" spans="1:5" ht="56.25" customHeight="1">
      <c r="A45" s="133" t="s">
        <v>402</v>
      </c>
      <c r="B45" s="23" t="s">
        <v>403</v>
      </c>
      <c r="C45" s="134">
        <f>C46</f>
        <v>156.9</v>
      </c>
      <c r="D45" s="135"/>
      <c r="E45" s="19"/>
    </row>
    <row r="46" spans="1:5" ht="43.5" customHeight="1">
      <c r="A46" s="125" t="s">
        <v>404</v>
      </c>
      <c r="B46" s="112" t="s">
        <v>405</v>
      </c>
      <c r="C46" s="134">
        <v>156.9</v>
      </c>
      <c r="D46" s="135"/>
      <c r="E46" s="19"/>
    </row>
    <row r="47" spans="1:5" ht="24" customHeight="1">
      <c r="A47" s="125" t="s">
        <v>406</v>
      </c>
      <c r="B47" s="123" t="s">
        <v>407</v>
      </c>
      <c r="C47" s="134">
        <f t="shared" ref="C47:C48" si="1">C48</f>
        <v>5</v>
      </c>
      <c r="D47" s="135"/>
      <c r="E47" s="19"/>
    </row>
    <row r="48" spans="1:5" ht="29.25" customHeight="1">
      <c r="A48" s="125" t="s">
        <v>408</v>
      </c>
      <c r="B48" s="112" t="s">
        <v>409</v>
      </c>
      <c r="C48" s="134">
        <f t="shared" si="1"/>
        <v>5</v>
      </c>
      <c r="D48" s="135"/>
      <c r="E48" s="19"/>
    </row>
    <row r="49" spans="1:5" ht="39.75" customHeight="1">
      <c r="A49" s="125" t="s">
        <v>410</v>
      </c>
      <c r="B49" s="112" t="s">
        <v>411</v>
      </c>
      <c r="C49" s="134">
        <v>5</v>
      </c>
      <c r="D49" s="135"/>
      <c r="E49" s="19"/>
    </row>
    <row r="50" spans="1:5" ht="18" customHeight="1">
      <c r="A50" s="133" t="s">
        <v>412</v>
      </c>
      <c r="B50" s="23" t="s">
        <v>413</v>
      </c>
      <c r="C50" s="134">
        <f>C51</f>
        <v>364.6</v>
      </c>
      <c r="D50" s="135"/>
      <c r="E50" s="19"/>
    </row>
    <row r="51" spans="1:5" ht="18.75" customHeight="1">
      <c r="A51" s="133" t="s">
        <v>414</v>
      </c>
      <c r="B51" s="23" t="s">
        <v>415</v>
      </c>
      <c r="C51" s="134">
        <f>C52+C53+C54+C55</f>
        <v>364.6</v>
      </c>
      <c r="D51" s="135"/>
      <c r="E51" s="19"/>
    </row>
    <row r="52" spans="1:5" ht="25.5" customHeight="1">
      <c r="A52" s="125" t="s">
        <v>416</v>
      </c>
      <c r="B52" s="112" t="s">
        <v>417</v>
      </c>
      <c r="C52" s="134">
        <v>75.5</v>
      </c>
      <c r="D52" s="135"/>
      <c r="E52" s="19"/>
    </row>
    <row r="53" spans="1:5" ht="27.75" customHeight="1">
      <c r="A53" s="125" t="s">
        <v>418</v>
      </c>
      <c r="B53" s="112" t="s">
        <v>419</v>
      </c>
      <c r="C53" s="134">
        <v>0</v>
      </c>
      <c r="D53" s="135"/>
      <c r="E53" s="19"/>
    </row>
    <row r="54" spans="1:5" ht="18.75" customHeight="1">
      <c r="A54" s="125" t="s">
        <v>420</v>
      </c>
      <c r="B54" s="112" t="s">
        <v>421</v>
      </c>
      <c r="C54" s="134">
        <v>49.7</v>
      </c>
      <c r="D54" s="135"/>
      <c r="E54" s="19"/>
    </row>
    <row r="55" spans="1:5" ht="20.25" customHeight="1">
      <c r="A55" s="125" t="s">
        <v>422</v>
      </c>
      <c r="B55" s="112" t="s">
        <v>423</v>
      </c>
      <c r="C55" s="134">
        <v>239.4</v>
      </c>
      <c r="D55" s="135"/>
      <c r="E55" s="19"/>
    </row>
    <row r="56" spans="1:5" ht="27" customHeight="1">
      <c r="A56" s="133" t="s">
        <v>424</v>
      </c>
      <c r="B56" s="112" t="s">
        <v>425</v>
      </c>
      <c r="C56" s="134">
        <f>C57</f>
        <v>2419</v>
      </c>
      <c r="D56" s="135"/>
      <c r="E56" s="19"/>
    </row>
    <row r="57" spans="1:5" ht="18.75" customHeight="1">
      <c r="A57" s="133" t="s">
        <v>426</v>
      </c>
      <c r="B57" s="23" t="s">
        <v>427</v>
      </c>
      <c r="C57" s="134">
        <f>C58</f>
        <v>2419</v>
      </c>
      <c r="D57" s="135"/>
      <c r="E57" s="19"/>
    </row>
    <row r="58" spans="1:5" ht="21.75" customHeight="1">
      <c r="A58" s="133" t="s">
        <v>428</v>
      </c>
      <c r="B58" s="23" t="s">
        <v>429</v>
      </c>
      <c r="C58" s="134">
        <f>C59+C60</f>
        <v>2419</v>
      </c>
      <c r="D58" s="135"/>
      <c r="E58" s="19"/>
    </row>
    <row r="59" spans="1:5" ht="28.5" customHeight="1">
      <c r="A59" s="125" t="s">
        <v>430</v>
      </c>
      <c r="B59" s="112" t="s">
        <v>431</v>
      </c>
      <c r="C59" s="134">
        <v>45</v>
      </c>
      <c r="D59" s="135"/>
      <c r="E59" s="19"/>
    </row>
    <row r="60" spans="1:5" ht="30" customHeight="1">
      <c r="A60" s="125" t="s">
        <v>432</v>
      </c>
      <c r="B60" s="112" t="s">
        <v>431</v>
      </c>
      <c r="C60" s="134">
        <v>2374</v>
      </c>
      <c r="D60" s="135"/>
      <c r="E60" s="19"/>
    </row>
    <row r="61" spans="1:5" ht="23.25" customHeight="1">
      <c r="A61" s="133" t="s">
        <v>433</v>
      </c>
      <c r="B61" s="112" t="s">
        <v>434</v>
      </c>
      <c r="C61" s="134">
        <f t="shared" ref="C61" si="2">C62+C65</f>
        <v>1456.8</v>
      </c>
      <c r="D61" s="135"/>
      <c r="E61" s="19"/>
    </row>
    <row r="62" spans="1:5" ht="58.5" customHeight="1">
      <c r="A62" s="122" t="s">
        <v>435</v>
      </c>
      <c r="B62" s="123" t="s">
        <v>436</v>
      </c>
      <c r="C62" s="140">
        <f t="shared" ref="C62:C63" si="3">C63</f>
        <v>400</v>
      </c>
      <c r="D62" s="135"/>
      <c r="E62" s="19"/>
    </row>
    <row r="63" spans="1:5" ht="54" customHeight="1">
      <c r="A63" s="122" t="s">
        <v>437</v>
      </c>
      <c r="B63" s="123" t="s">
        <v>438</v>
      </c>
      <c r="C63" s="140">
        <f t="shared" si="3"/>
        <v>400</v>
      </c>
      <c r="D63" s="135"/>
      <c r="E63" s="19"/>
    </row>
    <row r="64" spans="1:5" ht="57" customHeight="1">
      <c r="A64" s="125" t="s">
        <v>439</v>
      </c>
      <c r="B64" s="139" t="s">
        <v>440</v>
      </c>
      <c r="C64" s="140">
        <v>400</v>
      </c>
      <c r="D64" s="135"/>
      <c r="E64" s="19"/>
    </row>
    <row r="65" spans="1:5" ht="28.5" customHeight="1">
      <c r="A65" s="141" t="s">
        <v>441</v>
      </c>
      <c r="B65" s="142" t="s">
        <v>442</v>
      </c>
      <c r="C65" s="143">
        <f>C66</f>
        <v>1056.8</v>
      </c>
      <c r="D65" s="135"/>
      <c r="E65" s="19"/>
    </row>
    <row r="66" spans="1:5" ht="30" customHeight="1">
      <c r="A66" s="133" t="s">
        <v>443</v>
      </c>
      <c r="B66" s="112" t="s">
        <v>444</v>
      </c>
      <c r="C66" s="134">
        <f>C67+C68</f>
        <v>1056.8</v>
      </c>
      <c r="D66" s="135"/>
      <c r="E66" s="19"/>
    </row>
    <row r="67" spans="1:5" ht="28.5" customHeight="1">
      <c r="A67" s="125" t="s">
        <v>445</v>
      </c>
      <c r="B67" s="112" t="s">
        <v>446</v>
      </c>
      <c r="C67" s="134">
        <v>885.4</v>
      </c>
      <c r="D67" s="135"/>
      <c r="E67" s="19"/>
    </row>
    <row r="68" spans="1:5" ht="34.5" customHeight="1">
      <c r="A68" s="125" t="s">
        <v>447</v>
      </c>
      <c r="B68" s="112" t="s">
        <v>448</v>
      </c>
      <c r="C68" s="134">
        <v>171.4</v>
      </c>
      <c r="D68" s="135"/>
      <c r="E68" s="19"/>
    </row>
    <row r="69" spans="1:5" ht="18.75" customHeight="1">
      <c r="A69" s="133" t="s">
        <v>449</v>
      </c>
      <c r="B69" s="23" t="s">
        <v>450</v>
      </c>
      <c r="C69" s="134">
        <f>C70+C72+C76+C74</f>
        <v>104.3</v>
      </c>
      <c r="D69" s="135"/>
      <c r="E69" s="19"/>
    </row>
    <row r="70" spans="1:5" ht="19.5" customHeight="1">
      <c r="A70" s="133" t="s">
        <v>451</v>
      </c>
      <c r="B70" s="112" t="s">
        <v>452</v>
      </c>
      <c r="C70" s="134">
        <f>C71</f>
        <v>40</v>
      </c>
      <c r="D70" s="135"/>
      <c r="E70" s="19"/>
    </row>
    <row r="71" spans="1:5" ht="56.25" customHeight="1">
      <c r="A71" s="125" t="s">
        <v>453</v>
      </c>
      <c r="B71" s="144" t="s">
        <v>454</v>
      </c>
      <c r="C71" s="134">
        <v>40</v>
      </c>
      <c r="D71" s="135"/>
      <c r="E71" s="19"/>
    </row>
    <row r="72" spans="1:5" ht="66" customHeight="1">
      <c r="A72" s="125" t="s">
        <v>455</v>
      </c>
      <c r="B72" s="144" t="s">
        <v>456</v>
      </c>
      <c r="C72" s="134">
        <f>C73</f>
        <v>35</v>
      </c>
      <c r="D72" s="135"/>
      <c r="E72" s="19"/>
    </row>
    <row r="73" spans="1:5" ht="18" customHeight="1">
      <c r="A73" s="125" t="s">
        <v>457</v>
      </c>
      <c r="B73" s="112" t="s">
        <v>458</v>
      </c>
      <c r="C73" s="134">
        <v>35</v>
      </c>
      <c r="D73" s="135"/>
      <c r="E73" s="19"/>
    </row>
    <row r="74" spans="1:5" ht="43.5" customHeight="1">
      <c r="A74" s="274" t="s">
        <v>747</v>
      </c>
      <c r="B74" s="275" t="s">
        <v>748</v>
      </c>
      <c r="C74" s="276">
        <f>C75</f>
        <v>3</v>
      </c>
      <c r="D74" s="135"/>
      <c r="E74" s="19"/>
    </row>
    <row r="75" spans="1:5" ht="45" customHeight="1">
      <c r="A75" s="274" t="s">
        <v>749</v>
      </c>
      <c r="B75" s="275" t="s">
        <v>750</v>
      </c>
      <c r="C75" s="276">
        <v>3</v>
      </c>
      <c r="D75" s="135"/>
      <c r="E75" s="19"/>
    </row>
    <row r="76" spans="1:5" ht="27.75" customHeight="1">
      <c r="A76" s="133" t="s">
        <v>459</v>
      </c>
      <c r="B76" s="112" t="s">
        <v>460</v>
      </c>
      <c r="C76" s="134">
        <f>C77+C78</f>
        <v>26.3</v>
      </c>
      <c r="D76" s="135"/>
      <c r="E76" s="19"/>
    </row>
    <row r="77" spans="1:5" ht="31.5" customHeight="1">
      <c r="A77" s="125" t="s">
        <v>461</v>
      </c>
      <c r="B77" s="112" t="s">
        <v>462</v>
      </c>
      <c r="C77" s="134">
        <v>3.5</v>
      </c>
      <c r="D77" s="135"/>
      <c r="E77" s="19"/>
    </row>
    <row r="78" spans="1:5" ht="29.25" customHeight="1">
      <c r="A78" s="125" t="s">
        <v>463</v>
      </c>
      <c r="B78" s="112" t="s">
        <v>462</v>
      </c>
      <c r="C78" s="134">
        <v>22.8</v>
      </c>
      <c r="D78" s="135"/>
      <c r="E78" s="19"/>
    </row>
    <row r="79" spans="1:5" ht="17.25" customHeight="1">
      <c r="A79" s="133" t="s">
        <v>464</v>
      </c>
      <c r="B79" s="23" t="s">
        <v>465</v>
      </c>
      <c r="C79" s="134">
        <f t="shared" ref="C79:C80" si="4">C80</f>
        <v>227.1</v>
      </c>
      <c r="D79" s="135"/>
      <c r="E79" s="19"/>
    </row>
    <row r="80" spans="1:5" ht="17.25" customHeight="1">
      <c r="A80" s="133" t="s">
        <v>466</v>
      </c>
      <c r="B80" s="23" t="s">
        <v>467</v>
      </c>
      <c r="C80" s="134">
        <f t="shared" si="4"/>
        <v>227.1</v>
      </c>
      <c r="D80" s="135"/>
      <c r="E80" s="19"/>
    </row>
    <row r="81" spans="1:5" ht="15.75" customHeight="1">
      <c r="A81" s="125" t="s">
        <v>468</v>
      </c>
      <c r="B81" s="23" t="s">
        <v>469</v>
      </c>
      <c r="C81" s="134">
        <v>227.1</v>
      </c>
      <c r="D81" s="135"/>
      <c r="E81" s="19"/>
    </row>
    <row r="82" spans="1:5" ht="17.25" customHeight="1">
      <c r="A82" s="145" t="s">
        <v>470</v>
      </c>
      <c r="B82" s="22" t="s">
        <v>471</v>
      </c>
      <c r="C82" s="146">
        <f>C83</f>
        <v>122900.20000000001</v>
      </c>
      <c r="D82" s="147"/>
      <c r="E82" s="19"/>
    </row>
    <row r="83" spans="1:5" ht="28.5" customHeight="1">
      <c r="A83" s="133" t="s">
        <v>472</v>
      </c>
      <c r="B83" s="112" t="s">
        <v>473</v>
      </c>
      <c r="C83" s="134">
        <f>C84+C87+C90+C95</f>
        <v>122900.20000000001</v>
      </c>
      <c r="D83" s="135"/>
      <c r="E83" s="19"/>
    </row>
    <row r="84" spans="1:5" ht="20.25" customHeight="1">
      <c r="A84" s="158" t="s">
        <v>493</v>
      </c>
      <c r="B84" s="112" t="s">
        <v>474</v>
      </c>
      <c r="C84" s="134">
        <f>C85</f>
        <v>68330.100000000006</v>
      </c>
      <c r="D84" s="135"/>
      <c r="E84" s="19"/>
    </row>
    <row r="85" spans="1:5" ht="16.5" customHeight="1">
      <c r="A85" s="158" t="s">
        <v>494</v>
      </c>
      <c r="B85" s="112" t="s">
        <v>475</v>
      </c>
      <c r="C85" s="134">
        <f>C86</f>
        <v>68330.100000000006</v>
      </c>
      <c r="D85" s="135"/>
      <c r="E85" s="19"/>
    </row>
    <row r="86" spans="1:5" ht="26.25" customHeight="1">
      <c r="A86" s="161" t="s">
        <v>495</v>
      </c>
      <c r="B86" s="112" t="s">
        <v>476</v>
      </c>
      <c r="C86" s="134">
        <v>68330.100000000006</v>
      </c>
      <c r="D86" s="135"/>
      <c r="E86" s="19"/>
    </row>
    <row r="87" spans="1:5" ht="26.25" customHeight="1">
      <c r="A87" s="141" t="s">
        <v>496</v>
      </c>
      <c r="B87" s="148" t="s">
        <v>477</v>
      </c>
      <c r="C87" s="134">
        <f>C88</f>
        <v>254.1</v>
      </c>
      <c r="D87" s="135"/>
      <c r="E87" s="19"/>
    </row>
    <row r="88" spans="1:5" ht="14.25" customHeight="1">
      <c r="A88" s="158" t="s">
        <v>497</v>
      </c>
      <c r="B88" s="112" t="s">
        <v>478</v>
      </c>
      <c r="C88" s="134">
        <f t="shared" ref="C88" si="5">C89</f>
        <v>254.1</v>
      </c>
      <c r="D88" s="135"/>
      <c r="E88" s="19"/>
    </row>
    <row r="89" spans="1:5" ht="15" customHeight="1">
      <c r="A89" s="161" t="s">
        <v>498</v>
      </c>
      <c r="B89" s="112" t="s">
        <v>479</v>
      </c>
      <c r="C89" s="134">
        <v>254.1</v>
      </c>
      <c r="D89" s="135"/>
      <c r="E89" s="19"/>
    </row>
    <row r="90" spans="1:5" ht="28.5" customHeight="1">
      <c r="A90" s="158" t="s">
        <v>499</v>
      </c>
      <c r="B90" s="112" t="s">
        <v>480</v>
      </c>
      <c r="C90" s="134">
        <f>C91+C93</f>
        <v>54266.100000000006</v>
      </c>
      <c r="D90" s="135"/>
      <c r="E90" s="19"/>
    </row>
    <row r="91" spans="1:5" ht="29.25" customHeight="1">
      <c r="A91" s="158" t="s">
        <v>500</v>
      </c>
      <c r="B91" s="112" t="s">
        <v>481</v>
      </c>
      <c r="C91" s="134">
        <f>C92</f>
        <v>1352.3</v>
      </c>
      <c r="D91" s="135"/>
      <c r="E91" s="19"/>
    </row>
    <row r="92" spans="1:5" ht="27" customHeight="1">
      <c r="A92" s="161" t="s">
        <v>501</v>
      </c>
      <c r="B92" s="149" t="s">
        <v>482</v>
      </c>
      <c r="C92" s="134">
        <v>1352.3</v>
      </c>
      <c r="D92" s="135"/>
      <c r="E92" s="19"/>
    </row>
    <row r="93" spans="1:5" ht="16.5" customHeight="1">
      <c r="A93" s="161" t="s">
        <v>502</v>
      </c>
      <c r="B93" s="112" t="s">
        <v>483</v>
      </c>
      <c r="C93" s="134">
        <f>C94</f>
        <v>52913.8</v>
      </c>
      <c r="D93" s="135"/>
      <c r="E93" s="19"/>
    </row>
    <row r="94" spans="1:5" ht="19.5" customHeight="1">
      <c r="A94" s="161" t="s">
        <v>503</v>
      </c>
      <c r="B94" s="112" t="s">
        <v>484</v>
      </c>
      <c r="C94" s="134">
        <v>52913.8</v>
      </c>
      <c r="D94" s="135"/>
      <c r="E94" s="19"/>
    </row>
    <row r="95" spans="1:5" ht="19.5" customHeight="1">
      <c r="A95" s="136" t="s">
        <v>833</v>
      </c>
      <c r="B95" s="377" t="s">
        <v>830</v>
      </c>
      <c r="C95" s="378">
        <f>C96</f>
        <v>49.9</v>
      </c>
      <c r="D95" s="135"/>
      <c r="E95" s="19"/>
    </row>
    <row r="96" spans="1:5" ht="42" customHeight="1">
      <c r="A96" s="136" t="s">
        <v>834</v>
      </c>
      <c r="B96" s="377" t="s">
        <v>831</v>
      </c>
      <c r="C96" s="378">
        <f>C97</f>
        <v>49.9</v>
      </c>
      <c r="D96" s="135"/>
      <c r="E96" s="19"/>
    </row>
    <row r="97" spans="1:5" ht="42" customHeight="1">
      <c r="A97" s="379" t="s">
        <v>835</v>
      </c>
      <c r="B97" s="377" t="s">
        <v>832</v>
      </c>
      <c r="C97" s="378">
        <v>49.9</v>
      </c>
      <c r="D97" s="135"/>
      <c r="E97" s="19"/>
    </row>
    <row r="98" spans="1:5" ht="19.5" customHeight="1">
      <c r="A98" s="136"/>
      <c r="B98" s="22" t="s">
        <v>485</v>
      </c>
      <c r="C98" s="146">
        <f>C12+C82</f>
        <v>172612.7</v>
      </c>
      <c r="D98" s="147"/>
      <c r="E98" s="19"/>
    </row>
    <row r="99" spans="1:5">
      <c r="A99" s="19"/>
      <c r="B99" s="19"/>
      <c r="C99" s="19"/>
      <c r="D99" s="19"/>
      <c r="E99" s="19"/>
    </row>
    <row r="100" spans="1:5">
      <c r="A100" s="19"/>
      <c r="B100" s="19"/>
      <c r="C100" s="19"/>
      <c r="D100" s="19"/>
      <c r="E100" s="19"/>
    </row>
  </sheetData>
  <mergeCells count="21">
    <mergeCell ref="A27:A28"/>
    <mergeCell ref="B27:B28"/>
    <mergeCell ref="C27:C28"/>
    <mergeCell ref="A23:A24"/>
    <mergeCell ref="B23:B24"/>
    <mergeCell ref="C23:C24"/>
    <mergeCell ref="A25:A26"/>
    <mergeCell ref="B25:B26"/>
    <mergeCell ref="C25:C26"/>
    <mergeCell ref="A8:C8"/>
    <mergeCell ref="B10:C10"/>
    <mergeCell ref="A21:A22"/>
    <mergeCell ref="B21:B22"/>
    <mergeCell ref="C21:C22"/>
    <mergeCell ref="A7:C7"/>
    <mergeCell ref="B1:C1"/>
    <mergeCell ref="B2:C2"/>
    <mergeCell ref="B3:C3"/>
    <mergeCell ref="B4:C4"/>
    <mergeCell ref="B5:C5"/>
    <mergeCell ref="A6:C6"/>
  </mergeCells>
  <pageMargins left="0.7" right="0.7" top="0.75" bottom="0.75" header="0.3" footer="0.3"/>
  <pageSetup paperSize="9" scale="76" orientation="portrait" r:id="rId1"/>
  <rowBreaks count="1" manualBreakCount="1">
    <brk id="40" max="16383" man="1"/>
  </rowBreaks>
  <colBreaks count="1" manualBreakCount="1">
    <brk id="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G98"/>
  <sheetViews>
    <sheetView view="pageBreakPreview" zoomScaleSheetLayoutView="100" workbookViewId="0">
      <selection activeCell="A85" sqref="A1:XFD1048576"/>
    </sheetView>
  </sheetViews>
  <sheetFormatPr defaultRowHeight="15"/>
  <cols>
    <col min="1" max="1" width="21.7109375" customWidth="1"/>
    <col min="2" max="2" width="47.140625" customWidth="1"/>
    <col min="3" max="3" width="9.28515625" customWidth="1"/>
    <col min="4" max="4" width="9.140625" customWidth="1"/>
    <col min="5" max="5" width="0.140625" customWidth="1"/>
    <col min="6" max="6" width="6.7109375" hidden="1" customWidth="1"/>
    <col min="7" max="7" width="6.7109375" customWidth="1"/>
  </cols>
  <sheetData>
    <row r="1" spans="1:7" ht="15.75">
      <c r="A1" s="1"/>
      <c r="B1" s="401" t="s">
        <v>524</v>
      </c>
      <c r="C1" s="401"/>
      <c r="D1" s="401"/>
      <c r="E1" s="154"/>
    </row>
    <row r="2" spans="1:7" ht="15.75">
      <c r="A2" s="1"/>
      <c r="B2" s="401" t="s">
        <v>0</v>
      </c>
      <c r="C2" s="401"/>
      <c r="D2" s="401"/>
      <c r="E2" s="154"/>
    </row>
    <row r="3" spans="1:7" ht="15.75">
      <c r="A3" s="1"/>
      <c r="B3" s="413" t="s">
        <v>5</v>
      </c>
      <c r="C3" s="413"/>
      <c r="D3" s="413"/>
      <c r="E3" s="154"/>
    </row>
    <row r="4" spans="1:7" ht="15.75">
      <c r="A4" s="1"/>
      <c r="B4" s="401" t="s">
        <v>2</v>
      </c>
      <c r="C4" s="401"/>
      <c r="D4" s="401"/>
      <c r="E4" s="154"/>
    </row>
    <row r="5" spans="1:7" ht="15.75">
      <c r="A5" s="1"/>
      <c r="B5" s="401" t="s">
        <v>844</v>
      </c>
      <c r="C5" s="401"/>
      <c r="D5" s="401"/>
      <c r="E5" s="154"/>
    </row>
    <row r="6" spans="1:7" ht="15.75">
      <c r="A6" s="414"/>
      <c r="B6" s="415"/>
      <c r="C6" s="415"/>
      <c r="D6" s="415"/>
      <c r="E6" s="155"/>
    </row>
    <row r="7" spans="1:7">
      <c r="A7" s="414" t="s">
        <v>352</v>
      </c>
      <c r="B7" s="431"/>
      <c r="C7" s="431"/>
      <c r="D7" s="431"/>
      <c r="E7" s="153"/>
    </row>
    <row r="8" spans="1:7" ht="16.5" customHeight="1">
      <c r="A8" s="414" t="s">
        <v>782</v>
      </c>
      <c r="B8" s="415"/>
      <c r="C8" s="415"/>
      <c r="D8" s="415"/>
      <c r="E8" s="156"/>
    </row>
    <row r="9" spans="1:7" ht="15.75">
      <c r="A9" s="430" t="s">
        <v>783</v>
      </c>
      <c r="B9" s="431"/>
      <c r="C9" s="431"/>
      <c r="D9" s="431"/>
      <c r="E9" s="1"/>
    </row>
    <row r="10" spans="1:7" ht="15.75">
      <c r="A10" s="1"/>
      <c r="B10" s="416" t="s">
        <v>6</v>
      </c>
      <c r="C10" s="416"/>
      <c r="D10" s="416"/>
      <c r="E10" s="157"/>
    </row>
    <row r="11" spans="1:7" ht="32.25" customHeight="1">
      <c r="A11" s="427" t="s">
        <v>353</v>
      </c>
      <c r="B11" s="406" t="s">
        <v>3</v>
      </c>
      <c r="C11" s="429" t="s">
        <v>513</v>
      </c>
      <c r="D11" s="429"/>
      <c r="E11" s="157"/>
    </row>
    <row r="12" spans="1:7" ht="28.5" customHeight="1">
      <c r="A12" s="428"/>
      <c r="B12" s="407"/>
      <c r="C12" s="131" t="s">
        <v>507</v>
      </c>
      <c r="D12" s="131" t="s">
        <v>506</v>
      </c>
      <c r="E12" s="132"/>
      <c r="F12" s="19"/>
      <c r="G12" s="19"/>
    </row>
    <row r="13" spans="1:7">
      <c r="A13" s="158" t="s">
        <v>354</v>
      </c>
      <c r="B13" s="162" t="s">
        <v>355</v>
      </c>
      <c r="C13" s="160">
        <f>C14+C20+C30+C38+C41+C51+C57+C62+C70+C80</f>
        <v>52125.8</v>
      </c>
      <c r="D13" s="166">
        <f>D14+D20+D30+D38+D41+D51+D57+D62+D70+D80</f>
        <v>55514.600000000006</v>
      </c>
      <c r="E13" s="135"/>
      <c r="F13" s="19"/>
      <c r="G13" s="19"/>
    </row>
    <row r="14" spans="1:7">
      <c r="A14" s="158" t="s">
        <v>356</v>
      </c>
      <c r="B14" s="162" t="s">
        <v>357</v>
      </c>
      <c r="C14" s="160">
        <f>C15</f>
        <v>36982.199999999997</v>
      </c>
      <c r="D14" s="160">
        <f>D15</f>
        <v>39886.1</v>
      </c>
      <c r="E14" s="135"/>
      <c r="F14" s="19"/>
      <c r="G14" s="19"/>
    </row>
    <row r="15" spans="1:7">
      <c r="A15" s="158" t="s">
        <v>358</v>
      </c>
      <c r="B15" s="162" t="s">
        <v>359</v>
      </c>
      <c r="C15" s="160">
        <f>C16+C17+C18+C19</f>
        <v>36982.199999999997</v>
      </c>
      <c r="D15" s="160">
        <f>D16+D17+D18+D19</f>
        <v>39886.1</v>
      </c>
      <c r="E15" s="135"/>
      <c r="F15" s="19"/>
      <c r="G15" s="19"/>
    </row>
    <row r="16" spans="1:7" ht="77.25">
      <c r="A16" s="161" t="s">
        <v>360</v>
      </c>
      <c r="B16" s="162" t="s">
        <v>361</v>
      </c>
      <c r="C16" s="160">
        <v>36760</v>
      </c>
      <c r="D16" s="160">
        <v>39650</v>
      </c>
      <c r="E16" s="135"/>
      <c r="F16" s="19"/>
      <c r="G16" s="19"/>
    </row>
    <row r="17" spans="1:7" ht="102.75">
      <c r="A17" s="161" t="s">
        <v>362</v>
      </c>
      <c r="B17" s="162" t="s">
        <v>363</v>
      </c>
      <c r="C17" s="160">
        <v>23.7</v>
      </c>
      <c r="D17" s="160">
        <v>25.9</v>
      </c>
      <c r="E17" s="135"/>
      <c r="F17" s="19"/>
      <c r="G17" s="19"/>
    </row>
    <row r="18" spans="1:7" ht="39">
      <c r="A18" s="161" t="s">
        <v>364</v>
      </c>
      <c r="B18" s="162" t="s">
        <v>365</v>
      </c>
      <c r="C18" s="160">
        <v>58.5</v>
      </c>
      <c r="D18" s="160">
        <v>62.7</v>
      </c>
      <c r="E18" s="135"/>
      <c r="F18" s="19"/>
      <c r="G18" s="19"/>
    </row>
    <row r="19" spans="1:7" ht="90">
      <c r="A19" s="161" t="s">
        <v>366</v>
      </c>
      <c r="B19" s="162" t="s">
        <v>367</v>
      </c>
      <c r="C19" s="160">
        <v>140</v>
      </c>
      <c r="D19" s="160">
        <v>147.5</v>
      </c>
      <c r="E19" s="135"/>
      <c r="F19" s="19"/>
      <c r="G19" s="19"/>
    </row>
    <row r="20" spans="1:7" ht="39">
      <c r="A20" s="158" t="s">
        <v>368</v>
      </c>
      <c r="B20" s="162" t="s">
        <v>369</v>
      </c>
      <c r="C20" s="160">
        <f>C21</f>
        <v>4657.0999999999995</v>
      </c>
      <c r="D20" s="160">
        <f>D21</f>
        <v>5242.5</v>
      </c>
      <c r="E20" s="135"/>
      <c r="F20" s="19"/>
      <c r="G20" s="19"/>
    </row>
    <row r="21" spans="1:7" ht="26.25">
      <c r="A21" s="158" t="s">
        <v>486</v>
      </c>
      <c r="B21" s="162" t="s">
        <v>487</v>
      </c>
      <c r="C21" s="160">
        <f>C22+C24+C26+C28</f>
        <v>4657.0999999999995</v>
      </c>
      <c r="D21" s="160">
        <f>D22+D24+D26+D28</f>
        <v>5242.5</v>
      </c>
      <c r="E21" s="135"/>
      <c r="F21" s="19"/>
      <c r="G21" s="19"/>
    </row>
    <row r="22" spans="1:7">
      <c r="A22" s="417" t="s">
        <v>370</v>
      </c>
      <c r="B22" s="418" t="s">
        <v>371</v>
      </c>
      <c r="C22" s="420">
        <v>1619.4</v>
      </c>
      <c r="D22" s="420">
        <v>1806.6</v>
      </c>
      <c r="E22" s="135"/>
      <c r="F22" s="19"/>
      <c r="G22" s="19"/>
    </row>
    <row r="23" spans="1:7" ht="45.75" customHeight="1">
      <c r="A23" s="417"/>
      <c r="B23" s="419"/>
      <c r="C23" s="420"/>
      <c r="D23" s="420"/>
      <c r="E23" s="135"/>
      <c r="F23" s="19"/>
      <c r="G23" s="19"/>
    </row>
    <row r="24" spans="1:7">
      <c r="A24" s="424" t="s">
        <v>372</v>
      </c>
      <c r="B24" s="426" t="s">
        <v>373</v>
      </c>
      <c r="C24" s="420">
        <v>14.8</v>
      </c>
      <c r="D24" s="420">
        <v>15.5</v>
      </c>
      <c r="E24" s="135"/>
      <c r="F24" s="19"/>
      <c r="G24" s="19"/>
    </row>
    <row r="25" spans="1:7" ht="64.5" customHeight="1">
      <c r="A25" s="425"/>
      <c r="B25" s="426"/>
      <c r="C25" s="420"/>
      <c r="D25" s="420"/>
      <c r="E25" s="135"/>
      <c r="F25" s="19"/>
      <c r="G25" s="19"/>
    </row>
    <row r="26" spans="1:7">
      <c r="A26" s="421" t="s">
        <v>374</v>
      </c>
      <c r="B26" s="422" t="s">
        <v>375</v>
      </c>
      <c r="C26" s="420">
        <v>3359</v>
      </c>
      <c r="D26" s="420">
        <v>3766.9</v>
      </c>
      <c r="E26" s="135"/>
      <c r="F26" s="19"/>
      <c r="G26" s="19"/>
    </row>
    <row r="27" spans="1:7" ht="48.75" customHeight="1">
      <c r="A27" s="421"/>
      <c r="B27" s="423"/>
      <c r="C27" s="420"/>
      <c r="D27" s="420"/>
      <c r="E27" s="135"/>
      <c r="F27" s="19"/>
      <c r="G27" s="19"/>
    </row>
    <row r="28" spans="1:7">
      <c r="A28" s="421" t="s">
        <v>376</v>
      </c>
      <c r="B28" s="422" t="s">
        <v>377</v>
      </c>
      <c r="C28" s="420">
        <v>-336.1</v>
      </c>
      <c r="D28" s="420">
        <v>-346.5</v>
      </c>
      <c r="E28" s="135"/>
      <c r="F28" s="19"/>
      <c r="G28" s="19"/>
    </row>
    <row r="29" spans="1:7" ht="36" customHeight="1">
      <c r="A29" s="421"/>
      <c r="B29" s="423"/>
      <c r="C29" s="420"/>
      <c r="D29" s="420"/>
      <c r="E29" s="135"/>
      <c r="F29" s="19"/>
      <c r="G29" s="19"/>
    </row>
    <row r="30" spans="1:7">
      <c r="A30" s="158" t="s">
        <v>378</v>
      </c>
      <c r="B30" s="23" t="s">
        <v>379</v>
      </c>
      <c r="C30" s="160">
        <f>C31+C34+C36</f>
        <v>2201.6</v>
      </c>
      <c r="D30" s="160">
        <f>D31+D34+D36</f>
        <v>2208.4</v>
      </c>
      <c r="E30" s="135"/>
      <c r="F30" s="19"/>
      <c r="G30" s="19"/>
    </row>
    <row r="31" spans="1:7" ht="26.25">
      <c r="A31" s="158" t="s">
        <v>380</v>
      </c>
      <c r="B31" s="162" t="s">
        <v>381</v>
      </c>
      <c r="C31" s="160">
        <f>C32+C33</f>
        <v>1703</v>
      </c>
      <c r="D31" s="160">
        <f>D32+D33</f>
        <v>1703</v>
      </c>
      <c r="E31" s="135"/>
      <c r="F31" s="19"/>
      <c r="G31" s="19"/>
    </row>
    <row r="32" spans="1:7" ht="26.25">
      <c r="A32" s="161" t="s">
        <v>382</v>
      </c>
      <c r="B32" s="162" t="s">
        <v>381</v>
      </c>
      <c r="C32" s="160">
        <v>1700</v>
      </c>
      <c r="D32" s="160">
        <v>1700</v>
      </c>
      <c r="E32" s="135"/>
      <c r="F32" s="19"/>
      <c r="G32" s="19"/>
    </row>
    <row r="33" spans="1:7" ht="39">
      <c r="A33" s="161" t="s">
        <v>488</v>
      </c>
      <c r="B33" s="162" t="s">
        <v>489</v>
      </c>
      <c r="C33" s="160">
        <v>3</v>
      </c>
      <c r="D33" s="160">
        <v>3</v>
      </c>
      <c r="E33" s="135"/>
      <c r="F33" s="19"/>
      <c r="G33" s="19"/>
    </row>
    <row r="34" spans="1:7">
      <c r="A34" s="158" t="s">
        <v>383</v>
      </c>
      <c r="B34" s="162" t="s">
        <v>384</v>
      </c>
      <c r="C34" s="160">
        <f>C35</f>
        <v>428.6</v>
      </c>
      <c r="D34" s="160">
        <f>D35</f>
        <v>435.4</v>
      </c>
      <c r="E34" s="135"/>
      <c r="F34" s="19"/>
      <c r="G34" s="19"/>
    </row>
    <row r="35" spans="1:7">
      <c r="A35" s="161" t="s">
        <v>385</v>
      </c>
      <c r="B35" s="162" t="s">
        <v>384</v>
      </c>
      <c r="C35" s="160">
        <v>428.6</v>
      </c>
      <c r="D35" s="160">
        <v>435.4</v>
      </c>
      <c r="E35" s="135"/>
      <c r="F35" s="19"/>
      <c r="G35" s="19"/>
    </row>
    <row r="36" spans="1:7" ht="26.25">
      <c r="A36" s="158" t="s">
        <v>490</v>
      </c>
      <c r="B36" s="162" t="s">
        <v>491</v>
      </c>
      <c r="C36" s="160">
        <f>C37</f>
        <v>70</v>
      </c>
      <c r="D36" s="160">
        <f>D37</f>
        <v>70</v>
      </c>
      <c r="E36" s="135"/>
      <c r="F36" s="19"/>
      <c r="G36" s="19"/>
    </row>
    <row r="37" spans="1:7" ht="39">
      <c r="A37" s="274" t="s">
        <v>746</v>
      </c>
      <c r="B37" s="162" t="s">
        <v>492</v>
      </c>
      <c r="C37" s="160">
        <v>70</v>
      </c>
      <c r="D37" s="160">
        <v>70</v>
      </c>
      <c r="E37" s="135"/>
      <c r="F37" s="19"/>
      <c r="G37" s="19"/>
    </row>
    <row r="38" spans="1:7" ht="26.25">
      <c r="A38" s="158" t="s">
        <v>386</v>
      </c>
      <c r="B38" s="162" t="s">
        <v>387</v>
      </c>
      <c r="C38" s="160">
        <f>C39</f>
        <v>130</v>
      </c>
      <c r="D38" s="160">
        <f>D39</f>
        <v>135</v>
      </c>
      <c r="E38" s="135"/>
      <c r="F38" s="19"/>
      <c r="G38" s="19"/>
    </row>
    <row r="39" spans="1:7">
      <c r="A39" s="158" t="s">
        <v>388</v>
      </c>
      <c r="B39" s="23" t="s">
        <v>389</v>
      </c>
      <c r="C39" s="165">
        <f>C40</f>
        <v>130</v>
      </c>
      <c r="D39" s="165">
        <f>D40</f>
        <v>135</v>
      </c>
      <c r="E39" s="137"/>
      <c r="F39" s="19"/>
      <c r="G39" s="19"/>
    </row>
    <row r="40" spans="1:7" ht="25.5">
      <c r="A40" s="161" t="s">
        <v>390</v>
      </c>
      <c r="B40" s="23" t="s">
        <v>391</v>
      </c>
      <c r="C40" s="165">
        <v>130</v>
      </c>
      <c r="D40" s="165">
        <v>135</v>
      </c>
      <c r="E40" s="137"/>
      <c r="F40" s="19"/>
      <c r="G40" s="19"/>
    </row>
    <row r="41" spans="1:7" ht="39">
      <c r="A41" s="158" t="s">
        <v>392</v>
      </c>
      <c r="B41" s="162" t="s">
        <v>393</v>
      </c>
      <c r="C41" s="160">
        <f t="shared" ref="C41:D41" si="0">C42+C48</f>
        <v>4005.2</v>
      </c>
      <c r="D41" s="160">
        <f t="shared" si="0"/>
        <v>4004.3</v>
      </c>
      <c r="E41" s="135"/>
      <c r="F41" s="19"/>
      <c r="G41" s="19"/>
    </row>
    <row r="42" spans="1:7" ht="90">
      <c r="A42" s="158" t="s">
        <v>394</v>
      </c>
      <c r="B42" s="162" t="s">
        <v>395</v>
      </c>
      <c r="C42" s="160">
        <f>C43+C46</f>
        <v>4005.2</v>
      </c>
      <c r="D42" s="160">
        <f>D43+D46</f>
        <v>4004.3</v>
      </c>
      <c r="E42" s="135"/>
      <c r="F42" s="19"/>
      <c r="G42" s="19"/>
    </row>
    <row r="43" spans="1:7" ht="64.5">
      <c r="A43" s="158" t="s">
        <v>396</v>
      </c>
      <c r="B43" s="162" t="s">
        <v>397</v>
      </c>
      <c r="C43" s="160">
        <f>C44+C45</f>
        <v>3848.2999999999997</v>
      </c>
      <c r="D43" s="160">
        <f>D44+D45</f>
        <v>3847.4</v>
      </c>
      <c r="E43" s="135"/>
      <c r="F43" s="19"/>
      <c r="G43" s="19"/>
    </row>
    <row r="44" spans="1:7" ht="87" customHeight="1">
      <c r="A44" s="161" t="s">
        <v>398</v>
      </c>
      <c r="B44" s="138" t="s">
        <v>399</v>
      </c>
      <c r="C44" s="160">
        <v>3527.6</v>
      </c>
      <c r="D44" s="160">
        <v>3527.6</v>
      </c>
      <c r="E44" s="135"/>
      <c r="F44" s="19"/>
      <c r="G44" s="19"/>
    </row>
    <row r="45" spans="1:7" ht="78.75" customHeight="1">
      <c r="A45" s="161" t="s">
        <v>400</v>
      </c>
      <c r="B45" s="139" t="s">
        <v>401</v>
      </c>
      <c r="C45" s="160">
        <v>320.7</v>
      </c>
      <c r="D45" s="160">
        <v>319.8</v>
      </c>
      <c r="E45" s="135"/>
      <c r="F45" s="19"/>
      <c r="G45" s="19"/>
    </row>
    <row r="46" spans="1:7" ht="78" customHeight="1">
      <c r="A46" s="158" t="s">
        <v>402</v>
      </c>
      <c r="B46" s="23" t="s">
        <v>403</v>
      </c>
      <c r="C46" s="160">
        <f>C47</f>
        <v>156.9</v>
      </c>
      <c r="D46" s="160">
        <f>D47</f>
        <v>156.9</v>
      </c>
      <c r="E46" s="135"/>
      <c r="F46" s="19"/>
      <c r="G46" s="19"/>
    </row>
    <row r="47" spans="1:7" ht="64.5">
      <c r="A47" s="161" t="s">
        <v>404</v>
      </c>
      <c r="B47" s="162" t="s">
        <v>405</v>
      </c>
      <c r="C47" s="160">
        <v>156.9</v>
      </c>
      <c r="D47" s="160">
        <v>156.9</v>
      </c>
      <c r="E47" s="135"/>
      <c r="F47" s="19"/>
      <c r="G47" s="19"/>
    </row>
    <row r="48" spans="1:7" ht="27" customHeight="1">
      <c r="A48" s="161" t="s">
        <v>406</v>
      </c>
      <c r="B48" s="164" t="s">
        <v>407</v>
      </c>
      <c r="C48" s="160">
        <f t="shared" ref="C48:D49" si="1">C49</f>
        <v>0</v>
      </c>
      <c r="D48" s="160">
        <f t="shared" si="1"/>
        <v>0</v>
      </c>
      <c r="E48" s="135"/>
      <c r="F48" s="19"/>
      <c r="G48" s="19"/>
    </row>
    <row r="49" spans="1:7" ht="42.75" customHeight="1">
      <c r="A49" s="161" t="s">
        <v>408</v>
      </c>
      <c r="B49" s="162" t="s">
        <v>409</v>
      </c>
      <c r="C49" s="160">
        <v>0</v>
      </c>
      <c r="D49" s="160">
        <f t="shared" si="1"/>
        <v>0</v>
      </c>
      <c r="E49" s="135"/>
      <c r="F49" s="19"/>
      <c r="G49" s="19"/>
    </row>
    <row r="50" spans="1:7" ht="51.75" customHeight="1">
      <c r="A50" s="161" t="s">
        <v>410</v>
      </c>
      <c r="B50" s="162" t="s">
        <v>411</v>
      </c>
      <c r="C50" s="160"/>
      <c r="D50" s="160">
        <v>0</v>
      </c>
      <c r="E50" s="135"/>
      <c r="F50" s="19"/>
      <c r="G50" s="19"/>
    </row>
    <row r="51" spans="1:7" ht="25.5">
      <c r="A51" s="158" t="s">
        <v>412</v>
      </c>
      <c r="B51" s="23" t="s">
        <v>413</v>
      </c>
      <c r="C51" s="160">
        <f>C52</f>
        <v>382.8</v>
      </c>
      <c r="D51" s="160">
        <f>D52</f>
        <v>401.9</v>
      </c>
      <c r="E51" s="135"/>
      <c r="F51" s="19"/>
      <c r="G51" s="19"/>
    </row>
    <row r="52" spans="1:7" ht="15.75" customHeight="1">
      <c r="A52" s="158" t="s">
        <v>414</v>
      </c>
      <c r="B52" s="23" t="s">
        <v>415</v>
      </c>
      <c r="C52" s="160">
        <f>C53+C54+C55+C56</f>
        <v>382.8</v>
      </c>
      <c r="D52" s="160">
        <f>D53+D54+D55+D56</f>
        <v>401.9</v>
      </c>
      <c r="E52" s="135"/>
      <c r="F52" s="19"/>
      <c r="G52" s="19"/>
    </row>
    <row r="53" spans="1:7" ht="27" customHeight="1">
      <c r="A53" s="161" t="s">
        <v>416</v>
      </c>
      <c r="B53" s="162" t="s">
        <v>417</v>
      </c>
      <c r="C53" s="160">
        <v>79.3</v>
      </c>
      <c r="D53" s="160">
        <v>83.2</v>
      </c>
      <c r="E53" s="135"/>
      <c r="F53" s="19"/>
      <c r="G53" s="19"/>
    </row>
    <row r="54" spans="1:7" ht="26.25">
      <c r="A54" s="161" t="s">
        <v>418</v>
      </c>
      <c r="B54" s="162" t="s">
        <v>419</v>
      </c>
      <c r="C54" s="160">
        <v>52.2</v>
      </c>
      <c r="D54" s="160">
        <v>54.8</v>
      </c>
      <c r="E54" s="135"/>
      <c r="F54" s="19"/>
      <c r="G54" s="19"/>
    </row>
    <row r="55" spans="1:7" ht="17.25" customHeight="1">
      <c r="A55" s="161" t="s">
        <v>420</v>
      </c>
      <c r="B55" s="162" t="s">
        <v>421</v>
      </c>
      <c r="C55" s="160">
        <v>0</v>
      </c>
      <c r="D55" s="160">
        <v>0</v>
      </c>
      <c r="E55" s="135"/>
      <c r="F55" s="19"/>
      <c r="G55" s="19"/>
    </row>
    <row r="56" spans="1:7" ht="26.25">
      <c r="A56" s="161" t="s">
        <v>422</v>
      </c>
      <c r="B56" s="162" t="s">
        <v>423</v>
      </c>
      <c r="C56" s="160">
        <v>251.3</v>
      </c>
      <c r="D56" s="160">
        <v>263.89999999999998</v>
      </c>
      <c r="E56" s="135"/>
      <c r="F56" s="19"/>
      <c r="G56" s="19"/>
    </row>
    <row r="57" spans="1:7" ht="26.25">
      <c r="A57" s="158" t="s">
        <v>424</v>
      </c>
      <c r="B57" s="162" t="s">
        <v>425</v>
      </c>
      <c r="C57" s="160">
        <f>C58</f>
        <v>2312.8000000000002</v>
      </c>
      <c r="D57" s="160">
        <f>D58</f>
        <v>2312.8000000000002</v>
      </c>
      <c r="E57" s="135"/>
      <c r="F57" s="19"/>
      <c r="G57" s="19"/>
    </row>
    <row r="58" spans="1:7">
      <c r="A58" s="158" t="s">
        <v>426</v>
      </c>
      <c r="B58" s="23" t="s">
        <v>427</v>
      </c>
      <c r="C58" s="160">
        <f>C59</f>
        <v>2312.8000000000002</v>
      </c>
      <c r="D58" s="160">
        <f>D59</f>
        <v>2312.8000000000002</v>
      </c>
      <c r="E58" s="135"/>
      <c r="F58" s="19"/>
      <c r="G58" s="19"/>
    </row>
    <row r="59" spans="1:7">
      <c r="A59" s="158" t="s">
        <v>428</v>
      </c>
      <c r="B59" s="23" t="s">
        <v>429</v>
      </c>
      <c r="C59" s="160">
        <f>C60+C61</f>
        <v>2312.8000000000002</v>
      </c>
      <c r="D59" s="160">
        <f>D60+D61</f>
        <v>2312.8000000000002</v>
      </c>
      <c r="E59" s="135"/>
      <c r="F59" s="19"/>
      <c r="G59" s="19"/>
    </row>
    <row r="60" spans="1:7" ht="39">
      <c r="A60" s="161" t="s">
        <v>430</v>
      </c>
      <c r="B60" s="162" t="s">
        <v>431</v>
      </c>
      <c r="C60" s="160">
        <v>45</v>
      </c>
      <c r="D60" s="160">
        <v>45</v>
      </c>
      <c r="E60" s="135"/>
      <c r="F60" s="19"/>
      <c r="G60" s="19"/>
    </row>
    <row r="61" spans="1:7" ht="39">
      <c r="A61" s="161" t="s">
        <v>432</v>
      </c>
      <c r="B61" s="162" t="s">
        <v>431</v>
      </c>
      <c r="C61" s="160">
        <v>2267.8000000000002</v>
      </c>
      <c r="D61" s="160">
        <v>2267.8000000000002</v>
      </c>
      <c r="E61" s="135"/>
      <c r="F61" s="19"/>
      <c r="G61" s="19"/>
    </row>
    <row r="62" spans="1:7" ht="26.25">
      <c r="A62" s="158" t="s">
        <v>433</v>
      </c>
      <c r="B62" s="162" t="s">
        <v>434</v>
      </c>
      <c r="C62" s="160">
        <f t="shared" ref="C62:D62" si="2">C63+C66</f>
        <v>1151.4000000000001</v>
      </c>
      <c r="D62" s="160">
        <f t="shared" si="2"/>
        <v>1065.7</v>
      </c>
      <c r="E62" s="135"/>
      <c r="F62" s="19"/>
      <c r="G62" s="19"/>
    </row>
    <row r="63" spans="1:7" ht="77.25" customHeight="1">
      <c r="A63" s="163" t="s">
        <v>435</v>
      </c>
      <c r="B63" s="164" t="s">
        <v>436</v>
      </c>
      <c r="C63" s="140">
        <f t="shared" ref="C63:D64" si="3">C64</f>
        <v>0</v>
      </c>
      <c r="D63" s="140">
        <f t="shared" si="3"/>
        <v>0</v>
      </c>
      <c r="E63" s="135"/>
      <c r="F63" s="19"/>
      <c r="G63" s="19"/>
    </row>
    <row r="64" spans="1:7" ht="89.25">
      <c r="A64" s="163" t="s">
        <v>437</v>
      </c>
      <c r="B64" s="164" t="s">
        <v>438</v>
      </c>
      <c r="C64" s="140">
        <f t="shared" si="3"/>
        <v>0</v>
      </c>
      <c r="D64" s="140">
        <f t="shared" si="3"/>
        <v>0</v>
      </c>
      <c r="E64" s="135"/>
      <c r="F64" s="19"/>
      <c r="G64" s="19"/>
    </row>
    <row r="65" spans="1:7" ht="90" customHeight="1">
      <c r="A65" s="161" t="s">
        <v>439</v>
      </c>
      <c r="B65" s="139" t="s">
        <v>440</v>
      </c>
      <c r="C65" s="168"/>
      <c r="D65" s="140">
        <v>0</v>
      </c>
      <c r="E65" s="135"/>
      <c r="F65" s="19"/>
      <c r="G65" s="19"/>
    </row>
    <row r="66" spans="1:7" ht="28.5" customHeight="1">
      <c r="A66" s="141" t="s">
        <v>441</v>
      </c>
      <c r="B66" s="142" t="s">
        <v>442</v>
      </c>
      <c r="C66" s="143">
        <f>C67</f>
        <v>1151.4000000000001</v>
      </c>
      <c r="D66" s="143">
        <f>D67</f>
        <v>1065.7</v>
      </c>
      <c r="E66" s="135"/>
      <c r="F66" s="19"/>
      <c r="G66" s="19"/>
    </row>
    <row r="67" spans="1:7" ht="39">
      <c r="A67" s="158" t="s">
        <v>443</v>
      </c>
      <c r="B67" s="162" t="s">
        <v>444</v>
      </c>
      <c r="C67" s="160">
        <f>C68+C69</f>
        <v>1151.4000000000001</v>
      </c>
      <c r="D67" s="160">
        <f>D68+D69</f>
        <v>1065.7</v>
      </c>
      <c r="E67" s="135"/>
      <c r="F67" s="19"/>
      <c r="G67" s="19"/>
    </row>
    <row r="68" spans="1:7" ht="39" customHeight="1">
      <c r="A68" s="161" t="s">
        <v>445</v>
      </c>
      <c r="B68" s="162" t="s">
        <v>446</v>
      </c>
      <c r="C68" s="160">
        <v>1016.6</v>
      </c>
      <c r="D68" s="160">
        <v>894.5</v>
      </c>
      <c r="E68" s="135"/>
      <c r="F68" s="19"/>
      <c r="G68" s="19"/>
    </row>
    <row r="69" spans="1:7" ht="44.25" customHeight="1">
      <c r="A69" s="161" t="s">
        <v>447</v>
      </c>
      <c r="B69" s="162" t="s">
        <v>448</v>
      </c>
      <c r="C69" s="160">
        <v>134.80000000000001</v>
      </c>
      <c r="D69" s="160">
        <v>171.2</v>
      </c>
      <c r="E69" s="135"/>
      <c r="F69" s="19"/>
      <c r="G69" s="19"/>
    </row>
    <row r="70" spans="1:7">
      <c r="A70" s="158" t="s">
        <v>449</v>
      </c>
      <c r="B70" s="23" t="s">
        <v>450</v>
      </c>
      <c r="C70" s="160">
        <f>C71+C73+C77+C75</f>
        <v>104.3</v>
      </c>
      <c r="D70" s="276">
        <f>D71+D73+D77+D75</f>
        <v>105.3</v>
      </c>
      <c r="E70" s="135"/>
      <c r="F70" s="19"/>
      <c r="G70" s="19"/>
    </row>
    <row r="71" spans="1:7" ht="26.25">
      <c r="A71" s="158" t="s">
        <v>451</v>
      </c>
      <c r="B71" s="162" t="s">
        <v>452</v>
      </c>
      <c r="C71" s="160">
        <f>C72</f>
        <v>40</v>
      </c>
      <c r="D71" s="160">
        <f>D72</f>
        <v>40</v>
      </c>
      <c r="E71" s="135"/>
      <c r="F71" s="19"/>
      <c r="G71" s="19"/>
    </row>
    <row r="72" spans="1:7" ht="64.5">
      <c r="A72" s="161" t="s">
        <v>453</v>
      </c>
      <c r="B72" s="159" t="s">
        <v>454</v>
      </c>
      <c r="C72" s="160">
        <v>40</v>
      </c>
      <c r="D72" s="160">
        <v>40</v>
      </c>
      <c r="E72" s="135"/>
      <c r="F72" s="19"/>
      <c r="G72" s="19"/>
    </row>
    <row r="73" spans="1:7" ht="102.75">
      <c r="A73" s="161" t="s">
        <v>455</v>
      </c>
      <c r="B73" s="159" t="s">
        <v>456</v>
      </c>
      <c r="C73" s="160">
        <f>C74</f>
        <v>35</v>
      </c>
      <c r="D73" s="160">
        <f>D74</f>
        <v>35</v>
      </c>
      <c r="E73" s="135"/>
      <c r="F73" s="19"/>
      <c r="G73" s="19"/>
    </row>
    <row r="74" spans="1:7" ht="26.25">
      <c r="A74" s="161" t="s">
        <v>457</v>
      </c>
      <c r="B74" s="162" t="s">
        <v>458</v>
      </c>
      <c r="C74" s="160">
        <v>35</v>
      </c>
      <c r="D74" s="160">
        <v>35</v>
      </c>
      <c r="E74" s="135"/>
      <c r="F74" s="19"/>
      <c r="G74" s="19"/>
    </row>
    <row r="75" spans="1:7" ht="51.75">
      <c r="A75" s="274" t="s">
        <v>747</v>
      </c>
      <c r="B75" s="275" t="s">
        <v>748</v>
      </c>
      <c r="C75" s="276">
        <f>C76</f>
        <v>3</v>
      </c>
      <c r="D75" s="276">
        <f>D76</f>
        <v>3</v>
      </c>
      <c r="E75" s="135"/>
      <c r="F75" s="19"/>
      <c r="G75" s="19"/>
    </row>
    <row r="76" spans="1:7" ht="64.5">
      <c r="A76" s="274" t="s">
        <v>749</v>
      </c>
      <c r="B76" s="275" t="s">
        <v>750</v>
      </c>
      <c r="C76" s="276">
        <v>3</v>
      </c>
      <c r="D76" s="276">
        <v>3</v>
      </c>
      <c r="E76" s="135"/>
      <c r="F76" s="19"/>
      <c r="G76" s="19"/>
    </row>
    <row r="77" spans="1:7" ht="26.25">
      <c r="A77" s="158" t="s">
        <v>459</v>
      </c>
      <c r="B77" s="162" t="s">
        <v>460</v>
      </c>
      <c r="C77" s="160">
        <f>C78+C79</f>
        <v>26.3</v>
      </c>
      <c r="D77" s="276">
        <f>D78+D79</f>
        <v>27.3</v>
      </c>
      <c r="E77" s="135"/>
      <c r="F77" s="19"/>
      <c r="G77" s="19"/>
    </row>
    <row r="78" spans="1:7" ht="39">
      <c r="A78" s="161" t="s">
        <v>461</v>
      </c>
      <c r="B78" s="162" t="s">
        <v>462</v>
      </c>
      <c r="C78" s="160">
        <v>3.8</v>
      </c>
      <c r="D78" s="160">
        <v>3.8</v>
      </c>
      <c r="E78" s="135"/>
      <c r="F78" s="19"/>
      <c r="G78" s="19"/>
    </row>
    <row r="79" spans="1:7" ht="39">
      <c r="A79" s="161" t="s">
        <v>463</v>
      </c>
      <c r="B79" s="162" t="s">
        <v>462</v>
      </c>
      <c r="C79" s="160">
        <v>22.5</v>
      </c>
      <c r="D79" s="160">
        <v>23.5</v>
      </c>
      <c r="E79" s="135"/>
      <c r="F79" s="19"/>
      <c r="G79" s="19"/>
    </row>
    <row r="80" spans="1:7" ht="19.5" customHeight="1">
      <c r="A80" s="158" t="s">
        <v>464</v>
      </c>
      <c r="B80" s="23" t="s">
        <v>465</v>
      </c>
      <c r="C80" s="160">
        <f t="shared" ref="C80:D81" si="4">C81</f>
        <v>198.4</v>
      </c>
      <c r="D80" s="160">
        <f t="shared" si="4"/>
        <v>152.6</v>
      </c>
      <c r="E80" s="135"/>
      <c r="F80" s="19"/>
      <c r="G80" s="19"/>
    </row>
    <row r="81" spans="1:7" ht="18.75" customHeight="1">
      <c r="A81" s="158" t="s">
        <v>466</v>
      </c>
      <c r="B81" s="23" t="s">
        <v>467</v>
      </c>
      <c r="C81" s="160">
        <f t="shared" si="4"/>
        <v>198.4</v>
      </c>
      <c r="D81" s="160">
        <f t="shared" si="4"/>
        <v>152.6</v>
      </c>
      <c r="E81" s="135"/>
      <c r="F81" s="19"/>
      <c r="G81" s="19"/>
    </row>
    <row r="82" spans="1:7" ht="25.5">
      <c r="A82" s="161" t="s">
        <v>468</v>
      </c>
      <c r="B82" s="23" t="s">
        <v>469</v>
      </c>
      <c r="C82" s="160">
        <v>198.4</v>
      </c>
      <c r="D82" s="160">
        <v>152.6</v>
      </c>
      <c r="E82" s="135"/>
      <c r="F82" s="19"/>
      <c r="G82" s="19"/>
    </row>
    <row r="83" spans="1:7">
      <c r="A83" s="167" t="s">
        <v>470</v>
      </c>
      <c r="B83" s="22" t="s">
        <v>471</v>
      </c>
      <c r="C83" s="146">
        <f>C84</f>
        <v>125216.50000000001</v>
      </c>
      <c r="D83" s="146">
        <f>D84</f>
        <v>126225.80000000002</v>
      </c>
      <c r="E83" s="147"/>
      <c r="F83" s="19"/>
      <c r="G83" s="19"/>
    </row>
    <row r="84" spans="1:7" ht="39">
      <c r="A84" s="158" t="s">
        <v>472</v>
      </c>
      <c r="B84" s="162" t="s">
        <v>473</v>
      </c>
      <c r="C84" s="160">
        <f>C85+C88+C91</f>
        <v>125216.50000000001</v>
      </c>
      <c r="D84" s="160">
        <f>D85+D88+D91</f>
        <v>126225.80000000002</v>
      </c>
      <c r="E84" s="135"/>
      <c r="F84" s="19"/>
      <c r="G84" s="19"/>
    </row>
    <row r="85" spans="1:7" ht="26.25">
      <c r="A85" s="158" t="s">
        <v>493</v>
      </c>
      <c r="B85" s="162" t="s">
        <v>474</v>
      </c>
      <c r="C85" s="160">
        <f>C86</f>
        <v>70696.3</v>
      </c>
      <c r="D85" s="160">
        <f>D86</f>
        <v>71705.600000000006</v>
      </c>
      <c r="E85" s="135"/>
      <c r="F85" s="19"/>
      <c r="G85" s="19"/>
    </row>
    <row r="86" spans="1:7" ht="21" customHeight="1">
      <c r="A86" s="158" t="s">
        <v>494</v>
      </c>
      <c r="B86" s="162" t="s">
        <v>475</v>
      </c>
      <c r="C86" s="160">
        <f>C87</f>
        <v>70696.3</v>
      </c>
      <c r="D86" s="160">
        <f>D87</f>
        <v>71705.600000000006</v>
      </c>
      <c r="E86" s="135"/>
      <c r="F86" s="19"/>
      <c r="G86" s="19"/>
    </row>
    <row r="87" spans="1:7" ht="26.25">
      <c r="A87" s="161" t="s">
        <v>495</v>
      </c>
      <c r="B87" s="162" t="s">
        <v>476</v>
      </c>
      <c r="C87" s="160">
        <v>70696.3</v>
      </c>
      <c r="D87" s="160">
        <v>71705.600000000006</v>
      </c>
      <c r="E87" s="135"/>
      <c r="F87" s="19"/>
      <c r="G87" s="19"/>
    </row>
    <row r="88" spans="1:7" ht="26.25">
      <c r="A88" s="141" t="s">
        <v>496</v>
      </c>
      <c r="B88" s="148" t="s">
        <v>477</v>
      </c>
      <c r="C88" s="160">
        <f>C89</f>
        <v>254.1</v>
      </c>
      <c r="D88" s="160">
        <f>D89</f>
        <v>254.1</v>
      </c>
      <c r="E88" s="135"/>
      <c r="F88" s="19"/>
      <c r="G88" s="19"/>
    </row>
    <row r="89" spans="1:7" ht="19.5" customHeight="1">
      <c r="A89" s="158" t="s">
        <v>497</v>
      </c>
      <c r="B89" s="162" t="s">
        <v>478</v>
      </c>
      <c r="C89" s="160">
        <f t="shared" ref="C89:D89" si="5">C90</f>
        <v>254.1</v>
      </c>
      <c r="D89" s="160">
        <f t="shared" si="5"/>
        <v>254.1</v>
      </c>
      <c r="E89" s="135"/>
      <c r="F89" s="19"/>
      <c r="G89" s="19"/>
    </row>
    <row r="90" spans="1:7">
      <c r="A90" s="161" t="s">
        <v>498</v>
      </c>
      <c r="B90" s="162" t="s">
        <v>479</v>
      </c>
      <c r="C90" s="160">
        <v>254.1</v>
      </c>
      <c r="D90" s="160">
        <v>254.1</v>
      </c>
      <c r="E90" s="135"/>
      <c r="F90" s="19"/>
      <c r="G90" s="19"/>
    </row>
    <row r="91" spans="1:7" ht="26.25">
      <c r="A91" s="158" t="s">
        <v>499</v>
      </c>
      <c r="B91" s="162" t="s">
        <v>480</v>
      </c>
      <c r="C91" s="160">
        <f>C92+C94</f>
        <v>54266.100000000006</v>
      </c>
      <c r="D91" s="160">
        <f>D92+D94</f>
        <v>54266.100000000006</v>
      </c>
      <c r="E91" s="135"/>
      <c r="F91" s="19"/>
      <c r="G91" s="19"/>
    </row>
    <row r="92" spans="1:7" ht="39">
      <c r="A92" s="158" t="s">
        <v>500</v>
      </c>
      <c r="B92" s="162" t="s">
        <v>481</v>
      </c>
      <c r="C92" s="160">
        <f>C93</f>
        <v>1352.3</v>
      </c>
      <c r="D92" s="160">
        <f>D93</f>
        <v>1352.3</v>
      </c>
      <c r="E92" s="135"/>
      <c r="F92" s="19"/>
      <c r="G92" s="19"/>
    </row>
    <row r="93" spans="1:7" ht="38.25">
      <c r="A93" s="161" t="s">
        <v>501</v>
      </c>
      <c r="B93" s="149" t="s">
        <v>482</v>
      </c>
      <c r="C93" s="160">
        <v>1352.3</v>
      </c>
      <c r="D93" s="160">
        <v>1352.3</v>
      </c>
      <c r="E93" s="135"/>
      <c r="F93" s="19"/>
      <c r="G93" s="19"/>
    </row>
    <row r="94" spans="1:7">
      <c r="A94" s="161" t="s">
        <v>502</v>
      </c>
      <c r="B94" s="162" t="s">
        <v>483</v>
      </c>
      <c r="C94" s="160">
        <f>C95</f>
        <v>52913.8</v>
      </c>
      <c r="D94" s="160">
        <f>D95</f>
        <v>52913.8</v>
      </c>
      <c r="E94" s="135"/>
      <c r="F94" s="19"/>
      <c r="G94" s="19"/>
    </row>
    <row r="95" spans="1:7" ht="16.5" customHeight="1">
      <c r="A95" s="161" t="s">
        <v>503</v>
      </c>
      <c r="B95" s="162" t="s">
        <v>484</v>
      </c>
      <c r="C95" s="160">
        <v>52913.8</v>
      </c>
      <c r="D95" s="160">
        <v>52913.8</v>
      </c>
      <c r="E95" s="135"/>
      <c r="F95" s="19"/>
      <c r="G95" s="19"/>
    </row>
    <row r="96" spans="1:7">
      <c r="A96" s="136"/>
      <c r="B96" s="22" t="s">
        <v>485</v>
      </c>
      <c r="C96" s="146">
        <f>C83+C13</f>
        <v>177342.30000000002</v>
      </c>
      <c r="D96" s="146">
        <f t="shared" ref="D96:F96" si="6">D83+D13</f>
        <v>181740.40000000002</v>
      </c>
      <c r="E96" s="146">
        <f t="shared" si="6"/>
        <v>0</v>
      </c>
      <c r="F96" s="146">
        <f t="shared" si="6"/>
        <v>0</v>
      </c>
      <c r="G96" s="19"/>
    </row>
    <row r="97" spans="1:7">
      <c r="A97" s="19"/>
      <c r="B97" s="19"/>
      <c r="C97" s="19"/>
      <c r="D97" s="19"/>
      <c r="E97" s="19"/>
      <c r="F97" s="19"/>
      <c r="G97" s="19"/>
    </row>
    <row r="98" spans="1:7">
      <c r="A98" s="19"/>
      <c r="B98" s="19"/>
      <c r="C98" s="19"/>
      <c r="D98" s="19"/>
      <c r="E98" s="19"/>
      <c r="F98" s="19"/>
      <c r="G98" s="19"/>
    </row>
  </sheetData>
  <mergeCells count="29">
    <mergeCell ref="A7:D7"/>
    <mergeCell ref="B1:D1"/>
    <mergeCell ref="B2:D2"/>
    <mergeCell ref="B3:D3"/>
    <mergeCell ref="B4:D4"/>
    <mergeCell ref="B5:D5"/>
    <mergeCell ref="A6:D6"/>
    <mergeCell ref="A8:D8"/>
    <mergeCell ref="B10:D10"/>
    <mergeCell ref="A22:A23"/>
    <mergeCell ref="B22:B23"/>
    <mergeCell ref="D22:D23"/>
    <mergeCell ref="C11:D11"/>
    <mergeCell ref="B11:B12"/>
    <mergeCell ref="A9:D9"/>
    <mergeCell ref="A26:A27"/>
    <mergeCell ref="B26:B27"/>
    <mergeCell ref="D26:D27"/>
    <mergeCell ref="A28:A29"/>
    <mergeCell ref="B28:B29"/>
    <mergeCell ref="D28:D29"/>
    <mergeCell ref="C26:C27"/>
    <mergeCell ref="C28:C29"/>
    <mergeCell ref="A24:A25"/>
    <mergeCell ref="B24:B25"/>
    <mergeCell ref="D24:D25"/>
    <mergeCell ref="A11:A12"/>
    <mergeCell ref="C22:C23"/>
    <mergeCell ref="C24:C25"/>
  </mergeCells>
  <pageMargins left="0.7" right="0.7" top="0.75" bottom="0.75" header="0.3" footer="0.3"/>
  <pageSetup paperSize="9" scale="97" orientation="portrait" r:id="rId1"/>
  <rowBreaks count="1" manualBreakCount="1">
    <brk id="2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D75"/>
  <sheetViews>
    <sheetView view="pageBreakPreview" zoomScale="110" zoomScaleSheetLayoutView="110" workbookViewId="0">
      <selection activeCell="A22" sqref="A1:XFD1048576"/>
    </sheetView>
  </sheetViews>
  <sheetFormatPr defaultRowHeight="15"/>
  <cols>
    <col min="1" max="1" width="6.42578125" customWidth="1"/>
    <col min="2" max="2" width="17.7109375" customWidth="1"/>
    <col min="3" max="3" width="83" customWidth="1"/>
    <col min="4" max="4" width="11.42578125" customWidth="1"/>
  </cols>
  <sheetData>
    <row r="1" spans="1:4" ht="15.75">
      <c r="A1" s="1"/>
      <c r="B1" s="1"/>
      <c r="C1" s="200" t="s">
        <v>265</v>
      </c>
      <c r="D1" s="200"/>
    </row>
    <row r="2" spans="1:4" ht="15.75">
      <c r="A2" s="1"/>
      <c r="B2" s="1"/>
      <c r="C2" s="200" t="s">
        <v>0</v>
      </c>
      <c r="D2" s="200"/>
    </row>
    <row r="3" spans="1:4" ht="15.75">
      <c r="A3" s="1"/>
      <c r="B3" s="1"/>
      <c r="C3" s="200" t="s">
        <v>1</v>
      </c>
      <c r="D3" s="200"/>
    </row>
    <row r="4" spans="1:4" ht="15.75">
      <c r="A4" s="1"/>
      <c r="B4" s="1"/>
      <c r="C4" s="200" t="s">
        <v>2</v>
      </c>
      <c r="D4" s="200"/>
    </row>
    <row r="5" spans="1:4" ht="15.75">
      <c r="A5" s="1"/>
      <c r="B5" s="1"/>
      <c r="C5" s="385" t="s">
        <v>844</v>
      </c>
      <c r="D5" s="200"/>
    </row>
    <row r="6" spans="1:4" ht="15.75">
      <c r="A6" s="1"/>
      <c r="B6" s="1"/>
      <c r="C6" s="200"/>
      <c r="D6" s="200"/>
    </row>
    <row r="7" spans="1:4" ht="57" customHeight="1">
      <c r="A7" s="400" t="s">
        <v>633</v>
      </c>
      <c r="B7" s="400"/>
      <c r="C7" s="400"/>
      <c r="D7" s="217"/>
    </row>
    <row r="8" spans="1:4" ht="15.75">
      <c r="A8" s="1"/>
      <c r="B8" s="1"/>
      <c r="C8" s="200"/>
      <c r="D8" s="200"/>
    </row>
    <row r="9" spans="1:4" ht="17.25" customHeight="1">
      <c r="A9" s="286"/>
      <c r="B9" s="286"/>
      <c r="C9" s="298"/>
      <c r="D9" s="235"/>
    </row>
    <row r="10" spans="1:4" ht="82.5" customHeight="1">
      <c r="A10" s="452" t="s">
        <v>544</v>
      </c>
      <c r="B10" s="453"/>
      <c r="C10" s="278" t="s">
        <v>545</v>
      </c>
      <c r="D10" s="36"/>
    </row>
    <row r="11" spans="1:4" ht="20.25" customHeight="1">
      <c r="A11" s="442" t="s">
        <v>8</v>
      </c>
      <c r="B11" s="443"/>
      <c r="C11" s="15" t="s">
        <v>7</v>
      </c>
      <c r="D11" s="236"/>
    </row>
    <row r="12" spans="1:4" ht="29.25" customHeight="1">
      <c r="A12" s="452" t="s">
        <v>546</v>
      </c>
      <c r="B12" s="453"/>
      <c r="C12" s="280" t="s">
        <v>547</v>
      </c>
      <c r="D12" s="137"/>
    </row>
    <row r="13" spans="1:4" ht="41.25" customHeight="1">
      <c r="A13" s="452" t="s">
        <v>548</v>
      </c>
      <c r="B13" s="453"/>
      <c r="C13" s="139" t="s">
        <v>399</v>
      </c>
      <c r="D13" s="137"/>
    </row>
    <row r="14" spans="1:4" ht="42.75" customHeight="1">
      <c r="A14" s="452" t="s">
        <v>549</v>
      </c>
      <c r="B14" s="453"/>
      <c r="C14" s="139" t="s">
        <v>401</v>
      </c>
      <c r="D14" s="137"/>
    </row>
    <row r="15" spans="1:4" ht="41.25" customHeight="1">
      <c r="A15" s="452" t="s">
        <v>550</v>
      </c>
      <c r="B15" s="453"/>
      <c r="C15" s="280" t="s">
        <v>551</v>
      </c>
      <c r="D15" s="137"/>
    </row>
    <row r="16" spans="1:4" ht="27.75" customHeight="1">
      <c r="A16" s="452" t="s">
        <v>552</v>
      </c>
      <c r="B16" s="453"/>
      <c r="C16" s="280" t="s">
        <v>411</v>
      </c>
      <c r="D16" s="137"/>
    </row>
    <row r="17" spans="1:4" ht="27.75" customHeight="1">
      <c r="A17" s="444" t="s">
        <v>553</v>
      </c>
      <c r="B17" s="445"/>
      <c r="C17" s="280" t="s">
        <v>554</v>
      </c>
      <c r="D17" s="137"/>
    </row>
    <row r="18" spans="1:4" ht="54" customHeight="1">
      <c r="A18" s="452" t="s">
        <v>555</v>
      </c>
      <c r="B18" s="453"/>
      <c r="C18" s="280" t="s">
        <v>556</v>
      </c>
      <c r="D18" s="137"/>
    </row>
    <row r="19" spans="1:4" ht="53.25" customHeight="1">
      <c r="A19" s="452" t="s">
        <v>557</v>
      </c>
      <c r="B19" s="453"/>
      <c r="C19" s="280" t="s">
        <v>558</v>
      </c>
      <c r="D19" s="137"/>
    </row>
    <row r="20" spans="1:4" ht="53.25" customHeight="1">
      <c r="A20" s="452" t="s">
        <v>559</v>
      </c>
      <c r="B20" s="453"/>
      <c r="C20" s="280" t="s">
        <v>560</v>
      </c>
      <c r="D20" s="137"/>
    </row>
    <row r="21" spans="1:4" ht="52.5" customHeight="1">
      <c r="A21" s="452" t="s">
        <v>561</v>
      </c>
      <c r="B21" s="453"/>
      <c r="C21" s="280" t="s">
        <v>562</v>
      </c>
      <c r="D21" s="137"/>
    </row>
    <row r="22" spans="1:4" ht="29.25" customHeight="1">
      <c r="A22" s="452" t="s">
        <v>563</v>
      </c>
      <c r="B22" s="453"/>
      <c r="C22" s="280" t="s">
        <v>564</v>
      </c>
      <c r="D22" s="137"/>
    </row>
    <row r="23" spans="1:4" ht="33" customHeight="1">
      <c r="A23" s="452" t="s">
        <v>565</v>
      </c>
      <c r="B23" s="453"/>
      <c r="C23" s="280" t="s">
        <v>448</v>
      </c>
      <c r="D23" s="137"/>
    </row>
    <row r="24" spans="1:4" ht="25.5">
      <c r="A24" s="452" t="s">
        <v>566</v>
      </c>
      <c r="B24" s="453"/>
      <c r="C24" s="280" t="s">
        <v>567</v>
      </c>
      <c r="D24" s="137"/>
    </row>
    <row r="25" spans="1:4">
      <c r="A25" s="452" t="s">
        <v>568</v>
      </c>
      <c r="B25" s="453"/>
      <c r="C25" s="280" t="s">
        <v>541</v>
      </c>
      <c r="D25" s="137"/>
    </row>
    <row r="26" spans="1:4">
      <c r="A26" s="452" t="s">
        <v>569</v>
      </c>
      <c r="B26" s="453"/>
      <c r="C26" s="280" t="s">
        <v>570</v>
      </c>
      <c r="D26" s="137"/>
    </row>
    <row r="27" spans="1:4">
      <c r="A27" s="452" t="s">
        <v>751</v>
      </c>
      <c r="B27" s="453"/>
      <c r="C27" s="280" t="s">
        <v>571</v>
      </c>
      <c r="D27" s="137"/>
    </row>
    <row r="28" spans="1:4">
      <c r="A28" s="452" t="s">
        <v>752</v>
      </c>
      <c r="B28" s="453"/>
      <c r="C28" s="280" t="s">
        <v>572</v>
      </c>
      <c r="D28" s="137"/>
    </row>
    <row r="29" spans="1:4" ht="29.25" customHeight="1">
      <c r="A29" s="452" t="s">
        <v>753</v>
      </c>
      <c r="B29" s="453"/>
      <c r="C29" s="280" t="s">
        <v>573</v>
      </c>
      <c r="D29" s="137"/>
    </row>
    <row r="30" spans="1:4" ht="19.5" customHeight="1">
      <c r="A30" s="452" t="s">
        <v>754</v>
      </c>
      <c r="B30" s="453"/>
      <c r="C30" s="280" t="s">
        <v>574</v>
      </c>
      <c r="D30" s="137"/>
    </row>
    <row r="31" spans="1:4" ht="27" customHeight="1">
      <c r="A31" s="452" t="s">
        <v>755</v>
      </c>
      <c r="B31" s="453"/>
      <c r="C31" s="280" t="s">
        <v>575</v>
      </c>
      <c r="D31" s="137"/>
    </row>
    <row r="32" spans="1:4" ht="20.25" customHeight="1">
      <c r="A32" s="452" t="s">
        <v>756</v>
      </c>
      <c r="B32" s="453"/>
      <c r="C32" s="280" t="s">
        <v>576</v>
      </c>
      <c r="D32" s="137"/>
    </row>
    <row r="33" spans="1:4" ht="45" customHeight="1">
      <c r="A33" s="432" t="s">
        <v>850</v>
      </c>
      <c r="B33" s="433"/>
      <c r="C33" s="387" t="s">
        <v>832</v>
      </c>
      <c r="D33" s="137"/>
    </row>
    <row r="34" spans="1:4" ht="18" customHeight="1">
      <c r="A34" s="442" t="s">
        <v>9</v>
      </c>
      <c r="B34" s="443"/>
      <c r="C34" s="279" t="s">
        <v>577</v>
      </c>
      <c r="D34" s="236"/>
    </row>
    <row r="35" spans="1:4" ht="30.75" customHeight="1">
      <c r="A35" s="452" t="s">
        <v>578</v>
      </c>
      <c r="B35" s="453"/>
      <c r="C35" s="280" t="s">
        <v>554</v>
      </c>
      <c r="D35" s="137"/>
    </row>
    <row r="36" spans="1:4">
      <c r="A36" s="452" t="s">
        <v>579</v>
      </c>
      <c r="B36" s="453"/>
      <c r="C36" s="280" t="s">
        <v>541</v>
      </c>
      <c r="D36" s="137"/>
    </row>
    <row r="37" spans="1:4">
      <c r="A37" s="442" t="s">
        <v>580</v>
      </c>
      <c r="B37" s="443"/>
      <c r="C37" s="279" t="s">
        <v>581</v>
      </c>
      <c r="D37" s="236"/>
    </row>
    <row r="38" spans="1:4" ht="25.5">
      <c r="A38" s="452" t="s">
        <v>582</v>
      </c>
      <c r="B38" s="453"/>
      <c r="C38" s="280" t="s">
        <v>567</v>
      </c>
      <c r="D38" s="137"/>
    </row>
    <row r="39" spans="1:4">
      <c r="A39" s="442" t="s">
        <v>583</v>
      </c>
      <c r="B39" s="443"/>
      <c r="C39" s="279" t="s">
        <v>584</v>
      </c>
      <c r="D39" s="236"/>
    </row>
    <row r="40" spans="1:4" ht="29.25" customHeight="1">
      <c r="A40" s="452" t="s">
        <v>585</v>
      </c>
      <c r="B40" s="453"/>
      <c r="C40" s="280" t="s">
        <v>586</v>
      </c>
      <c r="D40" s="137"/>
    </row>
    <row r="41" spans="1:4" ht="43.5" customHeight="1">
      <c r="A41" s="456" t="s">
        <v>587</v>
      </c>
      <c r="B41" s="457"/>
      <c r="C41" s="275" t="s">
        <v>361</v>
      </c>
      <c r="D41" s="137"/>
    </row>
    <row r="42" spans="1:4" ht="69" customHeight="1">
      <c r="A42" s="456" t="s">
        <v>588</v>
      </c>
      <c r="B42" s="457"/>
      <c r="C42" s="275" t="s">
        <v>363</v>
      </c>
      <c r="D42" s="137"/>
    </row>
    <row r="43" spans="1:4" ht="27" customHeight="1">
      <c r="A43" s="456" t="s">
        <v>589</v>
      </c>
      <c r="B43" s="457"/>
      <c r="C43" s="275" t="s">
        <v>365</v>
      </c>
      <c r="D43" s="137"/>
    </row>
    <row r="44" spans="1:4" ht="55.5" customHeight="1">
      <c r="A44" s="456" t="s">
        <v>590</v>
      </c>
      <c r="B44" s="457"/>
      <c r="C44" s="275" t="s">
        <v>367</v>
      </c>
      <c r="D44" s="137"/>
    </row>
    <row r="45" spans="1:4">
      <c r="A45" s="452" t="s">
        <v>591</v>
      </c>
      <c r="B45" s="453"/>
      <c r="C45" s="280" t="s">
        <v>592</v>
      </c>
      <c r="D45" s="137"/>
    </row>
    <row r="46" spans="1:4" ht="25.5">
      <c r="A46" s="452" t="s">
        <v>593</v>
      </c>
      <c r="B46" s="453"/>
      <c r="C46" s="280" t="s">
        <v>594</v>
      </c>
      <c r="D46" s="137"/>
    </row>
    <row r="47" spans="1:4" ht="26.25">
      <c r="A47" s="452" t="s">
        <v>757</v>
      </c>
      <c r="B47" s="453"/>
      <c r="C47" s="275" t="s">
        <v>492</v>
      </c>
      <c r="D47" s="137"/>
    </row>
    <row r="48" spans="1:4" ht="27" customHeight="1">
      <c r="A48" s="452" t="s">
        <v>595</v>
      </c>
      <c r="B48" s="453"/>
      <c r="C48" s="280" t="s">
        <v>596</v>
      </c>
      <c r="D48" s="137"/>
    </row>
    <row r="49" spans="1:4">
      <c r="A49" s="452" t="s">
        <v>597</v>
      </c>
      <c r="B49" s="453"/>
      <c r="C49" s="280" t="s">
        <v>598</v>
      </c>
      <c r="D49" s="137"/>
    </row>
    <row r="50" spans="1:4" ht="41.25" customHeight="1">
      <c r="A50" s="452" t="s">
        <v>599</v>
      </c>
      <c r="B50" s="453"/>
      <c r="C50" s="280" t="s">
        <v>600</v>
      </c>
      <c r="D50" s="137"/>
    </row>
    <row r="51" spans="1:4" ht="18.75" customHeight="1">
      <c r="A51" s="452" t="s">
        <v>601</v>
      </c>
      <c r="B51" s="453"/>
      <c r="C51" s="280" t="s">
        <v>537</v>
      </c>
      <c r="D51" s="137"/>
    </row>
    <row r="52" spans="1:4" ht="41.25" customHeight="1">
      <c r="A52" s="452" t="s">
        <v>602</v>
      </c>
      <c r="B52" s="453"/>
      <c r="C52" s="280" t="s">
        <v>745</v>
      </c>
      <c r="D52" s="137"/>
    </row>
    <row r="53" spans="1:4" ht="42.75" customHeight="1">
      <c r="A53" s="454" t="s">
        <v>603</v>
      </c>
      <c r="B53" s="455"/>
      <c r="C53" s="275" t="s">
        <v>604</v>
      </c>
      <c r="D53" s="135"/>
    </row>
    <row r="54" spans="1:4">
      <c r="A54" s="452" t="s">
        <v>605</v>
      </c>
      <c r="B54" s="453"/>
      <c r="C54" s="280" t="s">
        <v>606</v>
      </c>
      <c r="D54" s="137"/>
    </row>
    <row r="55" spans="1:4" ht="30" customHeight="1">
      <c r="A55" s="452" t="s">
        <v>607</v>
      </c>
      <c r="B55" s="453"/>
      <c r="C55" s="280" t="s">
        <v>608</v>
      </c>
      <c r="D55" s="137"/>
    </row>
    <row r="56" spans="1:4" ht="32.25" customHeight="1">
      <c r="A56" s="452" t="s">
        <v>609</v>
      </c>
      <c r="B56" s="453"/>
      <c r="C56" s="280" t="s">
        <v>610</v>
      </c>
      <c r="D56" s="137"/>
    </row>
    <row r="57" spans="1:4" ht="18" customHeight="1">
      <c r="A57" s="452" t="s">
        <v>611</v>
      </c>
      <c r="B57" s="453"/>
      <c r="C57" s="280" t="s">
        <v>612</v>
      </c>
      <c r="D57" s="137"/>
    </row>
    <row r="58" spans="1:4" ht="25.5">
      <c r="A58" s="442" t="s">
        <v>613</v>
      </c>
      <c r="B58" s="443"/>
      <c r="C58" s="279" t="s">
        <v>614</v>
      </c>
      <c r="D58" s="236"/>
    </row>
    <row r="59" spans="1:4">
      <c r="A59" s="440" t="s">
        <v>615</v>
      </c>
      <c r="B59" s="441"/>
      <c r="C59" s="275" t="s">
        <v>616</v>
      </c>
      <c r="D59" s="137"/>
    </row>
    <row r="60" spans="1:4">
      <c r="A60" s="440" t="s">
        <v>617</v>
      </c>
      <c r="B60" s="441"/>
      <c r="C60" s="275" t="s">
        <v>618</v>
      </c>
      <c r="D60" s="137"/>
    </row>
    <row r="61" spans="1:4">
      <c r="A61" s="440" t="s">
        <v>619</v>
      </c>
      <c r="B61" s="441"/>
      <c r="C61" s="275" t="s">
        <v>620</v>
      </c>
      <c r="D61" s="137"/>
    </row>
    <row r="62" spans="1:4" ht="17.25" customHeight="1">
      <c r="A62" s="440" t="s">
        <v>621</v>
      </c>
      <c r="B62" s="441"/>
      <c r="C62" s="275" t="s">
        <v>622</v>
      </c>
      <c r="D62" s="137"/>
    </row>
    <row r="63" spans="1:4">
      <c r="A63" s="442" t="s">
        <v>758</v>
      </c>
      <c r="B63" s="443"/>
      <c r="C63" s="279" t="s">
        <v>759</v>
      </c>
      <c r="D63" s="236"/>
    </row>
    <row r="64" spans="1:4" ht="42.75" customHeight="1">
      <c r="A64" s="444" t="s">
        <v>761</v>
      </c>
      <c r="B64" s="445"/>
      <c r="C64" s="275" t="s">
        <v>750</v>
      </c>
      <c r="D64" s="137"/>
    </row>
    <row r="65" spans="1:4" ht="25.5">
      <c r="A65" s="442" t="s">
        <v>623</v>
      </c>
      <c r="B65" s="443"/>
      <c r="C65" s="279" t="s">
        <v>760</v>
      </c>
      <c r="D65" s="137"/>
    </row>
    <row r="66" spans="1:4">
      <c r="A66" s="452" t="s">
        <v>624</v>
      </c>
      <c r="B66" s="453"/>
      <c r="C66" s="280" t="s">
        <v>625</v>
      </c>
      <c r="D66" s="137"/>
    </row>
    <row r="67" spans="1:4" ht="23.25" customHeight="1">
      <c r="A67" s="442" t="s">
        <v>10</v>
      </c>
      <c r="B67" s="443"/>
      <c r="C67" s="299" t="s">
        <v>626</v>
      </c>
      <c r="D67" s="236"/>
    </row>
    <row r="68" spans="1:4" ht="36.75" customHeight="1">
      <c r="A68" s="446" t="s">
        <v>627</v>
      </c>
      <c r="B68" s="447"/>
      <c r="C68" s="450" t="s">
        <v>628</v>
      </c>
      <c r="D68" s="137"/>
    </row>
    <row r="69" spans="1:4" ht="6" customHeight="1">
      <c r="A69" s="448"/>
      <c r="B69" s="449"/>
      <c r="C69" s="451"/>
      <c r="D69" s="137"/>
    </row>
    <row r="70" spans="1:4" ht="27" customHeight="1">
      <c r="A70" s="446" t="s">
        <v>629</v>
      </c>
      <c r="B70" s="447"/>
      <c r="C70" s="426" t="s">
        <v>373</v>
      </c>
      <c r="D70" s="137"/>
    </row>
    <row r="71" spans="1:4" ht="24.75" customHeight="1">
      <c r="A71" s="448"/>
      <c r="B71" s="449"/>
      <c r="C71" s="426"/>
      <c r="D71" s="137"/>
    </row>
    <row r="72" spans="1:4" ht="42" customHeight="1">
      <c r="A72" s="446" t="s">
        <v>630</v>
      </c>
      <c r="B72" s="447"/>
      <c r="C72" s="418" t="s">
        <v>631</v>
      </c>
      <c r="D72" s="137"/>
    </row>
    <row r="73" spans="1:4" ht="3" hidden="1" customHeight="1">
      <c r="A73" s="448"/>
      <c r="B73" s="449"/>
      <c r="C73" s="418"/>
      <c r="D73" s="137"/>
    </row>
    <row r="74" spans="1:4" ht="46.5" customHeight="1">
      <c r="A74" s="434" t="s">
        <v>632</v>
      </c>
      <c r="B74" s="435"/>
      <c r="C74" s="438" t="s">
        <v>377</v>
      </c>
      <c r="D74" s="137"/>
    </row>
    <row r="75" spans="1:4" ht="0.75" customHeight="1">
      <c r="A75" s="436"/>
      <c r="B75" s="437"/>
      <c r="C75" s="439"/>
    </row>
  </sheetData>
  <mergeCells count="67">
    <mergeCell ref="A14:B14"/>
    <mergeCell ref="A7:C7"/>
    <mergeCell ref="A10:B10"/>
    <mergeCell ref="A11:B11"/>
    <mergeCell ref="A12:B12"/>
    <mergeCell ref="A13:B13"/>
    <mergeCell ref="A22:B22"/>
    <mergeCell ref="A15:B15"/>
    <mergeCell ref="A16:B16"/>
    <mergeCell ref="A17:B17"/>
    <mergeCell ref="A18:B18"/>
    <mergeCell ref="A19:B19"/>
    <mergeCell ref="A20:B20"/>
    <mergeCell ref="A21:B21"/>
    <mergeCell ref="A31:B31"/>
    <mergeCell ref="A23:B23"/>
    <mergeCell ref="A24:B24"/>
    <mergeCell ref="A25:B25"/>
    <mergeCell ref="A26:B26"/>
    <mergeCell ref="A27:B27"/>
    <mergeCell ref="A28:B28"/>
    <mergeCell ref="A29:B29"/>
    <mergeCell ref="A30:B30"/>
    <mergeCell ref="A35:B35"/>
    <mergeCell ref="A32:B32"/>
    <mergeCell ref="A34:B34"/>
    <mergeCell ref="A48:B48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60:B60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33:B33"/>
    <mergeCell ref="A74:B75"/>
    <mergeCell ref="C74:C75"/>
    <mergeCell ref="A61:B61"/>
    <mergeCell ref="A62:B62"/>
    <mergeCell ref="A63:B63"/>
    <mergeCell ref="A64:B64"/>
    <mergeCell ref="A67:B67"/>
    <mergeCell ref="A68:B69"/>
    <mergeCell ref="C68:C69"/>
    <mergeCell ref="A70:B71"/>
    <mergeCell ref="C70:C71"/>
    <mergeCell ref="A72:B73"/>
    <mergeCell ref="C72:C73"/>
    <mergeCell ref="A65:B65"/>
    <mergeCell ref="A66:B66"/>
  </mergeCells>
  <pageMargins left="0.7" right="0.7" top="0.75" bottom="0.75" header="0.3" footer="0.3"/>
  <pageSetup paperSize="9"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3"/>
  <sheetViews>
    <sheetView view="pageBreakPreview" zoomScaleSheetLayoutView="100" workbookViewId="0">
      <selection sqref="A1:XFD1048576"/>
    </sheetView>
  </sheetViews>
  <sheetFormatPr defaultRowHeight="15"/>
  <cols>
    <col min="1" max="1" width="24.7109375" customWidth="1"/>
    <col min="2" max="2" width="36.5703125" customWidth="1"/>
    <col min="3" max="5" width="8.7109375" customWidth="1"/>
    <col min="6" max="8" width="9.140625" hidden="1" customWidth="1"/>
    <col min="9" max="9" width="9.140625" customWidth="1"/>
  </cols>
  <sheetData>
    <row r="1" spans="1:5" ht="15.75">
      <c r="A1" s="401" t="s">
        <v>543</v>
      </c>
      <c r="B1" s="469"/>
      <c r="C1" s="469"/>
      <c r="D1" s="469"/>
      <c r="E1" s="469"/>
    </row>
    <row r="2" spans="1:5" ht="15.75">
      <c r="A2" s="401" t="s">
        <v>34</v>
      </c>
      <c r="B2" s="469"/>
      <c r="C2" s="469"/>
      <c r="D2" s="469"/>
      <c r="E2" s="469"/>
    </row>
    <row r="3" spans="1:5" ht="15.75">
      <c r="A3" s="4"/>
      <c r="B3" s="401" t="s">
        <v>1</v>
      </c>
      <c r="C3" s="401"/>
      <c r="D3" s="401"/>
      <c r="E3" s="401"/>
    </row>
    <row r="4" spans="1:5" ht="15.75">
      <c r="A4" s="5"/>
      <c r="B4" s="401" t="s">
        <v>2</v>
      </c>
      <c r="C4" s="401"/>
      <c r="D4" s="401"/>
      <c r="E4" s="401"/>
    </row>
    <row r="5" spans="1:5" ht="15.75" customHeight="1">
      <c r="A5" s="3"/>
      <c r="B5" s="401" t="s">
        <v>844</v>
      </c>
      <c r="C5" s="401"/>
      <c r="D5" s="401"/>
      <c r="E5" s="401"/>
    </row>
    <row r="6" spans="1:5" ht="15.75" customHeight="1">
      <c r="A6" s="3"/>
      <c r="B6" s="92"/>
      <c r="C6" s="200"/>
      <c r="D6" s="200"/>
      <c r="E6" s="92"/>
    </row>
    <row r="7" spans="1:5" ht="15" customHeight="1">
      <c r="A7" s="414" t="s">
        <v>12</v>
      </c>
      <c r="B7" s="414"/>
      <c r="C7" s="414"/>
      <c r="D7" s="414"/>
      <c r="E7" s="414"/>
    </row>
    <row r="8" spans="1:5" ht="14.25" customHeight="1">
      <c r="A8" s="414" t="s">
        <v>853</v>
      </c>
      <c r="B8" s="414"/>
      <c r="C8" s="414"/>
      <c r="D8" s="414"/>
      <c r="E8" s="414"/>
    </row>
    <row r="9" spans="1:5" ht="14.25" hidden="1" customHeight="1">
      <c r="A9" s="414"/>
      <c r="B9" s="414"/>
      <c r="C9" s="414"/>
      <c r="D9" s="414"/>
      <c r="E9" s="414"/>
    </row>
    <row r="10" spans="1:5" ht="14.25" customHeight="1">
      <c r="A10" s="414" t="s">
        <v>644</v>
      </c>
      <c r="B10" s="414"/>
      <c r="C10" s="414"/>
      <c r="D10" s="414"/>
      <c r="E10" s="414"/>
    </row>
    <row r="11" spans="1:5">
      <c r="A11" s="416" t="s">
        <v>13</v>
      </c>
      <c r="B11" s="468"/>
      <c r="C11" s="468"/>
      <c r="D11" s="468"/>
      <c r="E11" s="468"/>
    </row>
    <row r="12" spans="1:5" ht="42" customHeight="1">
      <c r="A12" s="465" t="s">
        <v>14</v>
      </c>
      <c r="B12" s="465" t="s">
        <v>15</v>
      </c>
      <c r="C12" s="208" t="s">
        <v>634</v>
      </c>
      <c r="D12" s="208" t="s">
        <v>507</v>
      </c>
      <c r="E12" s="447" t="s">
        <v>506</v>
      </c>
    </row>
    <row r="13" spans="1:5" hidden="1">
      <c r="A13" s="465"/>
      <c r="B13" s="465"/>
      <c r="C13" s="209"/>
      <c r="D13" s="209"/>
      <c r="E13" s="449"/>
    </row>
    <row r="14" spans="1:5">
      <c r="A14" s="410" t="s">
        <v>16</v>
      </c>
      <c r="B14" s="462" t="s">
        <v>17</v>
      </c>
      <c r="C14" s="463">
        <f>C16</f>
        <v>0</v>
      </c>
      <c r="D14" s="463">
        <f>D16</f>
        <v>0</v>
      </c>
      <c r="E14" s="463">
        <f>E16</f>
        <v>0</v>
      </c>
    </row>
    <row r="15" spans="1:5">
      <c r="A15" s="410"/>
      <c r="B15" s="462"/>
      <c r="C15" s="464"/>
      <c r="D15" s="464"/>
      <c r="E15" s="464"/>
    </row>
    <row r="16" spans="1:5">
      <c r="A16" s="410" t="s">
        <v>18</v>
      </c>
      <c r="B16" s="462" t="s">
        <v>19</v>
      </c>
      <c r="C16" s="463">
        <f t="shared" ref="C16:D16" si="0">C18+C23</f>
        <v>0</v>
      </c>
      <c r="D16" s="463">
        <f t="shared" si="0"/>
        <v>0</v>
      </c>
      <c r="E16" s="463">
        <f>E18+E23</f>
        <v>0</v>
      </c>
    </row>
    <row r="17" spans="1:5">
      <c r="A17" s="410"/>
      <c r="B17" s="462"/>
      <c r="C17" s="464"/>
      <c r="D17" s="464"/>
      <c r="E17" s="464"/>
    </row>
    <row r="18" spans="1:5">
      <c r="A18" s="97" t="s">
        <v>20</v>
      </c>
      <c r="B18" s="11" t="s">
        <v>21</v>
      </c>
      <c r="C18" s="28">
        <f t="shared" ref="C18:D20" si="1">C19</f>
        <v>-172612.7</v>
      </c>
      <c r="D18" s="28">
        <f t="shared" si="1"/>
        <v>-177342.3</v>
      </c>
      <c r="E18" s="28">
        <f>E19</f>
        <v>-181740.4</v>
      </c>
    </row>
    <row r="19" spans="1:5" ht="15" customHeight="1">
      <c r="A19" s="97" t="s">
        <v>22</v>
      </c>
      <c r="B19" s="11" t="s">
        <v>23</v>
      </c>
      <c r="C19" s="207">
        <f t="shared" si="1"/>
        <v>-172612.7</v>
      </c>
      <c r="D19" s="207">
        <f t="shared" si="1"/>
        <v>-177342.3</v>
      </c>
      <c r="E19" s="93">
        <f>E20</f>
        <v>-181740.4</v>
      </c>
    </row>
    <row r="20" spans="1:5" ht="25.5">
      <c r="A20" s="97" t="s">
        <v>24</v>
      </c>
      <c r="B20" s="11" t="s">
        <v>25</v>
      </c>
      <c r="C20" s="207">
        <f t="shared" si="1"/>
        <v>-172612.7</v>
      </c>
      <c r="D20" s="207">
        <f t="shared" si="1"/>
        <v>-177342.3</v>
      </c>
      <c r="E20" s="93">
        <f>E21</f>
        <v>-181740.4</v>
      </c>
    </row>
    <row r="21" spans="1:5">
      <c r="A21" s="465" t="s">
        <v>26</v>
      </c>
      <c r="B21" s="466" t="s">
        <v>108</v>
      </c>
      <c r="C21" s="467">
        <v>-172612.7</v>
      </c>
      <c r="D21" s="460">
        <v>-177342.3</v>
      </c>
      <c r="E21" s="460">
        <v>-181740.4</v>
      </c>
    </row>
    <row r="22" spans="1:5">
      <c r="A22" s="465"/>
      <c r="B22" s="466"/>
      <c r="C22" s="467"/>
      <c r="D22" s="461"/>
      <c r="E22" s="461"/>
    </row>
    <row r="23" spans="1:5">
      <c r="A23" s="97" t="s">
        <v>27</v>
      </c>
      <c r="B23" s="11" t="s">
        <v>28</v>
      </c>
      <c r="C23" s="207">
        <f t="shared" ref="C23:D25" si="2">C24</f>
        <v>172612.7</v>
      </c>
      <c r="D23" s="207">
        <f t="shared" si="2"/>
        <v>177342.3</v>
      </c>
      <c r="E23" s="93">
        <f>E24</f>
        <v>181740.4</v>
      </c>
    </row>
    <row r="24" spans="1:5" ht="15" customHeight="1">
      <c r="A24" s="97" t="s">
        <v>29</v>
      </c>
      <c r="B24" s="11" t="s">
        <v>30</v>
      </c>
      <c r="C24" s="207">
        <f t="shared" si="2"/>
        <v>172612.7</v>
      </c>
      <c r="D24" s="207">
        <f t="shared" si="2"/>
        <v>177342.3</v>
      </c>
      <c r="E24" s="93">
        <f>E25</f>
        <v>181740.4</v>
      </c>
    </row>
    <row r="25" spans="1:5" ht="25.5">
      <c r="A25" s="97" t="s">
        <v>31</v>
      </c>
      <c r="B25" s="11" t="s">
        <v>32</v>
      </c>
      <c r="C25" s="207">
        <f t="shared" si="2"/>
        <v>172612.7</v>
      </c>
      <c r="D25" s="207">
        <f t="shared" si="2"/>
        <v>177342.3</v>
      </c>
      <c r="E25" s="93">
        <f>E26</f>
        <v>181740.4</v>
      </c>
    </row>
    <row r="26" spans="1:5">
      <c r="A26" s="458" t="s">
        <v>33</v>
      </c>
      <c r="B26" s="450" t="s">
        <v>109</v>
      </c>
      <c r="C26" s="467">
        <v>172612.7</v>
      </c>
      <c r="D26" s="460">
        <v>177342.3</v>
      </c>
      <c r="E26" s="460">
        <v>181740.4</v>
      </c>
    </row>
    <row r="27" spans="1:5">
      <c r="A27" s="459"/>
      <c r="B27" s="451"/>
      <c r="C27" s="467"/>
      <c r="D27" s="461"/>
      <c r="E27" s="461"/>
    </row>
    <row r="28" spans="1:5" hidden="1">
      <c r="A28" s="94"/>
      <c r="B28" s="95"/>
      <c r="C28" s="202"/>
      <c r="D28" s="202"/>
      <c r="E28" s="96"/>
    </row>
    <row r="29" spans="1:5">
      <c r="A29" s="36"/>
      <c r="B29" s="25"/>
      <c r="C29" s="25"/>
      <c r="D29" s="25"/>
      <c r="E29" s="36"/>
    </row>
    <row r="30" spans="1:5">
      <c r="A30" s="36"/>
      <c r="B30" s="25"/>
      <c r="C30" s="25"/>
      <c r="D30" s="25"/>
      <c r="E30" s="36"/>
    </row>
    <row r="31" spans="1:5" ht="15.75">
      <c r="A31" s="1"/>
    </row>
    <row r="32" spans="1:5" ht="15.75">
      <c r="A32" s="1"/>
    </row>
    <row r="33" spans="1:1" ht="15.75">
      <c r="A33" s="1"/>
    </row>
  </sheetData>
  <mergeCells count="32">
    <mergeCell ref="A7:E7"/>
    <mergeCell ref="A8:E9"/>
    <mergeCell ref="A1:E1"/>
    <mergeCell ref="A2:E2"/>
    <mergeCell ref="B3:E3"/>
    <mergeCell ref="B4:E4"/>
    <mergeCell ref="B5:E5"/>
    <mergeCell ref="A11:E11"/>
    <mergeCell ref="A12:A13"/>
    <mergeCell ref="B12:B13"/>
    <mergeCell ref="E12:E13"/>
    <mergeCell ref="A14:A15"/>
    <mergeCell ref="B14:B15"/>
    <mergeCell ref="E14:E15"/>
    <mergeCell ref="C14:C15"/>
    <mergeCell ref="D14:D15"/>
    <mergeCell ref="A10:E10"/>
    <mergeCell ref="A26:A27"/>
    <mergeCell ref="B26:B27"/>
    <mergeCell ref="E26:E27"/>
    <mergeCell ref="A16:A17"/>
    <mergeCell ref="B16:B17"/>
    <mergeCell ref="E16:E17"/>
    <mergeCell ref="A21:A22"/>
    <mergeCell ref="B21:B22"/>
    <mergeCell ref="E21:E22"/>
    <mergeCell ref="C21:C22"/>
    <mergeCell ref="D21:D22"/>
    <mergeCell ref="C16:C17"/>
    <mergeCell ref="D16:D17"/>
    <mergeCell ref="C26:C27"/>
    <mergeCell ref="D26:D2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C29"/>
  <sheetViews>
    <sheetView workbookViewId="0">
      <selection sqref="A1:XFD1048576"/>
    </sheetView>
  </sheetViews>
  <sheetFormatPr defaultRowHeight="15"/>
  <cols>
    <col min="1" max="1" width="14" customWidth="1"/>
    <col min="2" max="2" width="24.7109375" customWidth="1"/>
    <col min="3" max="3" width="47" customWidth="1"/>
  </cols>
  <sheetData>
    <row r="1" spans="1:3" ht="15.75">
      <c r="C1" s="6" t="s">
        <v>11</v>
      </c>
    </row>
    <row r="2" spans="1:3" ht="15.75">
      <c r="C2" s="6" t="s">
        <v>0</v>
      </c>
    </row>
    <row r="3" spans="1:3" ht="15.75">
      <c r="C3" s="6" t="s">
        <v>1</v>
      </c>
    </row>
    <row r="4" spans="1:3" ht="18.75">
      <c r="A4" s="2"/>
      <c r="C4" s="6" t="s">
        <v>2</v>
      </c>
    </row>
    <row r="5" spans="1:3" ht="18.75">
      <c r="A5" s="2"/>
      <c r="C5" s="384" t="s">
        <v>844</v>
      </c>
    </row>
    <row r="6" spans="1:3" ht="18.75">
      <c r="A6" s="2"/>
      <c r="C6" s="6"/>
    </row>
    <row r="7" spans="1:3" ht="15.75">
      <c r="A7" s="3"/>
    </row>
    <row r="8" spans="1:3">
      <c r="A8" s="414" t="s">
        <v>635</v>
      </c>
      <c r="B8" s="470"/>
      <c r="C8" s="470"/>
    </row>
    <row r="9" spans="1:3" ht="15.75" customHeight="1">
      <c r="A9" s="414" t="s">
        <v>643</v>
      </c>
      <c r="B9" s="470"/>
      <c r="C9" s="470"/>
    </row>
    <row r="10" spans="1:3">
      <c r="A10" s="414" t="s">
        <v>644</v>
      </c>
      <c r="B10" s="470"/>
      <c r="C10" s="470"/>
    </row>
    <row r="11" spans="1:3" ht="15.75">
      <c r="A11" s="216"/>
    </row>
    <row r="12" spans="1:3" ht="75" customHeight="1">
      <c r="A12" s="465" t="s">
        <v>636</v>
      </c>
      <c r="B12" s="465"/>
      <c r="C12" s="465" t="s">
        <v>637</v>
      </c>
    </row>
    <row r="13" spans="1:3" ht="138.75" customHeight="1">
      <c r="A13" s="205" t="s">
        <v>638</v>
      </c>
      <c r="B13" s="205" t="s">
        <v>639</v>
      </c>
      <c r="C13" s="465"/>
    </row>
    <row r="14" spans="1:3" ht="38.25" customHeight="1">
      <c r="A14" s="24" t="s">
        <v>8</v>
      </c>
      <c r="B14" s="23"/>
      <c r="C14" s="204" t="s">
        <v>640</v>
      </c>
    </row>
    <row r="15" spans="1:3" ht="40.5" customHeight="1">
      <c r="A15" s="201" t="s">
        <v>8</v>
      </c>
      <c r="B15" s="205" t="s">
        <v>641</v>
      </c>
      <c r="C15" s="206" t="s">
        <v>108</v>
      </c>
    </row>
    <row r="16" spans="1:3" ht="38.25" customHeight="1">
      <c r="A16" s="201" t="s">
        <v>8</v>
      </c>
      <c r="B16" s="205" t="s">
        <v>642</v>
      </c>
      <c r="C16" s="206" t="s">
        <v>109</v>
      </c>
    </row>
    <row r="17" spans="1:3">
      <c r="A17" s="237"/>
      <c r="B17" s="237"/>
      <c r="C17" s="238"/>
    </row>
    <row r="18" spans="1:3" ht="32.25" customHeight="1">
      <c r="A18" s="239"/>
      <c r="B18" s="239"/>
      <c r="C18" s="240"/>
    </row>
    <row r="19" spans="1:3">
      <c r="A19" s="240"/>
      <c r="B19" s="239"/>
      <c r="C19" s="240"/>
    </row>
    <row r="20" spans="1:3" ht="15.75">
      <c r="A20" s="1"/>
    </row>
    <row r="21" spans="1:3" ht="15.75">
      <c r="A21" s="1"/>
    </row>
    <row r="22" spans="1:3" ht="15.75">
      <c r="A22" s="1"/>
    </row>
    <row r="23" spans="1:3" ht="15.75">
      <c r="A23" s="1"/>
    </row>
    <row r="24" spans="1:3" ht="15.75">
      <c r="A24" s="1"/>
    </row>
    <row r="25" spans="1:3" ht="15.75">
      <c r="A25" s="1"/>
    </row>
    <row r="26" spans="1:3" ht="15.75">
      <c r="A26" s="1"/>
    </row>
    <row r="27" spans="1:3" ht="15.75">
      <c r="A27" s="1"/>
    </row>
    <row r="28" spans="1:3" ht="15.75">
      <c r="A28" s="1"/>
    </row>
    <row r="29" spans="1:3">
      <c r="A29" s="241"/>
    </row>
  </sheetData>
  <mergeCells count="5">
    <mergeCell ref="A8:C8"/>
    <mergeCell ref="A9:C9"/>
    <mergeCell ref="A10:C10"/>
    <mergeCell ref="A12:B12"/>
    <mergeCell ref="C12:C1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227"/>
  <sheetViews>
    <sheetView view="pageBreakPreview" zoomScale="112" zoomScaleSheetLayoutView="112" workbookViewId="0">
      <selection activeCell="B127" sqref="B127"/>
    </sheetView>
  </sheetViews>
  <sheetFormatPr defaultRowHeight="12.75"/>
  <cols>
    <col min="1" max="1" width="91.7109375" style="52" customWidth="1"/>
    <col min="2" max="2" width="12.28515625" style="52" customWidth="1"/>
    <col min="3" max="3" width="6" style="52" customWidth="1"/>
    <col min="4" max="4" width="12.28515625" style="52" customWidth="1"/>
    <col min="5" max="16384" width="9.140625" style="52"/>
  </cols>
  <sheetData>
    <row r="1" spans="1:4" ht="15.75">
      <c r="A1" s="401" t="s">
        <v>264</v>
      </c>
      <c r="B1" s="401"/>
      <c r="C1" s="401"/>
      <c r="D1" s="401"/>
    </row>
    <row r="2" spans="1:4" ht="15.75">
      <c r="A2" s="401" t="s">
        <v>0</v>
      </c>
      <c r="B2" s="401"/>
      <c r="C2" s="401"/>
      <c r="D2" s="401"/>
    </row>
    <row r="3" spans="1:4" ht="15.75">
      <c r="A3" s="119"/>
      <c r="B3" s="401" t="s">
        <v>1</v>
      </c>
      <c r="C3" s="401"/>
      <c r="D3" s="401"/>
    </row>
    <row r="4" spans="1:4" ht="15.75">
      <c r="A4" s="119"/>
      <c r="B4" s="401" t="s">
        <v>2</v>
      </c>
      <c r="C4" s="401"/>
      <c r="D4" s="401"/>
    </row>
    <row r="5" spans="1:4" ht="15.75">
      <c r="A5" s="401" t="s">
        <v>844</v>
      </c>
      <c r="B5" s="401"/>
      <c r="C5" s="401"/>
      <c r="D5" s="401"/>
    </row>
    <row r="6" spans="1:4">
      <c r="A6" s="53"/>
    </row>
    <row r="7" spans="1:4">
      <c r="A7" s="472" t="s">
        <v>36</v>
      </c>
      <c r="B7" s="473"/>
      <c r="C7" s="473"/>
      <c r="D7" s="473"/>
    </row>
    <row r="8" spans="1:4">
      <c r="A8" s="472" t="s">
        <v>52</v>
      </c>
      <c r="B8" s="473"/>
      <c r="C8" s="473"/>
      <c r="D8" s="473"/>
    </row>
    <row r="9" spans="1:4">
      <c r="A9" s="472" t="s">
        <v>53</v>
      </c>
      <c r="B9" s="473"/>
      <c r="C9" s="473"/>
      <c r="D9" s="473"/>
    </row>
    <row r="10" spans="1:4" ht="25.5" customHeight="1">
      <c r="A10" s="472" t="s">
        <v>737</v>
      </c>
      <c r="B10" s="473"/>
      <c r="C10" s="473"/>
      <c r="D10" s="473"/>
    </row>
    <row r="11" spans="1:4">
      <c r="A11" s="472"/>
      <c r="B11" s="473"/>
      <c r="C11" s="473"/>
      <c r="D11" s="473"/>
    </row>
    <row r="12" spans="1:4" ht="15.75" customHeight="1">
      <c r="A12" s="476" t="s">
        <v>37</v>
      </c>
      <c r="B12" s="476" t="s">
        <v>38</v>
      </c>
      <c r="C12" s="476" t="s">
        <v>39</v>
      </c>
      <c r="D12" s="427" t="s">
        <v>505</v>
      </c>
    </row>
    <row r="13" spans="1:4" ht="34.5" customHeight="1">
      <c r="A13" s="476"/>
      <c r="B13" s="476"/>
      <c r="C13" s="476"/>
      <c r="D13" s="428"/>
    </row>
    <row r="14" spans="1:4" ht="21" customHeight="1">
      <c r="A14" s="47" t="s">
        <v>40</v>
      </c>
      <c r="B14" s="54" t="s">
        <v>120</v>
      </c>
      <c r="C14" s="43"/>
      <c r="D14" s="91">
        <f>D15+D23+D32+D36+D53+D61+D66+D73+D77</f>
        <v>108579.7</v>
      </c>
    </row>
    <row r="15" spans="1:4" s="55" customFormat="1" ht="17.25" customHeight="1">
      <c r="A15" s="47" t="s">
        <v>121</v>
      </c>
      <c r="B15" s="54" t="s">
        <v>122</v>
      </c>
      <c r="C15" s="38"/>
      <c r="D15" s="71">
        <f>D16+D20</f>
        <v>3309.9</v>
      </c>
    </row>
    <row r="16" spans="1:4" ht="18.75" customHeight="1">
      <c r="A16" s="41" t="s">
        <v>124</v>
      </c>
      <c r="B16" s="42" t="s">
        <v>132</v>
      </c>
      <c r="C16" s="46"/>
      <c r="D16" s="98">
        <f>SUM(D17:D19)</f>
        <v>3214.8</v>
      </c>
    </row>
    <row r="17" spans="1:4" ht="27.75" customHeight="1">
      <c r="A17" s="177" t="s">
        <v>289</v>
      </c>
      <c r="B17" s="42" t="s">
        <v>133</v>
      </c>
      <c r="C17" s="39">
        <v>200</v>
      </c>
      <c r="D17" s="70">
        <v>966.2</v>
      </c>
    </row>
    <row r="18" spans="1:4" ht="27.75" customHeight="1">
      <c r="A18" s="177" t="s">
        <v>123</v>
      </c>
      <c r="B18" s="42" t="s">
        <v>133</v>
      </c>
      <c r="C18" s="39">
        <v>600</v>
      </c>
      <c r="D18" s="70">
        <v>1973.6</v>
      </c>
    </row>
    <row r="19" spans="1:4" ht="27.75" customHeight="1">
      <c r="A19" s="171" t="s">
        <v>508</v>
      </c>
      <c r="B19" s="170" t="s">
        <v>134</v>
      </c>
      <c r="C19" s="67">
        <v>200</v>
      </c>
      <c r="D19" s="70">
        <v>275</v>
      </c>
    </row>
    <row r="20" spans="1:4" ht="18.75" customHeight="1">
      <c r="A20" s="115" t="s">
        <v>135</v>
      </c>
      <c r="B20" s="111" t="s">
        <v>136</v>
      </c>
      <c r="C20" s="117"/>
      <c r="D20" s="116">
        <f>D21+D22</f>
        <v>95.1</v>
      </c>
    </row>
    <row r="21" spans="1:4" ht="27" customHeight="1">
      <c r="A21" s="66" t="s">
        <v>291</v>
      </c>
      <c r="B21" s="102" t="s">
        <v>137</v>
      </c>
      <c r="C21" s="56">
        <v>200</v>
      </c>
      <c r="D21" s="104">
        <v>45.1</v>
      </c>
    </row>
    <row r="22" spans="1:4" ht="20.25" customHeight="1">
      <c r="A22" s="80" t="s">
        <v>275</v>
      </c>
      <c r="B22" s="79" t="s">
        <v>137</v>
      </c>
      <c r="C22" s="56">
        <v>300</v>
      </c>
      <c r="D22" s="81">
        <v>50</v>
      </c>
    </row>
    <row r="23" spans="1:4" ht="27.75" customHeight="1">
      <c r="A23" s="58" t="s">
        <v>139</v>
      </c>
      <c r="B23" s="24" t="s">
        <v>138</v>
      </c>
      <c r="C23" s="56"/>
      <c r="D23" s="91">
        <f>D24</f>
        <v>2084.6999999999998</v>
      </c>
    </row>
    <row r="24" spans="1:4" ht="27.75" customHeight="1">
      <c r="A24" s="44" t="s">
        <v>140</v>
      </c>
      <c r="B24" s="42" t="s">
        <v>141</v>
      </c>
      <c r="C24" s="56"/>
      <c r="D24" s="90">
        <f>SUM(D25:D31)</f>
        <v>2084.6999999999998</v>
      </c>
    </row>
    <row r="25" spans="1:4" ht="37.5" customHeight="1">
      <c r="A25" s="177" t="s">
        <v>509</v>
      </c>
      <c r="B25" s="263" t="s">
        <v>733</v>
      </c>
      <c r="C25" s="56">
        <v>200</v>
      </c>
      <c r="D25" s="178">
        <v>307.5</v>
      </c>
    </row>
    <row r="26" spans="1:4" ht="39" customHeight="1">
      <c r="A26" s="177" t="s">
        <v>511</v>
      </c>
      <c r="B26" s="263" t="s">
        <v>733</v>
      </c>
      <c r="C26" s="56">
        <v>600</v>
      </c>
      <c r="D26" s="178">
        <v>821.6</v>
      </c>
    </row>
    <row r="27" spans="1:4" ht="55.5" customHeight="1">
      <c r="A27" s="14" t="s">
        <v>292</v>
      </c>
      <c r="B27" s="170" t="s">
        <v>142</v>
      </c>
      <c r="C27" s="180">
        <v>200</v>
      </c>
      <c r="D27" s="178">
        <v>33.799999999999997</v>
      </c>
    </row>
    <row r="28" spans="1:4" ht="52.5" customHeight="1">
      <c r="A28" s="14" t="s">
        <v>510</v>
      </c>
      <c r="B28" s="42" t="s">
        <v>142</v>
      </c>
      <c r="C28" s="39">
        <v>600</v>
      </c>
      <c r="D28" s="70">
        <v>67.599999999999994</v>
      </c>
    </row>
    <row r="29" spans="1:4" ht="46.5" customHeight="1">
      <c r="A29" s="474" t="s">
        <v>293</v>
      </c>
      <c r="B29" s="425" t="s">
        <v>143</v>
      </c>
      <c r="C29" s="471">
        <v>200</v>
      </c>
      <c r="D29" s="460">
        <v>199.5</v>
      </c>
    </row>
    <row r="30" spans="1:4" ht="17.25" customHeight="1">
      <c r="A30" s="475"/>
      <c r="B30" s="421"/>
      <c r="C30" s="397"/>
      <c r="D30" s="461"/>
    </row>
    <row r="31" spans="1:4" ht="52.5" customHeight="1">
      <c r="A31" s="41" t="s">
        <v>144</v>
      </c>
      <c r="B31" s="42" t="s">
        <v>145</v>
      </c>
      <c r="C31" s="39">
        <v>300</v>
      </c>
      <c r="D31" s="70">
        <v>654.70000000000005</v>
      </c>
    </row>
    <row r="32" spans="1:4" ht="18.75" customHeight="1">
      <c r="A32" s="45" t="s">
        <v>267</v>
      </c>
      <c r="B32" s="24" t="s">
        <v>270</v>
      </c>
      <c r="C32" s="57"/>
      <c r="D32" s="71">
        <f>D33</f>
        <v>476.4</v>
      </c>
    </row>
    <row r="33" spans="1:4" ht="18.75" customHeight="1">
      <c r="A33" s="44" t="s">
        <v>268</v>
      </c>
      <c r="B33" s="42" t="s">
        <v>271</v>
      </c>
      <c r="C33" s="39"/>
      <c r="D33" s="70">
        <f>D34+D35</f>
        <v>476.4</v>
      </c>
    </row>
    <row r="34" spans="1:4" ht="39" customHeight="1">
      <c r="A34" s="66" t="s">
        <v>294</v>
      </c>
      <c r="B34" s="42" t="s">
        <v>272</v>
      </c>
      <c r="C34" s="39">
        <v>200</v>
      </c>
      <c r="D34" s="70">
        <v>436.4</v>
      </c>
    </row>
    <row r="35" spans="1:4" ht="42" customHeight="1">
      <c r="A35" s="227" t="s">
        <v>269</v>
      </c>
      <c r="B35" s="218" t="s">
        <v>272</v>
      </c>
      <c r="C35" s="229">
        <v>600</v>
      </c>
      <c r="D35" s="228">
        <v>40</v>
      </c>
    </row>
    <row r="36" spans="1:4" ht="20.25" customHeight="1">
      <c r="A36" s="225" t="s">
        <v>146</v>
      </c>
      <c r="B36" s="24" t="s">
        <v>147</v>
      </c>
      <c r="C36" s="229"/>
      <c r="D36" s="230">
        <f>D37+D43</f>
        <v>44931.1</v>
      </c>
    </row>
    <row r="37" spans="1:4" ht="18" customHeight="1">
      <c r="A37" s="80" t="s">
        <v>148</v>
      </c>
      <c r="B37" s="79" t="s">
        <v>149</v>
      </c>
      <c r="C37" s="82"/>
      <c r="D37" s="81">
        <f>SUM(D38:D42)</f>
        <v>9297.0999999999985</v>
      </c>
    </row>
    <row r="38" spans="1:4" ht="52.5" customHeight="1">
      <c r="A38" s="80" t="s">
        <v>125</v>
      </c>
      <c r="B38" s="79" t="s">
        <v>150</v>
      </c>
      <c r="C38" s="82">
        <v>100</v>
      </c>
      <c r="D38" s="81">
        <v>3511.9</v>
      </c>
    </row>
    <row r="39" spans="1:4" ht="28.5" customHeight="1">
      <c r="A39" s="66" t="s">
        <v>295</v>
      </c>
      <c r="B39" s="34" t="s">
        <v>150</v>
      </c>
      <c r="C39" s="39">
        <v>200</v>
      </c>
      <c r="D39" s="70">
        <v>3189.1</v>
      </c>
    </row>
    <row r="40" spans="1:4" ht="26.25" customHeight="1">
      <c r="A40" s="44" t="s">
        <v>126</v>
      </c>
      <c r="B40" s="42" t="s">
        <v>150</v>
      </c>
      <c r="C40" s="39">
        <v>800</v>
      </c>
      <c r="D40" s="70">
        <v>20.9</v>
      </c>
    </row>
    <row r="41" spans="1:4" ht="27.75" customHeight="1">
      <c r="A41" s="66" t="s">
        <v>296</v>
      </c>
      <c r="B41" s="42" t="s">
        <v>263</v>
      </c>
      <c r="C41" s="39">
        <v>200</v>
      </c>
      <c r="D41" s="70">
        <v>1574.4</v>
      </c>
    </row>
    <row r="42" spans="1:4" ht="28.5" customHeight="1">
      <c r="A42" s="66" t="s">
        <v>297</v>
      </c>
      <c r="B42" s="42" t="s">
        <v>273</v>
      </c>
      <c r="C42" s="39">
        <v>200</v>
      </c>
      <c r="D42" s="70">
        <v>1000.8</v>
      </c>
    </row>
    <row r="43" spans="1:4" ht="15" customHeight="1">
      <c r="A43" s="44" t="s">
        <v>151</v>
      </c>
      <c r="B43" s="42" t="s">
        <v>152</v>
      </c>
      <c r="C43" s="39"/>
      <c r="D43" s="70">
        <f>SUM(D44:D52)</f>
        <v>35634</v>
      </c>
    </row>
    <row r="44" spans="1:4" ht="52.5" customHeight="1">
      <c r="A44" s="44" t="s">
        <v>127</v>
      </c>
      <c r="B44" s="34" t="s">
        <v>153</v>
      </c>
      <c r="C44" s="59">
        <v>100</v>
      </c>
      <c r="D44" s="70">
        <v>809.8</v>
      </c>
    </row>
    <row r="45" spans="1:4" ht="39" customHeight="1">
      <c r="A45" s="23" t="s">
        <v>298</v>
      </c>
      <c r="B45" s="34" t="s">
        <v>153</v>
      </c>
      <c r="C45" s="39">
        <v>200</v>
      </c>
      <c r="D45" s="70">
        <v>9008.6</v>
      </c>
    </row>
    <row r="46" spans="1:4" ht="39.75" customHeight="1">
      <c r="A46" s="23" t="s">
        <v>128</v>
      </c>
      <c r="B46" s="34" t="s">
        <v>153</v>
      </c>
      <c r="C46" s="39">
        <v>600</v>
      </c>
      <c r="D46" s="70">
        <v>16658.5</v>
      </c>
    </row>
    <row r="47" spans="1:4" ht="27.75" customHeight="1">
      <c r="A47" s="23" t="s">
        <v>129</v>
      </c>
      <c r="B47" s="34" t="s">
        <v>153</v>
      </c>
      <c r="C47" s="39">
        <v>800</v>
      </c>
      <c r="D47" s="70">
        <v>110.5</v>
      </c>
    </row>
    <row r="48" spans="1:4" ht="40.5" customHeight="1">
      <c r="A48" s="44" t="s">
        <v>130</v>
      </c>
      <c r="B48" s="42" t="s">
        <v>154</v>
      </c>
      <c r="C48" s="39">
        <v>100</v>
      </c>
      <c r="D48" s="70">
        <v>6384.3</v>
      </c>
    </row>
    <row r="49" spans="1:4" ht="27" customHeight="1">
      <c r="A49" s="23" t="s">
        <v>299</v>
      </c>
      <c r="B49" s="42" t="s">
        <v>154</v>
      </c>
      <c r="C49" s="39">
        <v>200</v>
      </c>
      <c r="D49" s="70">
        <v>1216.7</v>
      </c>
    </row>
    <row r="50" spans="1:4" ht="17.25" customHeight="1">
      <c r="A50" s="23" t="s">
        <v>131</v>
      </c>
      <c r="B50" s="42" t="s">
        <v>154</v>
      </c>
      <c r="C50" s="39">
        <v>800</v>
      </c>
      <c r="D50" s="70">
        <v>1.9</v>
      </c>
    </row>
    <row r="51" spans="1:4" ht="27" customHeight="1">
      <c r="A51" s="66" t="s">
        <v>296</v>
      </c>
      <c r="B51" s="42" t="s">
        <v>155</v>
      </c>
      <c r="C51" s="39">
        <v>200</v>
      </c>
      <c r="D51" s="70">
        <v>799.6</v>
      </c>
    </row>
    <row r="52" spans="1:4" ht="29.25" customHeight="1">
      <c r="A52" s="66" t="s">
        <v>297</v>
      </c>
      <c r="B52" s="42" t="s">
        <v>274</v>
      </c>
      <c r="C52" s="39">
        <v>200</v>
      </c>
      <c r="D52" s="70">
        <v>644.1</v>
      </c>
    </row>
    <row r="53" spans="1:4" ht="27" customHeight="1">
      <c r="A53" s="60" t="s">
        <v>156</v>
      </c>
      <c r="B53" s="61" t="s">
        <v>158</v>
      </c>
      <c r="C53" s="39"/>
      <c r="D53" s="71">
        <f>D54+D57</f>
        <v>52913.9</v>
      </c>
    </row>
    <row r="54" spans="1:4" ht="18.75" customHeight="1">
      <c r="A54" s="103" t="s">
        <v>148</v>
      </c>
      <c r="B54" s="102" t="s">
        <v>157</v>
      </c>
      <c r="C54" s="105"/>
      <c r="D54" s="104">
        <f>D55+D56</f>
        <v>4369.3</v>
      </c>
    </row>
    <row r="55" spans="1:4" ht="102" customHeight="1">
      <c r="A55" s="103" t="s">
        <v>159</v>
      </c>
      <c r="B55" s="102" t="s">
        <v>160</v>
      </c>
      <c r="C55" s="105">
        <v>100</v>
      </c>
      <c r="D55" s="104">
        <v>4344.5</v>
      </c>
    </row>
    <row r="56" spans="1:4" ht="78" customHeight="1">
      <c r="A56" s="66" t="s">
        <v>300</v>
      </c>
      <c r="B56" s="42" t="s">
        <v>160</v>
      </c>
      <c r="C56" s="39">
        <v>200</v>
      </c>
      <c r="D56" s="70">
        <v>24.8</v>
      </c>
    </row>
    <row r="57" spans="1:4" ht="18.75" customHeight="1">
      <c r="A57" s="44" t="s">
        <v>161</v>
      </c>
      <c r="B57" s="42" t="s">
        <v>162</v>
      </c>
      <c r="C57" s="59"/>
      <c r="D57" s="70">
        <f>D58+D59+D60</f>
        <v>48544.6</v>
      </c>
    </row>
    <row r="58" spans="1:4" ht="104.25" customHeight="1">
      <c r="A58" s="68" t="s">
        <v>337</v>
      </c>
      <c r="B58" s="42" t="s">
        <v>165</v>
      </c>
      <c r="C58" s="39">
        <v>100</v>
      </c>
      <c r="D58" s="70">
        <v>13189.9</v>
      </c>
    </row>
    <row r="59" spans="1:4" ht="78.75" customHeight="1">
      <c r="A59" s="227" t="s">
        <v>301</v>
      </c>
      <c r="B59" s="218" t="s">
        <v>165</v>
      </c>
      <c r="C59" s="229">
        <v>200</v>
      </c>
      <c r="D59" s="228">
        <v>49</v>
      </c>
    </row>
    <row r="60" spans="1:4" ht="91.5" customHeight="1">
      <c r="A60" s="23" t="s">
        <v>163</v>
      </c>
      <c r="B60" s="218" t="s">
        <v>165</v>
      </c>
      <c r="C60" s="229">
        <v>600</v>
      </c>
      <c r="D60" s="228">
        <v>35305.699999999997</v>
      </c>
    </row>
    <row r="61" spans="1:4" ht="19.5" customHeight="1">
      <c r="A61" s="58" t="s">
        <v>164</v>
      </c>
      <c r="B61" s="24" t="s">
        <v>166</v>
      </c>
      <c r="C61" s="39"/>
      <c r="D61" s="71">
        <f>D62</f>
        <v>3831</v>
      </c>
    </row>
    <row r="62" spans="1:4" ht="20.25" customHeight="1">
      <c r="A62" s="103" t="s">
        <v>167</v>
      </c>
      <c r="B62" s="102" t="s">
        <v>168</v>
      </c>
      <c r="C62" s="105"/>
      <c r="D62" s="78">
        <f>D63+D64+D65</f>
        <v>3831</v>
      </c>
    </row>
    <row r="63" spans="1:4" ht="53.25" customHeight="1">
      <c r="A63" s="44" t="s">
        <v>169</v>
      </c>
      <c r="B63" s="42" t="s">
        <v>170</v>
      </c>
      <c r="C63" s="39">
        <v>100</v>
      </c>
      <c r="D63" s="70">
        <v>3001.5</v>
      </c>
    </row>
    <row r="64" spans="1:4" ht="27" customHeight="1">
      <c r="A64" s="66" t="s">
        <v>302</v>
      </c>
      <c r="B64" s="42" t="s">
        <v>170</v>
      </c>
      <c r="C64" s="39">
        <v>200</v>
      </c>
      <c r="D64" s="70">
        <v>724.4</v>
      </c>
    </row>
    <row r="65" spans="1:4" ht="27" customHeight="1">
      <c r="A65" s="44" t="s">
        <v>171</v>
      </c>
      <c r="B65" s="42" t="s">
        <v>170</v>
      </c>
      <c r="C65" s="39">
        <v>800</v>
      </c>
      <c r="D65" s="70">
        <v>105.1</v>
      </c>
    </row>
    <row r="66" spans="1:4" ht="15.75" customHeight="1">
      <c r="A66" s="58" t="s">
        <v>172</v>
      </c>
      <c r="B66" s="24" t="s">
        <v>173</v>
      </c>
      <c r="C66" s="39"/>
      <c r="D66" s="71">
        <f>D67</f>
        <v>665.7</v>
      </c>
    </row>
    <row r="67" spans="1:4" ht="18.75" customHeight="1">
      <c r="A67" s="44" t="s">
        <v>174</v>
      </c>
      <c r="B67" s="42" t="s">
        <v>175</v>
      </c>
      <c r="C67" s="39"/>
      <c r="D67" s="90">
        <f>D68+D69+D70+D71+D72</f>
        <v>665.7</v>
      </c>
    </row>
    <row r="68" spans="1:4" ht="39" customHeight="1">
      <c r="A68" s="10" t="s">
        <v>303</v>
      </c>
      <c r="B68" s="42" t="s">
        <v>177</v>
      </c>
      <c r="C68" s="39">
        <v>200</v>
      </c>
      <c r="D68" s="70">
        <v>69.3</v>
      </c>
    </row>
    <row r="69" spans="1:4" ht="39.75" customHeight="1">
      <c r="A69" s="10" t="s">
        <v>176</v>
      </c>
      <c r="B69" s="42" t="s">
        <v>177</v>
      </c>
      <c r="C69" s="39">
        <v>600</v>
      </c>
      <c r="D69" s="70">
        <v>184.8</v>
      </c>
    </row>
    <row r="70" spans="1:4" ht="39.75" customHeight="1">
      <c r="A70" s="66" t="s">
        <v>304</v>
      </c>
      <c r="B70" s="42" t="s">
        <v>178</v>
      </c>
      <c r="C70" s="39">
        <v>200</v>
      </c>
      <c r="D70" s="70">
        <v>23.1</v>
      </c>
    </row>
    <row r="71" spans="1:4" ht="25.5" customHeight="1">
      <c r="A71" s="10" t="s">
        <v>339</v>
      </c>
      <c r="B71" s="74" t="s">
        <v>341</v>
      </c>
      <c r="C71" s="73">
        <v>200</v>
      </c>
      <c r="D71" s="76">
        <v>122.9</v>
      </c>
    </row>
    <row r="72" spans="1:4" ht="37.5" customHeight="1">
      <c r="A72" s="10" t="s">
        <v>340</v>
      </c>
      <c r="B72" s="74" t="s">
        <v>341</v>
      </c>
      <c r="C72" s="73">
        <v>600</v>
      </c>
      <c r="D72" s="76">
        <v>265.60000000000002</v>
      </c>
    </row>
    <row r="73" spans="1:4" ht="27" customHeight="1">
      <c r="A73" s="58" t="s">
        <v>179</v>
      </c>
      <c r="B73" s="24" t="s">
        <v>180</v>
      </c>
      <c r="C73" s="39"/>
      <c r="D73" s="71">
        <f>D74</f>
        <v>80</v>
      </c>
    </row>
    <row r="74" spans="1:4" ht="18" customHeight="1">
      <c r="A74" s="44" t="s">
        <v>181</v>
      </c>
      <c r="B74" s="42" t="s">
        <v>182</v>
      </c>
      <c r="C74" s="39"/>
      <c r="D74" s="70">
        <f>D75+D76</f>
        <v>80</v>
      </c>
    </row>
    <row r="75" spans="1:4" ht="39.75" customHeight="1">
      <c r="A75" s="66" t="s">
        <v>305</v>
      </c>
      <c r="B75" s="42" t="s">
        <v>183</v>
      </c>
      <c r="C75" s="39">
        <v>200</v>
      </c>
      <c r="D75" s="70">
        <v>55</v>
      </c>
    </row>
    <row r="76" spans="1:4" ht="39.75" customHeight="1">
      <c r="A76" s="344" t="s">
        <v>796</v>
      </c>
      <c r="B76" s="340" t="s">
        <v>183</v>
      </c>
      <c r="C76" s="338">
        <v>600</v>
      </c>
      <c r="D76" s="345">
        <v>25</v>
      </c>
    </row>
    <row r="77" spans="1:4" ht="27.75" customHeight="1">
      <c r="A77" s="45" t="s">
        <v>184</v>
      </c>
      <c r="B77" s="62" t="s">
        <v>185</v>
      </c>
      <c r="C77" s="37"/>
      <c r="D77" s="71">
        <f>D78</f>
        <v>287</v>
      </c>
    </row>
    <row r="78" spans="1:4" ht="18" customHeight="1">
      <c r="A78" s="103" t="s">
        <v>135</v>
      </c>
      <c r="B78" s="69" t="s">
        <v>189</v>
      </c>
      <c r="C78" s="106"/>
      <c r="D78" s="104">
        <f>D79+D80+D81</f>
        <v>287</v>
      </c>
    </row>
    <row r="79" spans="1:4" ht="39" customHeight="1">
      <c r="A79" s="103" t="s">
        <v>186</v>
      </c>
      <c r="B79" s="69" t="s">
        <v>190</v>
      </c>
      <c r="C79" s="105">
        <v>300</v>
      </c>
      <c r="D79" s="104">
        <v>48</v>
      </c>
    </row>
    <row r="80" spans="1:4" ht="27.75" customHeight="1">
      <c r="A80" s="44" t="s">
        <v>187</v>
      </c>
      <c r="B80" s="42" t="s">
        <v>191</v>
      </c>
      <c r="C80" s="39">
        <v>300</v>
      </c>
      <c r="D80" s="70">
        <v>144</v>
      </c>
    </row>
    <row r="81" spans="1:4" ht="26.25" customHeight="1">
      <c r="A81" s="44" t="s">
        <v>188</v>
      </c>
      <c r="B81" s="42" t="s">
        <v>192</v>
      </c>
      <c r="C81" s="39">
        <v>300</v>
      </c>
      <c r="D81" s="70">
        <v>95</v>
      </c>
    </row>
    <row r="82" spans="1:4" ht="18" customHeight="1">
      <c r="A82" s="44" t="s">
        <v>276</v>
      </c>
      <c r="B82" s="24" t="s">
        <v>193</v>
      </c>
      <c r="C82" s="39"/>
      <c r="D82" s="71">
        <f>D83+D96</f>
        <v>8037.0999999999995</v>
      </c>
    </row>
    <row r="83" spans="1:4" ht="19.5" customHeight="1">
      <c r="A83" s="63" t="s">
        <v>194</v>
      </c>
      <c r="B83" s="40" t="s">
        <v>195</v>
      </c>
      <c r="C83" s="39"/>
      <c r="D83" s="70">
        <f>D84+D89+D91+D94</f>
        <v>6591.2999999999993</v>
      </c>
    </row>
    <row r="84" spans="1:4" ht="18" customHeight="1">
      <c r="A84" s="44" t="s">
        <v>198</v>
      </c>
      <c r="B84" s="40" t="s">
        <v>199</v>
      </c>
      <c r="C84" s="39"/>
      <c r="D84" s="70">
        <f>D85+D86+D87+D88</f>
        <v>4440.7999999999993</v>
      </c>
    </row>
    <row r="85" spans="1:4" ht="51.75" customHeight="1">
      <c r="A85" s="44" t="s">
        <v>196</v>
      </c>
      <c r="B85" s="40" t="s">
        <v>200</v>
      </c>
      <c r="C85" s="39">
        <v>100</v>
      </c>
      <c r="D85" s="70">
        <v>2334.1999999999998</v>
      </c>
    </row>
    <row r="86" spans="1:4" ht="27.75" customHeight="1">
      <c r="A86" s="66" t="s">
        <v>306</v>
      </c>
      <c r="B86" s="40" t="s">
        <v>200</v>
      </c>
      <c r="C86" s="39">
        <v>200</v>
      </c>
      <c r="D86" s="70">
        <v>2032.6</v>
      </c>
    </row>
    <row r="87" spans="1:4" ht="27.75" customHeight="1">
      <c r="A87" s="44" t="s">
        <v>197</v>
      </c>
      <c r="B87" s="40" t="s">
        <v>200</v>
      </c>
      <c r="C87" s="39">
        <v>800</v>
      </c>
      <c r="D87" s="70">
        <v>29</v>
      </c>
    </row>
    <row r="88" spans="1:4" ht="27" customHeight="1">
      <c r="A88" s="35" t="s">
        <v>307</v>
      </c>
      <c r="B88" s="42" t="s">
        <v>201</v>
      </c>
      <c r="C88" s="39">
        <v>200</v>
      </c>
      <c r="D88" s="70">
        <v>45</v>
      </c>
    </row>
    <row r="89" spans="1:4" ht="18" customHeight="1">
      <c r="A89" s="44" t="s">
        <v>202</v>
      </c>
      <c r="B89" s="40" t="s">
        <v>203</v>
      </c>
      <c r="C89" s="39"/>
      <c r="D89" s="70">
        <f>D90</f>
        <v>48</v>
      </c>
    </row>
    <row r="90" spans="1:4" ht="27" customHeight="1">
      <c r="A90" s="189" t="s">
        <v>308</v>
      </c>
      <c r="B90" s="40" t="s">
        <v>204</v>
      </c>
      <c r="C90" s="39">
        <v>200</v>
      </c>
      <c r="D90" s="70">
        <v>48</v>
      </c>
    </row>
    <row r="91" spans="1:4" ht="27.75" customHeight="1">
      <c r="A91" s="44" t="s">
        <v>205</v>
      </c>
      <c r="B91" s="40" t="s">
        <v>206</v>
      </c>
      <c r="C91" s="39"/>
      <c r="D91" s="70">
        <f>D92+D93</f>
        <v>252.9</v>
      </c>
    </row>
    <row r="92" spans="1:4" ht="62.25" customHeight="1">
      <c r="A92" s="41" t="s">
        <v>207</v>
      </c>
      <c r="B92" s="40" t="s">
        <v>209</v>
      </c>
      <c r="C92" s="39">
        <v>100</v>
      </c>
      <c r="D92" s="70"/>
    </row>
    <row r="93" spans="1:4" ht="39" customHeight="1">
      <c r="A93" s="189" t="s">
        <v>208</v>
      </c>
      <c r="B93" s="42" t="s">
        <v>210</v>
      </c>
      <c r="C93" s="39">
        <v>100</v>
      </c>
      <c r="D93" s="70">
        <v>252.9</v>
      </c>
    </row>
    <row r="94" spans="1:4" ht="18.75" customHeight="1">
      <c r="A94" s="189" t="s">
        <v>515</v>
      </c>
      <c r="B94" s="69" t="s">
        <v>518</v>
      </c>
      <c r="C94" s="180"/>
      <c r="D94" s="178">
        <f>D95</f>
        <v>1849.6</v>
      </c>
    </row>
    <row r="95" spans="1:4" ht="30" customHeight="1">
      <c r="A95" s="344" t="s">
        <v>798</v>
      </c>
      <c r="B95" s="339" t="s">
        <v>797</v>
      </c>
      <c r="C95" s="151">
        <v>500</v>
      </c>
      <c r="D95" s="150">
        <v>1849.6</v>
      </c>
    </row>
    <row r="96" spans="1:4" ht="20.25" customHeight="1">
      <c r="A96" s="58" t="s">
        <v>211</v>
      </c>
      <c r="B96" s="62" t="s">
        <v>212</v>
      </c>
      <c r="C96" s="39"/>
      <c r="D96" s="71">
        <f>D97+D101+D102</f>
        <v>1445.8</v>
      </c>
    </row>
    <row r="97" spans="1:4" ht="19.5" customHeight="1">
      <c r="A97" s="44" t="s">
        <v>167</v>
      </c>
      <c r="B97" s="40" t="s">
        <v>213</v>
      </c>
      <c r="C97" s="39"/>
      <c r="D97" s="70">
        <f>D98+D99+D100</f>
        <v>1378.8</v>
      </c>
    </row>
    <row r="98" spans="1:4" ht="54.75" customHeight="1">
      <c r="A98" s="189" t="s">
        <v>214</v>
      </c>
      <c r="B98" s="69" t="s">
        <v>216</v>
      </c>
      <c r="C98" s="82">
        <v>100</v>
      </c>
      <c r="D98" s="81">
        <v>1304.2</v>
      </c>
    </row>
    <row r="99" spans="1:4" ht="39" customHeight="1">
      <c r="A99" s="80" t="s">
        <v>309</v>
      </c>
      <c r="B99" s="69" t="s">
        <v>216</v>
      </c>
      <c r="C99" s="82">
        <v>200</v>
      </c>
      <c r="D99" s="81">
        <v>74.099999999999994</v>
      </c>
    </row>
    <row r="100" spans="1:4" ht="27.75" customHeight="1">
      <c r="A100" s="187" t="s">
        <v>215</v>
      </c>
      <c r="B100" s="40" t="s">
        <v>216</v>
      </c>
      <c r="C100" s="39">
        <v>800</v>
      </c>
      <c r="D100" s="70">
        <v>0.5</v>
      </c>
    </row>
    <row r="101" spans="1:4" ht="15.75" customHeight="1">
      <c r="A101" s="189"/>
      <c r="B101" s="199"/>
      <c r="C101" s="151"/>
      <c r="D101" s="150"/>
    </row>
    <row r="102" spans="1:4" ht="53.25" customHeight="1">
      <c r="A102" s="188" t="s">
        <v>519</v>
      </c>
      <c r="B102" s="186" t="s">
        <v>794</v>
      </c>
      <c r="C102" s="191">
        <v>100</v>
      </c>
      <c r="D102" s="190">
        <v>67</v>
      </c>
    </row>
    <row r="103" spans="1:4" ht="28.5" customHeight="1">
      <c r="A103" s="45" t="s">
        <v>41</v>
      </c>
      <c r="B103" s="24" t="s">
        <v>217</v>
      </c>
      <c r="C103" s="39"/>
      <c r="D103" s="71">
        <f>D104</f>
        <v>177.8</v>
      </c>
    </row>
    <row r="104" spans="1:4" ht="27.75" customHeight="1">
      <c r="A104" s="63" t="s">
        <v>218</v>
      </c>
      <c r="B104" s="40" t="s">
        <v>219</v>
      </c>
      <c r="C104" s="11"/>
      <c r="D104" s="70">
        <f>D105</f>
        <v>177.8</v>
      </c>
    </row>
    <row r="105" spans="1:4" ht="27.75" customHeight="1">
      <c r="A105" s="44" t="s">
        <v>220</v>
      </c>
      <c r="B105" s="40" t="s">
        <v>221</v>
      </c>
      <c r="C105" s="11"/>
      <c r="D105" s="70">
        <f>D106</f>
        <v>177.8</v>
      </c>
    </row>
    <row r="106" spans="1:4" ht="27.75" customHeight="1">
      <c r="A106" s="66" t="s">
        <v>310</v>
      </c>
      <c r="B106" s="40" t="s">
        <v>222</v>
      </c>
      <c r="C106" s="39">
        <v>200</v>
      </c>
      <c r="D106" s="70">
        <v>177.8</v>
      </c>
    </row>
    <row r="107" spans="1:4" ht="18" customHeight="1">
      <c r="A107" s="279" t="s">
        <v>42</v>
      </c>
      <c r="B107" s="24" t="s">
        <v>223</v>
      </c>
      <c r="C107" s="39"/>
      <c r="D107" s="71">
        <f>D108</f>
        <v>70</v>
      </c>
    </row>
    <row r="108" spans="1:4" ht="20.25" customHeight="1">
      <c r="A108" s="63" t="s">
        <v>224</v>
      </c>
      <c r="B108" s="42" t="s">
        <v>225</v>
      </c>
      <c r="C108" s="56"/>
      <c r="D108" s="70">
        <f>D109</f>
        <v>70</v>
      </c>
    </row>
    <row r="109" spans="1:4" ht="24.75" customHeight="1">
      <c r="A109" s="280" t="s">
        <v>226</v>
      </c>
      <c r="B109" s="42" t="s">
        <v>227</v>
      </c>
      <c r="C109" s="56"/>
      <c r="D109" s="70">
        <f>D110</f>
        <v>70</v>
      </c>
    </row>
    <row r="110" spans="1:4" ht="39" customHeight="1">
      <c r="A110" s="280" t="s">
        <v>311</v>
      </c>
      <c r="B110" s="386" t="s">
        <v>848</v>
      </c>
      <c r="C110" s="56">
        <v>200</v>
      </c>
      <c r="D110" s="70">
        <v>70</v>
      </c>
    </row>
    <row r="111" spans="1:4" ht="39" customHeight="1">
      <c r="A111" s="280" t="s">
        <v>277</v>
      </c>
      <c r="B111" s="24" t="s">
        <v>228</v>
      </c>
      <c r="C111" s="39"/>
      <c r="D111" s="71">
        <f>D112+D115+D118+D122+D125+D129+D132</f>
        <v>8681.1</v>
      </c>
    </row>
    <row r="112" spans="1:4" ht="20.25" customHeight="1">
      <c r="A112" s="280" t="s">
        <v>343</v>
      </c>
      <c r="B112" s="99" t="s">
        <v>344</v>
      </c>
      <c r="C112" s="56"/>
      <c r="D112" s="98">
        <f>D113</f>
        <v>376.9</v>
      </c>
    </row>
    <row r="113" spans="1:4" ht="18.75" customHeight="1">
      <c r="A113" s="280" t="s">
        <v>345</v>
      </c>
      <c r="B113" s="99" t="s">
        <v>346</v>
      </c>
      <c r="C113" s="56"/>
      <c r="D113" s="98">
        <f>D114</f>
        <v>376.9</v>
      </c>
    </row>
    <row r="114" spans="1:4" ht="27" customHeight="1">
      <c r="A114" s="280" t="s">
        <v>349</v>
      </c>
      <c r="B114" s="256" t="s">
        <v>680</v>
      </c>
      <c r="C114" s="56">
        <v>300</v>
      </c>
      <c r="D114" s="98">
        <v>376.9</v>
      </c>
    </row>
    <row r="115" spans="1:4" ht="18.75" customHeight="1">
      <c r="A115" s="275" t="s">
        <v>690</v>
      </c>
      <c r="B115" s="263" t="s">
        <v>691</v>
      </c>
      <c r="C115" s="56"/>
      <c r="D115" s="267">
        <f>D116</f>
        <v>332.6</v>
      </c>
    </row>
    <row r="116" spans="1:4" ht="18" customHeight="1">
      <c r="A116" s="336" t="s">
        <v>696</v>
      </c>
      <c r="B116" s="263" t="s">
        <v>692</v>
      </c>
      <c r="C116" s="56"/>
      <c r="D116" s="267">
        <f>D117</f>
        <v>332.6</v>
      </c>
    </row>
    <row r="117" spans="1:4" ht="38.25" customHeight="1">
      <c r="A117" s="335" t="s">
        <v>735</v>
      </c>
      <c r="B117" s="263" t="s">
        <v>693</v>
      </c>
      <c r="C117" s="56">
        <v>400</v>
      </c>
      <c r="D117" s="267">
        <v>332.6</v>
      </c>
    </row>
    <row r="118" spans="1:4" ht="27" customHeight="1">
      <c r="A118" s="275" t="s">
        <v>705</v>
      </c>
      <c r="B118" s="263" t="s">
        <v>707</v>
      </c>
      <c r="C118" s="56"/>
      <c r="D118" s="267">
        <f>D119</f>
        <v>1023.0999999999999</v>
      </c>
    </row>
    <row r="119" spans="1:4" ht="17.25" customHeight="1">
      <c r="A119" s="275" t="s">
        <v>706</v>
      </c>
      <c r="B119" s="263" t="s">
        <v>712</v>
      </c>
      <c r="C119" s="56"/>
      <c r="D119" s="267">
        <f>D120+D121</f>
        <v>1023.0999999999999</v>
      </c>
    </row>
    <row r="120" spans="1:4" ht="28.5" customHeight="1">
      <c r="A120" s="275" t="s">
        <v>732</v>
      </c>
      <c r="B120" s="263" t="s">
        <v>713</v>
      </c>
      <c r="C120" s="56">
        <v>200</v>
      </c>
      <c r="D120" s="267">
        <v>879.9</v>
      </c>
    </row>
    <row r="121" spans="1:4" ht="24.75" customHeight="1">
      <c r="A121" s="275" t="s">
        <v>731</v>
      </c>
      <c r="B121" s="263" t="s">
        <v>714</v>
      </c>
      <c r="C121" s="56">
        <v>200</v>
      </c>
      <c r="D121" s="267">
        <v>143.19999999999999</v>
      </c>
    </row>
    <row r="122" spans="1:4" ht="18" customHeight="1">
      <c r="A122" s="275" t="s">
        <v>694</v>
      </c>
      <c r="B122" s="263" t="s">
        <v>708</v>
      </c>
      <c r="C122" s="56"/>
      <c r="D122" s="267">
        <f>D123</f>
        <v>887.9</v>
      </c>
    </row>
    <row r="123" spans="1:4" ht="18" customHeight="1">
      <c r="A123" s="396" t="s">
        <v>780</v>
      </c>
      <c r="B123" s="263" t="s">
        <v>715</v>
      </c>
      <c r="C123" s="56"/>
      <c r="D123" s="267">
        <f>D124</f>
        <v>887.9</v>
      </c>
    </row>
    <row r="124" spans="1:4" ht="25.5" customHeight="1">
      <c r="A124" s="395" t="s">
        <v>836</v>
      </c>
      <c r="B124" s="340" t="s">
        <v>799</v>
      </c>
      <c r="C124" s="56">
        <v>500</v>
      </c>
      <c r="D124" s="267">
        <v>887.9</v>
      </c>
    </row>
    <row r="125" spans="1:4" ht="16.5" customHeight="1">
      <c r="A125" s="287" t="s">
        <v>697</v>
      </c>
      <c r="B125" s="263" t="s">
        <v>709</v>
      </c>
      <c r="C125" s="56"/>
      <c r="D125" s="267">
        <f>D126</f>
        <v>5500</v>
      </c>
    </row>
    <row r="126" spans="1:4" ht="16.5" customHeight="1">
      <c r="A126" s="301" t="s">
        <v>781</v>
      </c>
      <c r="B126" s="263" t="s">
        <v>718</v>
      </c>
      <c r="C126" s="56"/>
      <c r="D126" s="267">
        <f>D127+D128</f>
        <v>5500</v>
      </c>
    </row>
    <row r="127" spans="1:4" ht="37.5" customHeight="1">
      <c r="A127" s="335" t="s">
        <v>702</v>
      </c>
      <c r="B127" s="386" t="s">
        <v>849</v>
      </c>
      <c r="C127" s="56">
        <v>800</v>
      </c>
      <c r="D127" s="267">
        <v>5000</v>
      </c>
    </row>
    <row r="128" spans="1:4" ht="27" customHeight="1">
      <c r="A128" s="275" t="s">
        <v>728</v>
      </c>
      <c r="B128" s="263" t="s">
        <v>719</v>
      </c>
      <c r="C128" s="56">
        <v>200</v>
      </c>
      <c r="D128" s="267">
        <v>500</v>
      </c>
    </row>
    <row r="129" spans="1:4" ht="36.75" customHeight="1">
      <c r="A129" s="275" t="s">
        <v>699</v>
      </c>
      <c r="B129" s="263" t="s">
        <v>710</v>
      </c>
      <c r="C129" s="56"/>
      <c r="D129" s="267">
        <f>D130</f>
        <v>360.6</v>
      </c>
    </row>
    <row r="130" spans="1:4" ht="27" customHeight="1">
      <c r="A130" s="280" t="s">
        <v>700</v>
      </c>
      <c r="B130" s="263" t="s">
        <v>720</v>
      </c>
      <c r="C130" s="56"/>
      <c r="D130" s="267">
        <f>D131</f>
        <v>360.6</v>
      </c>
    </row>
    <row r="131" spans="1:4" ht="42" customHeight="1">
      <c r="A131" s="381" t="s">
        <v>837</v>
      </c>
      <c r="B131" s="340" t="s">
        <v>800</v>
      </c>
      <c r="C131" s="56">
        <v>500</v>
      </c>
      <c r="D131" s="267">
        <v>360.6</v>
      </c>
    </row>
    <row r="132" spans="1:4" ht="18" customHeight="1">
      <c r="A132" s="287" t="s">
        <v>703</v>
      </c>
      <c r="B132" s="263" t="s">
        <v>711</v>
      </c>
      <c r="C132" s="56"/>
      <c r="D132" s="267">
        <f>D133</f>
        <v>200</v>
      </c>
    </row>
    <row r="133" spans="1:4" ht="18.75" customHeight="1">
      <c r="A133" s="275" t="s">
        <v>704</v>
      </c>
      <c r="B133" s="263" t="s">
        <v>722</v>
      </c>
      <c r="C133" s="56"/>
      <c r="D133" s="267">
        <f>D134</f>
        <v>200</v>
      </c>
    </row>
    <row r="134" spans="1:4" ht="27.75" customHeight="1">
      <c r="A134" s="381" t="s">
        <v>838</v>
      </c>
      <c r="B134" s="362" t="s">
        <v>825</v>
      </c>
      <c r="C134" s="56">
        <v>500</v>
      </c>
      <c r="D134" s="267">
        <v>200</v>
      </c>
    </row>
    <row r="135" spans="1:4" ht="28.5" customHeight="1">
      <c r="A135" s="279" t="s">
        <v>43</v>
      </c>
      <c r="B135" s="24" t="s">
        <v>229</v>
      </c>
      <c r="C135" s="39"/>
      <c r="D135" s="71">
        <f>D136</f>
        <v>350</v>
      </c>
    </row>
    <row r="136" spans="1:4" ht="27" customHeight="1">
      <c r="A136" s="280" t="s">
        <v>230</v>
      </c>
      <c r="B136" s="40" t="s">
        <v>231</v>
      </c>
      <c r="C136" s="39"/>
      <c r="D136" s="70">
        <f>D137</f>
        <v>350</v>
      </c>
    </row>
    <row r="137" spans="1:4" ht="27.75" customHeight="1">
      <c r="A137" s="280" t="s">
        <v>233</v>
      </c>
      <c r="B137" s="40" t="s">
        <v>234</v>
      </c>
      <c r="C137" s="39"/>
      <c r="D137" s="70">
        <f>D138</f>
        <v>350</v>
      </c>
    </row>
    <row r="138" spans="1:4" ht="27.75" customHeight="1">
      <c r="A138" s="280" t="s">
        <v>232</v>
      </c>
      <c r="B138" s="69" t="s">
        <v>235</v>
      </c>
      <c r="C138" s="84">
        <v>800</v>
      </c>
      <c r="D138" s="83">
        <v>350</v>
      </c>
    </row>
    <row r="139" spans="1:4" ht="20.25" customHeight="1">
      <c r="A139" s="280" t="s">
        <v>278</v>
      </c>
      <c r="B139" s="24" t="s">
        <v>236</v>
      </c>
      <c r="C139" s="84"/>
      <c r="D139" s="85">
        <f>D140</f>
        <v>400</v>
      </c>
    </row>
    <row r="140" spans="1:4" ht="27" customHeight="1">
      <c r="A140" s="280" t="s">
        <v>237</v>
      </c>
      <c r="B140" s="40" t="s">
        <v>238</v>
      </c>
      <c r="C140" s="39"/>
      <c r="D140" s="70">
        <f>D141</f>
        <v>400</v>
      </c>
    </row>
    <row r="141" spans="1:4" ht="17.25" customHeight="1">
      <c r="A141" s="280" t="s">
        <v>240</v>
      </c>
      <c r="B141" s="40" t="s">
        <v>241</v>
      </c>
      <c r="C141" s="39"/>
      <c r="D141" s="70">
        <f>D142</f>
        <v>400</v>
      </c>
    </row>
    <row r="142" spans="1:4" ht="18" customHeight="1">
      <c r="A142" s="280" t="s">
        <v>239</v>
      </c>
      <c r="B142" s="40" t="s">
        <v>242</v>
      </c>
      <c r="C142" s="39">
        <v>800</v>
      </c>
      <c r="D142" s="70">
        <v>400</v>
      </c>
    </row>
    <row r="143" spans="1:4" ht="27" customHeight="1">
      <c r="A143" s="45" t="s">
        <v>44</v>
      </c>
      <c r="B143" s="38">
        <v>1000000000</v>
      </c>
      <c r="C143" s="39"/>
      <c r="D143" s="71">
        <f>D144+D147</f>
        <v>1330</v>
      </c>
    </row>
    <row r="144" spans="1:4" ht="19.5" customHeight="1">
      <c r="A144" s="44" t="s">
        <v>243</v>
      </c>
      <c r="B144" s="46">
        <v>1010000000</v>
      </c>
      <c r="C144" s="39"/>
      <c r="D144" s="70">
        <f>D145</f>
        <v>830</v>
      </c>
    </row>
    <row r="145" spans="1:4" ht="29.25" customHeight="1">
      <c r="A145" s="44" t="s">
        <v>244</v>
      </c>
      <c r="B145" s="46">
        <v>1010100000</v>
      </c>
      <c r="C145" s="39"/>
      <c r="D145" s="70">
        <f>D146</f>
        <v>830</v>
      </c>
    </row>
    <row r="146" spans="1:4" ht="41.25" customHeight="1">
      <c r="A146" s="266" t="s">
        <v>312</v>
      </c>
      <c r="B146" s="46">
        <v>1010120080</v>
      </c>
      <c r="C146" s="39">
        <v>200</v>
      </c>
      <c r="D146" s="70">
        <v>830</v>
      </c>
    </row>
    <row r="147" spans="1:4" ht="27.75" customHeight="1">
      <c r="A147" s="41" t="s">
        <v>245</v>
      </c>
      <c r="B147" s="46">
        <v>1020000000</v>
      </c>
      <c r="C147" s="39"/>
      <c r="D147" s="70">
        <f>D148</f>
        <v>500</v>
      </c>
    </row>
    <row r="148" spans="1:4" ht="27.75" customHeight="1">
      <c r="A148" s="44" t="s">
        <v>246</v>
      </c>
      <c r="B148" s="46">
        <v>1020100000</v>
      </c>
      <c r="C148" s="39"/>
      <c r="D148" s="70">
        <f>D149</f>
        <v>500</v>
      </c>
    </row>
    <row r="149" spans="1:4" ht="27" customHeight="1">
      <c r="A149" s="65" t="s">
        <v>313</v>
      </c>
      <c r="B149" s="46">
        <v>1020120190</v>
      </c>
      <c r="C149" s="39">
        <v>200</v>
      </c>
      <c r="D149" s="70">
        <v>500</v>
      </c>
    </row>
    <row r="150" spans="1:4" ht="28.5" customHeight="1">
      <c r="A150" s="152" t="s">
        <v>110</v>
      </c>
      <c r="B150" s="38">
        <v>1400000000</v>
      </c>
      <c r="C150" s="37"/>
      <c r="D150" s="71">
        <f>D151</f>
        <v>513.6</v>
      </c>
    </row>
    <row r="151" spans="1:4" ht="21" customHeight="1">
      <c r="A151" s="44" t="s">
        <v>247</v>
      </c>
      <c r="B151" s="40" t="s">
        <v>248</v>
      </c>
      <c r="C151" s="39"/>
      <c r="D151" s="70">
        <f>D152</f>
        <v>513.6</v>
      </c>
    </row>
    <row r="152" spans="1:4" ht="20.25" customHeight="1">
      <c r="A152" s="14" t="s">
        <v>249</v>
      </c>
      <c r="B152" s="40" t="s">
        <v>250</v>
      </c>
      <c r="C152" s="39"/>
      <c r="D152" s="70">
        <f>D153+D154+D155+D156</f>
        <v>513.6</v>
      </c>
    </row>
    <row r="153" spans="1:4" ht="29.25" customHeight="1">
      <c r="A153" s="195" t="s">
        <v>520</v>
      </c>
      <c r="B153" s="50">
        <v>1410100310</v>
      </c>
      <c r="C153" s="48">
        <v>200</v>
      </c>
      <c r="D153" s="70">
        <v>80</v>
      </c>
    </row>
    <row r="154" spans="1:4" ht="26.25" customHeight="1">
      <c r="A154" s="344" t="s">
        <v>801</v>
      </c>
      <c r="B154" s="342">
        <v>1410100310</v>
      </c>
      <c r="C154" s="338">
        <v>600</v>
      </c>
      <c r="D154" s="345">
        <v>70</v>
      </c>
    </row>
    <row r="155" spans="1:4" ht="50.25" customHeight="1">
      <c r="A155" s="41" t="s">
        <v>251</v>
      </c>
      <c r="B155" s="43">
        <v>1410180360</v>
      </c>
      <c r="C155" s="39">
        <v>100</v>
      </c>
      <c r="D155" s="70">
        <v>327.3</v>
      </c>
    </row>
    <row r="156" spans="1:4" ht="24.75" customHeight="1">
      <c r="A156" s="65" t="s">
        <v>315</v>
      </c>
      <c r="B156" s="43">
        <v>1410180360</v>
      </c>
      <c r="C156" s="39">
        <v>200</v>
      </c>
      <c r="D156" s="70">
        <v>36.299999999999997</v>
      </c>
    </row>
    <row r="157" spans="1:4" ht="27" customHeight="1">
      <c r="A157" s="22" t="s">
        <v>112</v>
      </c>
      <c r="B157" s="38">
        <v>1500000000</v>
      </c>
      <c r="C157" s="37"/>
      <c r="D157" s="71">
        <f>D158</f>
        <v>100</v>
      </c>
    </row>
    <row r="158" spans="1:4" ht="27.75" customHeight="1">
      <c r="A158" s="41" t="s">
        <v>252</v>
      </c>
      <c r="B158" s="46">
        <v>1510000000</v>
      </c>
      <c r="C158" s="39"/>
      <c r="D158" s="70">
        <f>D159</f>
        <v>100</v>
      </c>
    </row>
    <row r="159" spans="1:4" ht="16.5" customHeight="1">
      <c r="A159" s="10" t="s">
        <v>253</v>
      </c>
      <c r="B159" s="46">
        <v>1510100000</v>
      </c>
      <c r="C159" s="39"/>
      <c r="D159" s="70">
        <f>D160+D161+D162+D163+D164</f>
        <v>100</v>
      </c>
    </row>
    <row r="160" spans="1:4" ht="27" customHeight="1">
      <c r="A160" s="193" t="s">
        <v>521</v>
      </c>
      <c r="B160" s="50">
        <v>1510100500</v>
      </c>
      <c r="C160" s="48">
        <v>200</v>
      </c>
      <c r="D160" s="70">
        <v>10</v>
      </c>
    </row>
    <row r="161" spans="1:4" ht="27" customHeight="1">
      <c r="A161" s="341" t="s">
        <v>802</v>
      </c>
      <c r="B161" s="342">
        <v>1510100500</v>
      </c>
      <c r="C161" s="338">
        <v>600</v>
      </c>
      <c r="D161" s="345">
        <v>10</v>
      </c>
    </row>
    <row r="162" spans="1:4" ht="26.25" customHeight="1">
      <c r="A162" s="65" t="s">
        <v>316</v>
      </c>
      <c r="B162" s="43">
        <v>1510100510</v>
      </c>
      <c r="C162" s="39">
        <v>200</v>
      </c>
      <c r="D162" s="70">
        <v>50</v>
      </c>
    </row>
    <row r="163" spans="1:4" ht="26.25" customHeight="1">
      <c r="A163" s="341" t="s">
        <v>803</v>
      </c>
      <c r="B163" s="343">
        <v>1510100510</v>
      </c>
      <c r="C163" s="338">
        <v>600</v>
      </c>
      <c r="D163" s="345">
        <v>20</v>
      </c>
    </row>
    <row r="164" spans="1:4" ht="29.25" customHeight="1">
      <c r="A164" s="341" t="s">
        <v>804</v>
      </c>
      <c r="B164" s="343">
        <v>1510100520</v>
      </c>
      <c r="C164" s="338">
        <v>600</v>
      </c>
      <c r="D164" s="70">
        <v>10</v>
      </c>
    </row>
    <row r="165" spans="1:4" ht="25.5" customHeight="1">
      <c r="A165" s="22" t="s">
        <v>281</v>
      </c>
      <c r="B165" s="38">
        <v>1700000000</v>
      </c>
      <c r="C165" s="37"/>
      <c r="D165" s="71">
        <f>D166</f>
        <v>90</v>
      </c>
    </row>
    <row r="166" spans="1:4" ht="24.75" customHeight="1">
      <c r="A166" s="41" t="s">
        <v>282</v>
      </c>
      <c r="B166" s="43">
        <v>1710000000</v>
      </c>
      <c r="C166" s="39"/>
      <c r="D166" s="70">
        <f>D167</f>
        <v>90</v>
      </c>
    </row>
    <row r="167" spans="1:4" ht="16.5" customHeight="1">
      <c r="A167" s="275" t="s">
        <v>283</v>
      </c>
      <c r="B167" s="43">
        <v>1710100000</v>
      </c>
      <c r="C167" s="39"/>
      <c r="D167" s="70">
        <f>D168+D169</f>
        <v>90</v>
      </c>
    </row>
    <row r="168" spans="1:4" ht="25.5" customHeight="1">
      <c r="A168" s="275" t="s">
        <v>318</v>
      </c>
      <c r="B168" s="43">
        <v>1710100700</v>
      </c>
      <c r="C168" s="39">
        <v>200</v>
      </c>
      <c r="D168" s="70">
        <v>0</v>
      </c>
    </row>
    <row r="169" spans="1:4" ht="24" customHeight="1">
      <c r="A169" s="275" t="s">
        <v>319</v>
      </c>
      <c r="B169" s="43">
        <v>1710100710</v>
      </c>
      <c r="C169" s="39">
        <v>200</v>
      </c>
      <c r="D169" s="70">
        <v>90</v>
      </c>
    </row>
    <row r="170" spans="1:4" ht="25.5" customHeight="1">
      <c r="A170" s="22" t="s">
        <v>676</v>
      </c>
      <c r="B170" s="254">
        <v>1900000000</v>
      </c>
      <c r="C170" s="255"/>
      <c r="D170" s="259">
        <f>D171</f>
        <v>250</v>
      </c>
    </row>
    <row r="171" spans="1:4" ht="27" customHeight="1">
      <c r="A171" s="275" t="s">
        <v>677</v>
      </c>
      <c r="B171" s="257">
        <v>1920000000</v>
      </c>
      <c r="C171" s="255"/>
      <c r="D171" s="258">
        <f>D172</f>
        <v>250</v>
      </c>
    </row>
    <row r="172" spans="1:4" ht="27.75" customHeight="1">
      <c r="A172" s="275" t="s">
        <v>678</v>
      </c>
      <c r="B172" s="257">
        <v>1920100000</v>
      </c>
      <c r="C172" s="255"/>
      <c r="D172" s="258">
        <f>D173</f>
        <v>250</v>
      </c>
    </row>
    <row r="173" spans="1:4" ht="60.75" customHeight="1">
      <c r="A173" s="285" t="s">
        <v>679</v>
      </c>
      <c r="B173" s="257">
        <v>1920120300</v>
      </c>
      <c r="C173" s="255">
        <v>200</v>
      </c>
      <c r="D173" s="258">
        <v>250</v>
      </c>
    </row>
    <row r="174" spans="1:4" ht="40.5" customHeight="1">
      <c r="A174" s="22" t="s">
        <v>683</v>
      </c>
      <c r="B174" s="262">
        <v>2000000000</v>
      </c>
      <c r="C174" s="270"/>
      <c r="D174" s="271">
        <f>D175+D178</f>
        <v>4481.5</v>
      </c>
    </row>
    <row r="175" spans="1:4" ht="29.25" customHeight="1">
      <c r="A175" s="275" t="s">
        <v>684</v>
      </c>
      <c r="B175" s="265">
        <v>2010000000</v>
      </c>
      <c r="C175" s="260"/>
      <c r="D175" s="267">
        <f>D176</f>
        <v>2303</v>
      </c>
    </row>
    <row r="176" spans="1:4" ht="28.5" customHeight="1">
      <c r="A176" s="266" t="s">
        <v>685</v>
      </c>
      <c r="B176" s="265">
        <v>2010100000</v>
      </c>
      <c r="C176" s="260"/>
      <c r="D176" s="267">
        <f>D177</f>
        <v>2303</v>
      </c>
    </row>
    <row r="177" spans="1:4" ht="27.75" customHeight="1">
      <c r="A177" s="285" t="s">
        <v>795</v>
      </c>
      <c r="B177" s="265">
        <v>2010108010</v>
      </c>
      <c r="C177" s="260">
        <v>500</v>
      </c>
      <c r="D177" s="267">
        <v>2303</v>
      </c>
    </row>
    <row r="178" spans="1:4" ht="27.75" customHeight="1">
      <c r="A178" s="285" t="s">
        <v>687</v>
      </c>
      <c r="B178" s="265">
        <v>2020000000</v>
      </c>
      <c r="C178" s="260"/>
      <c r="D178" s="267">
        <f>D179</f>
        <v>2178.5</v>
      </c>
    </row>
    <row r="179" spans="1:4" ht="27.75" customHeight="1">
      <c r="A179" s="266" t="s">
        <v>688</v>
      </c>
      <c r="B179" s="265">
        <v>2020100000</v>
      </c>
      <c r="C179" s="260"/>
      <c r="D179" s="267">
        <f>D180</f>
        <v>2178.5</v>
      </c>
    </row>
    <row r="180" spans="1:4" ht="38.25" customHeight="1">
      <c r="A180" s="285" t="s">
        <v>739</v>
      </c>
      <c r="B180" s="309">
        <v>2020120410</v>
      </c>
      <c r="C180" s="260">
        <v>200</v>
      </c>
      <c r="D180" s="267">
        <v>2178.5</v>
      </c>
    </row>
    <row r="181" spans="1:4" ht="43.5" customHeight="1">
      <c r="A181" s="311" t="s">
        <v>787</v>
      </c>
      <c r="B181" s="315">
        <v>2100000000</v>
      </c>
      <c r="C181" s="313"/>
      <c r="D181" s="314">
        <f>D182</f>
        <v>400</v>
      </c>
    </row>
    <row r="182" spans="1:4" ht="25.5" customHeight="1">
      <c r="A182" s="285" t="s">
        <v>788</v>
      </c>
      <c r="B182" s="309">
        <v>2110000000</v>
      </c>
      <c r="C182" s="308"/>
      <c r="D182" s="312">
        <f>D183</f>
        <v>400</v>
      </c>
    </row>
    <row r="183" spans="1:4" ht="21.75" customHeight="1">
      <c r="A183" s="14" t="s">
        <v>674</v>
      </c>
      <c r="B183" s="309">
        <v>2110100000</v>
      </c>
      <c r="C183" s="308"/>
      <c r="D183" s="312">
        <f>D184+D185+D186+D187+D188</f>
        <v>400</v>
      </c>
    </row>
    <row r="184" spans="1:4" ht="27" customHeight="1">
      <c r="A184" s="318" t="s">
        <v>789</v>
      </c>
      <c r="B184" s="310">
        <v>2110120450</v>
      </c>
      <c r="C184" s="308">
        <v>300</v>
      </c>
      <c r="D184" s="312">
        <v>200</v>
      </c>
    </row>
    <row r="185" spans="1:4" ht="19.5" customHeight="1">
      <c r="A185" s="318" t="s">
        <v>790</v>
      </c>
      <c r="B185" s="310">
        <v>2110120460</v>
      </c>
      <c r="C185" s="308">
        <v>300</v>
      </c>
      <c r="D185" s="312">
        <v>100</v>
      </c>
    </row>
    <row r="186" spans="1:4" ht="28.5" customHeight="1">
      <c r="A186" s="318" t="s">
        <v>791</v>
      </c>
      <c r="B186" s="310">
        <v>2110120470</v>
      </c>
      <c r="C186" s="308">
        <v>300</v>
      </c>
      <c r="D186" s="312">
        <v>50</v>
      </c>
    </row>
    <row r="187" spans="1:4" ht="26.25" customHeight="1">
      <c r="A187" s="318" t="s">
        <v>792</v>
      </c>
      <c r="B187" s="310">
        <v>2110120480</v>
      </c>
      <c r="C187" s="308">
        <v>300</v>
      </c>
      <c r="D187" s="312">
        <v>25</v>
      </c>
    </row>
    <row r="188" spans="1:4" ht="27.75" customHeight="1">
      <c r="A188" s="318" t="s">
        <v>793</v>
      </c>
      <c r="B188" s="310">
        <v>2110120490</v>
      </c>
      <c r="C188" s="308">
        <v>300</v>
      </c>
      <c r="D188" s="312">
        <v>25</v>
      </c>
    </row>
    <row r="189" spans="1:4" ht="27.75" customHeight="1">
      <c r="A189" s="376" t="s">
        <v>826</v>
      </c>
      <c r="B189" s="364">
        <v>2200000000</v>
      </c>
      <c r="C189" s="367"/>
      <c r="D189" s="368">
        <f>D190</f>
        <v>77.599999999999994</v>
      </c>
    </row>
    <row r="190" spans="1:4" ht="19.5" customHeight="1">
      <c r="A190" s="287" t="s">
        <v>827</v>
      </c>
      <c r="B190" s="365">
        <v>2210000000</v>
      </c>
      <c r="C190" s="363"/>
      <c r="D190" s="366">
        <f>D191</f>
        <v>77.599999999999994</v>
      </c>
    </row>
    <row r="191" spans="1:4" ht="19.5" customHeight="1">
      <c r="A191" s="287" t="s">
        <v>828</v>
      </c>
      <c r="B191" s="365">
        <v>2210100000</v>
      </c>
      <c r="C191" s="363"/>
      <c r="D191" s="366">
        <f>D192</f>
        <v>77.599999999999994</v>
      </c>
    </row>
    <row r="192" spans="1:4" ht="27" customHeight="1">
      <c r="A192" s="372" t="s">
        <v>829</v>
      </c>
      <c r="B192" s="365">
        <v>2210100550</v>
      </c>
      <c r="C192" s="363">
        <v>200</v>
      </c>
      <c r="D192" s="366">
        <v>77.599999999999994</v>
      </c>
    </row>
    <row r="193" spans="1:4" ht="27" customHeight="1">
      <c r="A193" s="311" t="s">
        <v>45</v>
      </c>
      <c r="B193" s="38">
        <v>4000000000</v>
      </c>
      <c r="C193" s="39"/>
      <c r="D193" s="71">
        <f>D194+D195</f>
        <v>977.9</v>
      </c>
    </row>
    <row r="194" spans="1:4" ht="41.25" customHeight="1">
      <c r="A194" s="44" t="s">
        <v>254</v>
      </c>
      <c r="B194" s="43">
        <v>4090000270</v>
      </c>
      <c r="C194" s="39">
        <v>100</v>
      </c>
      <c r="D194" s="70">
        <v>817.5</v>
      </c>
    </row>
    <row r="195" spans="1:4" ht="25.5" customHeight="1">
      <c r="A195" s="66" t="s">
        <v>320</v>
      </c>
      <c r="B195" s="43">
        <v>4090000270</v>
      </c>
      <c r="C195" s="39">
        <v>200</v>
      </c>
      <c r="D195" s="70">
        <v>160.4</v>
      </c>
    </row>
    <row r="196" spans="1:4" ht="27" customHeight="1">
      <c r="A196" s="64" t="s">
        <v>279</v>
      </c>
      <c r="B196" s="38">
        <v>4100000000</v>
      </c>
      <c r="C196" s="39"/>
      <c r="D196" s="71">
        <f>D197+D198+D199+D201+D204+D205+D206+D202+D203+D200</f>
        <v>23087.8</v>
      </c>
    </row>
    <row r="197" spans="1:4" ht="42" customHeight="1">
      <c r="A197" s="14" t="s">
        <v>255</v>
      </c>
      <c r="B197" s="43">
        <v>4190000250</v>
      </c>
      <c r="C197" s="39">
        <v>100</v>
      </c>
      <c r="D197" s="70">
        <v>1313.5</v>
      </c>
    </row>
    <row r="198" spans="1:4" ht="42.75" customHeight="1">
      <c r="A198" s="44" t="s">
        <v>256</v>
      </c>
      <c r="B198" s="43">
        <v>4190000280</v>
      </c>
      <c r="C198" s="39">
        <v>100</v>
      </c>
      <c r="D198" s="70">
        <v>13960</v>
      </c>
    </row>
    <row r="199" spans="1:4" ht="27.75" customHeight="1">
      <c r="A199" s="66" t="s">
        <v>321</v>
      </c>
      <c r="B199" s="43">
        <v>4190000280</v>
      </c>
      <c r="C199" s="39">
        <v>200</v>
      </c>
      <c r="D199" s="70">
        <v>3076.5</v>
      </c>
    </row>
    <row r="200" spans="1:4" ht="29.25" customHeight="1">
      <c r="A200" s="115" t="s">
        <v>351</v>
      </c>
      <c r="B200" s="113">
        <v>4190000280</v>
      </c>
      <c r="C200" s="117">
        <v>300</v>
      </c>
      <c r="D200" s="116"/>
    </row>
    <row r="201" spans="1:4" ht="19.5" customHeight="1">
      <c r="A201" s="44" t="s">
        <v>257</v>
      </c>
      <c r="B201" s="43">
        <v>4190000280</v>
      </c>
      <c r="C201" s="39">
        <v>800</v>
      </c>
      <c r="D201" s="70">
        <v>34.299999999999997</v>
      </c>
    </row>
    <row r="202" spans="1:4" ht="42.75" customHeight="1">
      <c r="A202" s="44" t="s">
        <v>280</v>
      </c>
      <c r="B202" s="42" t="s">
        <v>266</v>
      </c>
      <c r="C202" s="13" t="s">
        <v>10</v>
      </c>
      <c r="D202" s="70">
        <v>1098.7</v>
      </c>
    </row>
    <row r="203" spans="1:4" ht="27.75" customHeight="1">
      <c r="A203" s="66" t="s">
        <v>322</v>
      </c>
      <c r="B203" s="42" t="s">
        <v>266</v>
      </c>
      <c r="C203" s="13" t="s">
        <v>113</v>
      </c>
      <c r="D203" s="70">
        <v>159</v>
      </c>
    </row>
    <row r="204" spans="1:4" ht="42.75" customHeight="1">
      <c r="A204" s="44" t="s">
        <v>258</v>
      </c>
      <c r="B204" s="43">
        <v>4190000290</v>
      </c>
      <c r="C204" s="39">
        <v>100</v>
      </c>
      <c r="D204" s="70">
        <v>3167.6</v>
      </c>
    </row>
    <row r="205" spans="1:4" ht="27" customHeight="1">
      <c r="A205" s="66" t="s">
        <v>323</v>
      </c>
      <c r="B205" s="43">
        <v>4190000290</v>
      </c>
      <c r="C205" s="39">
        <v>200</v>
      </c>
      <c r="D205" s="70">
        <v>277.2</v>
      </c>
    </row>
    <row r="206" spans="1:4" ht="29.25" customHeight="1">
      <c r="A206" s="44" t="s">
        <v>259</v>
      </c>
      <c r="B206" s="43">
        <v>4190000290</v>
      </c>
      <c r="C206" s="39">
        <v>800</v>
      </c>
      <c r="D206" s="70">
        <v>1</v>
      </c>
    </row>
    <row r="207" spans="1:4" ht="18" customHeight="1">
      <c r="A207" s="64" t="s">
        <v>46</v>
      </c>
      <c r="B207" s="38">
        <v>4290000000</v>
      </c>
      <c r="C207" s="39"/>
      <c r="D207" s="259">
        <f>D208+D209+D210+D211+D212+D213+D215+D216+D217+D218+D219+D220+D221+D222+D214</f>
        <v>14998.699999999999</v>
      </c>
    </row>
    <row r="208" spans="1:4" ht="22.5" customHeight="1">
      <c r="A208" s="44" t="s">
        <v>260</v>
      </c>
      <c r="B208" s="43">
        <v>4290020090</v>
      </c>
      <c r="C208" s="39">
        <v>800</v>
      </c>
      <c r="D208" s="70">
        <v>5200</v>
      </c>
    </row>
    <row r="209" spans="1:4" ht="30" customHeight="1">
      <c r="A209" s="44" t="s">
        <v>261</v>
      </c>
      <c r="B209" s="43">
        <v>4290020100</v>
      </c>
      <c r="C209" s="39">
        <v>200</v>
      </c>
      <c r="D209" s="70">
        <v>400</v>
      </c>
    </row>
    <row r="210" spans="1:4" ht="28.5" customHeight="1">
      <c r="A210" s="66" t="s">
        <v>324</v>
      </c>
      <c r="B210" s="43">
        <v>4290020110</v>
      </c>
      <c r="C210" s="39">
        <v>200</v>
      </c>
      <c r="D210" s="70">
        <v>53.6</v>
      </c>
    </row>
    <row r="211" spans="1:4" ht="29.25" customHeight="1">
      <c r="A211" s="87" t="s">
        <v>342</v>
      </c>
      <c r="B211" s="86">
        <v>4290020120</v>
      </c>
      <c r="C211" s="89">
        <v>800</v>
      </c>
      <c r="D211" s="88">
        <v>28.5</v>
      </c>
    </row>
    <row r="212" spans="1:4" ht="38.25" customHeight="1">
      <c r="A212" s="66" t="s">
        <v>325</v>
      </c>
      <c r="B212" s="43">
        <v>4290020140</v>
      </c>
      <c r="C212" s="39">
        <v>200</v>
      </c>
      <c r="D212" s="70">
        <v>236.4</v>
      </c>
    </row>
    <row r="213" spans="1:4" ht="39.75" customHeight="1">
      <c r="A213" s="66" t="s">
        <v>326</v>
      </c>
      <c r="B213" s="43">
        <v>4290020150</v>
      </c>
      <c r="C213" s="39">
        <v>200</v>
      </c>
      <c r="D213" s="70">
        <v>328</v>
      </c>
    </row>
    <row r="214" spans="1:4" ht="42.75" customHeight="1">
      <c r="A214" s="382" t="s">
        <v>841</v>
      </c>
      <c r="B214" s="343">
        <v>4290008100</v>
      </c>
      <c r="C214" s="338">
        <v>500</v>
      </c>
      <c r="D214" s="345">
        <v>966.3</v>
      </c>
    </row>
    <row r="215" spans="1:4" ht="53.25" customHeight="1">
      <c r="A215" s="44" t="s">
        <v>50</v>
      </c>
      <c r="B215" s="43">
        <v>4290000300</v>
      </c>
      <c r="C215" s="39">
        <v>100</v>
      </c>
      <c r="D215" s="334">
        <v>2703.3</v>
      </c>
    </row>
    <row r="216" spans="1:4" ht="42" customHeight="1">
      <c r="A216" s="66" t="s">
        <v>327</v>
      </c>
      <c r="B216" s="43">
        <v>4290000300</v>
      </c>
      <c r="C216" s="39">
        <v>200</v>
      </c>
      <c r="D216" s="334">
        <v>919.5</v>
      </c>
    </row>
    <row r="217" spans="1:4" ht="28.5" customHeight="1">
      <c r="A217" s="87" t="s">
        <v>51</v>
      </c>
      <c r="B217" s="43">
        <v>4290000300</v>
      </c>
      <c r="C217" s="39">
        <v>800</v>
      </c>
      <c r="D217" s="334">
        <v>26.4</v>
      </c>
    </row>
    <row r="218" spans="1:4" ht="40.5" customHeight="1">
      <c r="A218" s="14" t="s">
        <v>328</v>
      </c>
      <c r="B218" s="113">
        <v>4290020160</v>
      </c>
      <c r="C218" s="117">
        <v>200</v>
      </c>
      <c r="D218" s="116">
        <v>1301.2</v>
      </c>
    </row>
    <row r="219" spans="1:4" ht="31.5" customHeight="1">
      <c r="A219" s="266" t="s">
        <v>675</v>
      </c>
      <c r="B219" s="265">
        <v>4290020180</v>
      </c>
      <c r="C219" s="260">
        <v>200</v>
      </c>
      <c r="D219" s="267">
        <v>950</v>
      </c>
    </row>
    <row r="220" spans="1:4" ht="27" customHeight="1">
      <c r="A220" s="252" t="s">
        <v>725</v>
      </c>
      <c r="B220" s="268">
        <v>4290020270</v>
      </c>
      <c r="C220" s="253">
        <v>200</v>
      </c>
      <c r="D220" s="267">
        <v>559.4</v>
      </c>
    </row>
    <row r="221" spans="1:4" ht="29.25" customHeight="1">
      <c r="A221" s="14" t="s">
        <v>262</v>
      </c>
      <c r="B221" s="113">
        <v>4290007010</v>
      </c>
      <c r="C221" s="117">
        <v>300</v>
      </c>
      <c r="D221" s="116">
        <v>1316.1</v>
      </c>
    </row>
    <row r="222" spans="1:4" ht="52.5" customHeight="1">
      <c r="A222" s="14" t="s">
        <v>350</v>
      </c>
      <c r="B222" s="113">
        <v>4290007030</v>
      </c>
      <c r="C222" s="117">
        <v>300</v>
      </c>
      <c r="D222" s="116">
        <v>10</v>
      </c>
    </row>
    <row r="223" spans="1:4" ht="27.75" customHeight="1">
      <c r="A223" s="64" t="s">
        <v>47</v>
      </c>
      <c r="B223" s="114">
        <v>4300000000</v>
      </c>
      <c r="C223" s="117"/>
      <c r="D223" s="118">
        <f>D224</f>
        <v>9.9</v>
      </c>
    </row>
    <row r="224" spans="1:4" ht="15.75" customHeight="1">
      <c r="A224" s="14" t="s">
        <v>46</v>
      </c>
      <c r="B224" s="113">
        <v>4390000000</v>
      </c>
      <c r="C224" s="117"/>
      <c r="D224" s="116">
        <f>D225+D226</f>
        <v>9.9</v>
      </c>
    </row>
    <row r="225" spans="1:4" ht="27" customHeight="1">
      <c r="A225" s="115" t="s">
        <v>329</v>
      </c>
      <c r="B225" s="113">
        <v>4390080350</v>
      </c>
      <c r="C225" s="117">
        <v>200</v>
      </c>
      <c r="D225" s="116">
        <v>6.9</v>
      </c>
    </row>
    <row r="226" spans="1:4" ht="66.75" customHeight="1">
      <c r="A226" s="115" t="s">
        <v>330</v>
      </c>
      <c r="B226" s="113">
        <v>4390080370</v>
      </c>
      <c r="C226" s="117">
        <v>200</v>
      </c>
      <c r="D226" s="116">
        <v>3</v>
      </c>
    </row>
    <row r="227" spans="1:4" ht="19.5" customHeight="1">
      <c r="A227" s="109" t="s">
        <v>48</v>
      </c>
      <c r="B227" s="110"/>
      <c r="C227" s="107"/>
      <c r="D227" s="108">
        <f>D14+D82+D103+D107+D111+D135+D139+D143+D150+D157+D193+D196+D207+D223+D165+D170+D174+D181+D189</f>
        <v>172612.7</v>
      </c>
    </row>
  </sheetData>
  <mergeCells count="18">
    <mergeCell ref="A7:D7"/>
    <mergeCell ref="A12:A13"/>
    <mergeCell ref="B12:B13"/>
    <mergeCell ref="C12:C13"/>
    <mergeCell ref="A1:D1"/>
    <mergeCell ref="A2:D2"/>
    <mergeCell ref="A5:D5"/>
    <mergeCell ref="B3:D3"/>
    <mergeCell ref="B4:D4"/>
    <mergeCell ref="B29:B30"/>
    <mergeCell ref="C29:C30"/>
    <mergeCell ref="A8:D8"/>
    <mergeCell ref="A11:D11"/>
    <mergeCell ref="A10:D10"/>
    <mergeCell ref="A9:D9"/>
    <mergeCell ref="A29:A30"/>
    <mergeCell ref="D12:D13"/>
    <mergeCell ref="D29:D30"/>
  </mergeCells>
  <pageMargins left="0.70866141732283472" right="0.11811023622047245" top="0.74803149606299213" bottom="0.74803149606299213" header="0.31496062992125984" footer="0.31496062992125984"/>
  <pageSetup paperSize="9" scale="72" orientation="portrait" r:id="rId1"/>
  <rowBreaks count="6" manualBreakCount="6">
    <brk id="39" max="16383" man="1"/>
    <brk id="64" max="16383" man="1"/>
    <brk id="98" max="16383" man="1"/>
    <brk id="136" max="3" man="1"/>
    <brk id="174" max="16383" man="1"/>
    <brk id="21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E210"/>
  <sheetViews>
    <sheetView tabSelected="1" view="pageBreakPreview" zoomScaleSheetLayoutView="100" workbookViewId="0">
      <selection activeCell="A138" sqref="A138"/>
    </sheetView>
  </sheetViews>
  <sheetFormatPr defaultRowHeight="12.75"/>
  <cols>
    <col min="1" max="1" width="73.28515625" style="52" customWidth="1"/>
    <col min="2" max="2" width="11.28515625" style="52" customWidth="1"/>
    <col min="3" max="3" width="5.28515625" style="52" customWidth="1"/>
    <col min="4" max="4" width="8.7109375" style="52" customWidth="1"/>
    <col min="5" max="5" width="9" style="52" customWidth="1"/>
    <col min="6" max="16384" width="9.140625" style="52"/>
  </cols>
  <sheetData>
    <row r="1" spans="1:5" ht="15.75">
      <c r="A1" s="401" t="s">
        <v>35</v>
      </c>
      <c r="B1" s="401"/>
      <c r="C1" s="401"/>
      <c r="D1" s="401"/>
      <c r="E1" s="401"/>
    </row>
    <row r="2" spans="1:5" ht="15.75">
      <c r="A2" s="401" t="s">
        <v>0</v>
      </c>
      <c r="B2" s="401"/>
      <c r="C2" s="401"/>
      <c r="D2" s="401"/>
      <c r="E2" s="401"/>
    </row>
    <row r="3" spans="1:5" ht="15.75" customHeight="1">
      <c r="A3" s="169"/>
      <c r="B3" s="401" t="s">
        <v>1</v>
      </c>
      <c r="C3" s="401"/>
      <c r="D3" s="401"/>
      <c r="E3" s="401"/>
    </row>
    <row r="4" spans="1:5" ht="15.75" customHeight="1">
      <c r="A4" s="169"/>
      <c r="B4" s="401" t="s">
        <v>2</v>
      </c>
      <c r="C4" s="401"/>
      <c r="D4" s="401"/>
      <c r="E4" s="401"/>
    </row>
    <row r="5" spans="1:5" ht="15.75">
      <c r="A5" s="401" t="s">
        <v>844</v>
      </c>
      <c r="B5" s="401"/>
      <c r="C5" s="401"/>
      <c r="D5" s="401"/>
      <c r="E5" s="401"/>
    </row>
    <row r="6" spans="1:5">
      <c r="A6" s="53"/>
    </row>
    <row r="7" spans="1:5">
      <c r="A7" s="472" t="s">
        <v>36</v>
      </c>
      <c r="B7" s="473"/>
      <c r="C7" s="473"/>
      <c r="D7" s="473"/>
    </row>
    <row r="8" spans="1:5">
      <c r="A8" s="472" t="s">
        <v>52</v>
      </c>
      <c r="B8" s="473"/>
      <c r="C8" s="473"/>
      <c r="D8" s="473"/>
    </row>
    <row r="9" spans="1:5">
      <c r="A9" s="472" t="s">
        <v>53</v>
      </c>
      <c r="B9" s="473"/>
      <c r="C9" s="473"/>
      <c r="D9" s="473"/>
    </row>
    <row r="10" spans="1:5" ht="39" customHeight="1">
      <c r="A10" s="472" t="s">
        <v>514</v>
      </c>
      <c r="B10" s="473"/>
      <c r="C10" s="473"/>
      <c r="D10" s="473"/>
    </row>
    <row r="11" spans="1:5" ht="19.5" customHeight="1">
      <c r="A11" s="181"/>
      <c r="B11" s="182"/>
      <c r="C11" s="182"/>
      <c r="D11" s="182"/>
    </row>
    <row r="12" spans="1:5" ht="15" customHeight="1">
      <c r="A12" s="479" t="s">
        <v>37</v>
      </c>
      <c r="B12" s="479" t="s">
        <v>38</v>
      </c>
      <c r="C12" s="479" t="s">
        <v>39</v>
      </c>
      <c r="D12" s="478" t="s">
        <v>513</v>
      </c>
      <c r="E12" s="478"/>
    </row>
    <row r="13" spans="1:5" ht="12.75" customHeight="1">
      <c r="A13" s="480"/>
      <c r="B13" s="480"/>
      <c r="C13" s="480"/>
      <c r="D13" s="408" t="s">
        <v>507</v>
      </c>
      <c r="E13" s="482" t="s">
        <v>506</v>
      </c>
    </row>
    <row r="14" spans="1:5" ht="21" customHeight="1">
      <c r="A14" s="481"/>
      <c r="B14" s="481"/>
      <c r="C14" s="481"/>
      <c r="D14" s="477"/>
      <c r="E14" s="483"/>
    </row>
    <row r="15" spans="1:5" ht="25.5">
      <c r="A15" s="51" t="s">
        <v>40</v>
      </c>
      <c r="B15" s="54" t="s">
        <v>120</v>
      </c>
      <c r="C15" s="176"/>
      <c r="D15" s="184">
        <f>D16+D21+D28+D32+D49+D57+D62+D69+D72</f>
        <v>106908.4</v>
      </c>
      <c r="E15" s="271">
        <f>E16+E21+E28+E32+E49+E57+E62+E69+E72</f>
        <v>103178.70000000001</v>
      </c>
    </row>
    <row r="16" spans="1:5" s="55" customFormat="1">
      <c r="A16" s="51" t="s">
        <v>121</v>
      </c>
      <c r="B16" s="54" t="s">
        <v>122</v>
      </c>
      <c r="C16" s="174"/>
      <c r="D16" s="184">
        <f>D17</f>
        <v>3639.7</v>
      </c>
      <c r="E16" s="271">
        <f>E17</f>
        <v>0</v>
      </c>
    </row>
    <row r="17" spans="1:5" ht="25.5">
      <c r="A17" s="171" t="s">
        <v>124</v>
      </c>
      <c r="B17" s="170" t="s">
        <v>132</v>
      </c>
      <c r="C17" s="72"/>
      <c r="D17" s="178">
        <f>SUM(D18:D20)</f>
        <v>3639.7</v>
      </c>
      <c r="E17" s="186"/>
    </row>
    <row r="18" spans="1:5" ht="38.25">
      <c r="A18" s="177" t="s">
        <v>289</v>
      </c>
      <c r="B18" s="170" t="s">
        <v>133</v>
      </c>
      <c r="C18" s="180">
        <v>200</v>
      </c>
      <c r="D18" s="178">
        <v>1750</v>
      </c>
      <c r="E18" s="186"/>
    </row>
    <row r="19" spans="1:5" ht="43.5" customHeight="1">
      <c r="A19" s="177" t="s">
        <v>123</v>
      </c>
      <c r="B19" s="170" t="s">
        <v>133</v>
      </c>
      <c r="C19" s="180">
        <v>600</v>
      </c>
      <c r="D19" s="178">
        <v>1514.7</v>
      </c>
      <c r="E19" s="186"/>
    </row>
    <row r="20" spans="1:5" ht="36.75" customHeight="1">
      <c r="A20" s="171" t="s">
        <v>508</v>
      </c>
      <c r="B20" s="170" t="s">
        <v>134</v>
      </c>
      <c r="C20" s="180">
        <v>200</v>
      </c>
      <c r="D20" s="178">
        <v>375</v>
      </c>
      <c r="E20" s="186"/>
    </row>
    <row r="21" spans="1:5" ht="25.5">
      <c r="A21" s="58" t="s">
        <v>139</v>
      </c>
      <c r="B21" s="24" t="s">
        <v>138</v>
      </c>
      <c r="C21" s="56"/>
      <c r="D21" s="184">
        <f>D22</f>
        <v>955.6</v>
      </c>
      <c r="E21" s="184">
        <f>E22</f>
        <v>955.6</v>
      </c>
    </row>
    <row r="22" spans="1:5" ht="29.25" customHeight="1">
      <c r="A22" s="177" t="s">
        <v>140</v>
      </c>
      <c r="B22" s="170" t="s">
        <v>141</v>
      </c>
      <c r="C22" s="56"/>
      <c r="D22" s="178">
        <f>SUM(D23:D27)</f>
        <v>955.6</v>
      </c>
      <c r="E22" s="185">
        <f>SUM(E23:E27)</f>
        <v>955.6</v>
      </c>
    </row>
    <row r="23" spans="1:5" ht="67.5" customHeight="1">
      <c r="A23" s="14" t="s">
        <v>292</v>
      </c>
      <c r="B23" s="170" t="s">
        <v>142</v>
      </c>
      <c r="C23" s="180">
        <v>200</v>
      </c>
      <c r="D23" s="178">
        <v>33.799999999999997</v>
      </c>
      <c r="E23" s="185">
        <v>33.799999999999997</v>
      </c>
    </row>
    <row r="24" spans="1:5" ht="69.75" customHeight="1">
      <c r="A24" s="14" t="s">
        <v>510</v>
      </c>
      <c r="B24" s="170" t="s">
        <v>142</v>
      </c>
      <c r="C24" s="180">
        <v>600</v>
      </c>
      <c r="D24" s="178">
        <v>67.599999999999994</v>
      </c>
      <c r="E24" s="185">
        <v>67.599999999999994</v>
      </c>
    </row>
    <row r="25" spans="1:5">
      <c r="A25" s="474" t="s">
        <v>293</v>
      </c>
      <c r="B25" s="425" t="s">
        <v>143</v>
      </c>
      <c r="C25" s="471">
        <v>200</v>
      </c>
      <c r="D25" s="460">
        <v>199.5</v>
      </c>
      <c r="E25" s="460">
        <v>199.5</v>
      </c>
    </row>
    <row r="26" spans="1:5">
      <c r="A26" s="475"/>
      <c r="B26" s="421"/>
      <c r="C26" s="397"/>
      <c r="D26" s="461"/>
      <c r="E26" s="461"/>
    </row>
    <row r="27" spans="1:5" ht="63" customHeight="1">
      <c r="A27" s="171" t="s">
        <v>144</v>
      </c>
      <c r="B27" s="170" t="s">
        <v>145</v>
      </c>
      <c r="C27" s="180">
        <v>300</v>
      </c>
      <c r="D27" s="178">
        <v>654.70000000000005</v>
      </c>
      <c r="E27" s="185">
        <v>654.70000000000005</v>
      </c>
    </row>
    <row r="28" spans="1:5">
      <c r="A28" s="175" t="s">
        <v>267</v>
      </c>
      <c r="B28" s="24" t="s">
        <v>270</v>
      </c>
      <c r="C28" s="57"/>
      <c r="D28" s="184">
        <f>D29</f>
        <v>476.4</v>
      </c>
      <c r="E28" s="184">
        <f>E29</f>
        <v>476.4</v>
      </c>
    </row>
    <row r="29" spans="1:5" ht="19.5" customHeight="1">
      <c r="A29" s="177" t="s">
        <v>268</v>
      </c>
      <c r="B29" s="170" t="s">
        <v>271</v>
      </c>
      <c r="C29" s="180"/>
      <c r="D29" s="178">
        <f>D30+D31</f>
        <v>476.4</v>
      </c>
      <c r="E29" s="185">
        <f>E30+E31</f>
        <v>476.4</v>
      </c>
    </row>
    <row r="30" spans="1:5" ht="39" customHeight="1">
      <c r="A30" s="177" t="s">
        <v>294</v>
      </c>
      <c r="B30" s="170" t="s">
        <v>272</v>
      </c>
      <c r="C30" s="180">
        <v>200</v>
      </c>
      <c r="D30" s="178">
        <v>426.4</v>
      </c>
      <c r="E30" s="185">
        <v>426.4</v>
      </c>
    </row>
    <row r="31" spans="1:5" ht="44.25" customHeight="1">
      <c r="A31" s="177" t="s">
        <v>269</v>
      </c>
      <c r="B31" s="170" t="s">
        <v>272</v>
      </c>
      <c r="C31" s="180">
        <v>600</v>
      </c>
      <c r="D31" s="178">
        <v>50</v>
      </c>
      <c r="E31" s="185">
        <v>50</v>
      </c>
    </row>
    <row r="32" spans="1:5" ht="21" customHeight="1">
      <c r="A32" s="175" t="s">
        <v>146</v>
      </c>
      <c r="B32" s="24" t="s">
        <v>147</v>
      </c>
      <c r="C32" s="180"/>
      <c r="D32" s="184">
        <f>D33+D39</f>
        <v>44055.8</v>
      </c>
      <c r="E32" s="184">
        <f>E33+E39</f>
        <v>44055.8</v>
      </c>
    </row>
    <row r="33" spans="1:5">
      <c r="A33" s="177" t="s">
        <v>148</v>
      </c>
      <c r="B33" s="170" t="s">
        <v>149</v>
      </c>
      <c r="C33" s="180"/>
      <c r="D33" s="178">
        <f>SUM(D34:D38)</f>
        <v>9219.2999999999993</v>
      </c>
      <c r="E33" s="185">
        <f>SUM(E34:E38)</f>
        <v>9219.2999999999993</v>
      </c>
    </row>
    <row r="34" spans="1:5" ht="53.25" customHeight="1">
      <c r="A34" s="177" t="s">
        <v>125</v>
      </c>
      <c r="B34" s="170" t="s">
        <v>150</v>
      </c>
      <c r="C34" s="180">
        <v>100</v>
      </c>
      <c r="D34" s="178">
        <v>3511.9</v>
      </c>
      <c r="E34" s="186">
        <v>3511.9</v>
      </c>
    </row>
    <row r="35" spans="1:5" ht="39" customHeight="1">
      <c r="A35" s="177" t="s">
        <v>295</v>
      </c>
      <c r="B35" s="172" t="s">
        <v>150</v>
      </c>
      <c r="C35" s="180">
        <v>200</v>
      </c>
      <c r="D35" s="178">
        <v>3156.4</v>
      </c>
      <c r="E35" s="186">
        <v>3156.4</v>
      </c>
    </row>
    <row r="36" spans="1:5" ht="27.75" customHeight="1">
      <c r="A36" s="177" t="s">
        <v>126</v>
      </c>
      <c r="B36" s="170" t="s">
        <v>150</v>
      </c>
      <c r="C36" s="180">
        <v>800</v>
      </c>
      <c r="D36" s="178">
        <v>20.9</v>
      </c>
      <c r="E36" s="186">
        <v>20.9</v>
      </c>
    </row>
    <row r="37" spans="1:5" ht="27" customHeight="1">
      <c r="A37" s="177" t="s">
        <v>296</v>
      </c>
      <c r="B37" s="170" t="s">
        <v>263</v>
      </c>
      <c r="C37" s="180">
        <v>200</v>
      </c>
      <c r="D37" s="178">
        <v>1529.3</v>
      </c>
      <c r="E37" s="186">
        <v>1529.3</v>
      </c>
    </row>
    <row r="38" spans="1:5" ht="25.5">
      <c r="A38" s="177" t="s">
        <v>297</v>
      </c>
      <c r="B38" s="170" t="s">
        <v>273</v>
      </c>
      <c r="C38" s="180">
        <v>200</v>
      </c>
      <c r="D38" s="178">
        <v>1000.8</v>
      </c>
      <c r="E38" s="186">
        <v>1000.8</v>
      </c>
    </row>
    <row r="39" spans="1:5">
      <c r="A39" s="177" t="s">
        <v>151</v>
      </c>
      <c r="B39" s="170" t="s">
        <v>152</v>
      </c>
      <c r="C39" s="180"/>
      <c r="D39" s="178">
        <f>SUM(D40:D48)</f>
        <v>34836.5</v>
      </c>
      <c r="E39" s="185">
        <f>SUM(E40:E48)</f>
        <v>34836.5</v>
      </c>
    </row>
    <row r="40" spans="1:5" ht="66" customHeight="1">
      <c r="A40" s="177" t="s">
        <v>127</v>
      </c>
      <c r="B40" s="172" t="s">
        <v>153</v>
      </c>
      <c r="C40" s="179">
        <v>100</v>
      </c>
      <c r="D40" s="178">
        <v>809.8</v>
      </c>
      <c r="E40" s="186">
        <v>809.8</v>
      </c>
    </row>
    <row r="41" spans="1:5" ht="42" customHeight="1">
      <c r="A41" s="23" t="s">
        <v>298</v>
      </c>
      <c r="B41" s="172" t="s">
        <v>153</v>
      </c>
      <c r="C41" s="180">
        <v>200</v>
      </c>
      <c r="D41" s="178">
        <v>8747.7000000000007</v>
      </c>
      <c r="E41" s="186">
        <v>8747.7000000000007</v>
      </c>
    </row>
    <row r="42" spans="1:5" ht="40.5" customHeight="1">
      <c r="A42" s="23" t="s">
        <v>128</v>
      </c>
      <c r="B42" s="172" t="s">
        <v>153</v>
      </c>
      <c r="C42" s="180">
        <v>600</v>
      </c>
      <c r="D42" s="178">
        <v>16154.9</v>
      </c>
      <c r="E42" s="186">
        <v>16154.9</v>
      </c>
    </row>
    <row r="43" spans="1:5" ht="29.25" customHeight="1">
      <c r="A43" s="23" t="s">
        <v>129</v>
      </c>
      <c r="B43" s="172" t="s">
        <v>153</v>
      </c>
      <c r="C43" s="180">
        <v>800</v>
      </c>
      <c r="D43" s="178">
        <v>110.5</v>
      </c>
      <c r="E43" s="186">
        <v>110.5</v>
      </c>
    </row>
    <row r="44" spans="1:5" ht="53.25" customHeight="1">
      <c r="A44" s="177" t="s">
        <v>130</v>
      </c>
      <c r="B44" s="170" t="s">
        <v>154</v>
      </c>
      <c r="C44" s="180">
        <v>100</v>
      </c>
      <c r="D44" s="178">
        <v>6533.2</v>
      </c>
      <c r="E44" s="186">
        <v>6533.2</v>
      </c>
    </row>
    <row r="45" spans="1:5" ht="26.25" customHeight="1">
      <c r="A45" s="23" t="s">
        <v>299</v>
      </c>
      <c r="B45" s="170" t="s">
        <v>154</v>
      </c>
      <c r="C45" s="180">
        <v>200</v>
      </c>
      <c r="D45" s="178">
        <v>1095.9000000000001</v>
      </c>
      <c r="E45" s="186">
        <v>1095.9000000000001</v>
      </c>
    </row>
    <row r="46" spans="1:5" ht="17.25" customHeight="1">
      <c r="A46" s="23" t="s">
        <v>131</v>
      </c>
      <c r="B46" s="170" t="s">
        <v>154</v>
      </c>
      <c r="C46" s="180">
        <v>800</v>
      </c>
      <c r="D46" s="178">
        <v>1.9</v>
      </c>
      <c r="E46" s="186">
        <v>1.9</v>
      </c>
    </row>
    <row r="47" spans="1:5" ht="26.25" customHeight="1">
      <c r="A47" s="177" t="s">
        <v>296</v>
      </c>
      <c r="B47" s="170" t="s">
        <v>155</v>
      </c>
      <c r="C47" s="180">
        <v>200</v>
      </c>
      <c r="D47" s="178">
        <v>738.5</v>
      </c>
      <c r="E47" s="186">
        <v>738.5</v>
      </c>
    </row>
    <row r="48" spans="1:5" ht="25.5">
      <c r="A48" s="177" t="s">
        <v>297</v>
      </c>
      <c r="B48" s="170" t="s">
        <v>274</v>
      </c>
      <c r="C48" s="180">
        <v>200</v>
      </c>
      <c r="D48" s="178">
        <v>644.1</v>
      </c>
      <c r="E48" s="186">
        <v>644.1</v>
      </c>
    </row>
    <row r="49" spans="1:5" ht="32.25" customHeight="1">
      <c r="A49" s="60" t="s">
        <v>156</v>
      </c>
      <c r="B49" s="61" t="s">
        <v>158</v>
      </c>
      <c r="C49" s="180"/>
      <c r="D49" s="184">
        <f>D50+D53</f>
        <v>52913.9</v>
      </c>
      <c r="E49" s="184">
        <f>E50+E53</f>
        <v>52913.9</v>
      </c>
    </row>
    <row r="50" spans="1:5">
      <c r="A50" s="177" t="s">
        <v>148</v>
      </c>
      <c r="B50" s="170" t="s">
        <v>157</v>
      </c>
      <c r="C50" s="180"/>
      <c r="D50" s="178">
        <f>D51+D52</f>
        <v>4369.3</v>
      </c>
      <c r="E50" s="185">
        <f>E51+E52</f>
        <v>4369.3</v>
      </c>
    </row>
    <row r="51" spans="1:5" ht="129" customHeight="1">
      <c r="A51" s="177" t="s">
        <v>159</v>
      </c>
      <c r="B51" s="170" t="s">
        <v>160</v>
      </c>
      <c r="C51" s="180">
        <v>100</v>
      </c>
      <c r="D51" s="178">
        <v>4344.5</v>
      </c>
      <c r="E51" s="178">
        <v>4344.5</v>
      </c>
    </row>
    <row r="52" spans="1:5" ht="105.75" customHeight="1">
      <c r="A52" s="177" t="s">
        <v>300</v>
      </c>
      <c r="B52" s="170" t="s">
        <v>160</v>
      </c>
      <c r="C52" s="180">
        <v>200</v>
      </c>
      <c r="D52" s="178">
        <v>24.8</v>
      </c>
      <c r="E52" s="186">
        <v>24.8</v>
      </c>
    </row>
    <row r="53" spans="1:5">
      <c r="A53" s="177" t="s">
        <v>161</v>
      </c>
      <c r="B53" s="170" t="s">
        <v>162</v>
      </c>
      <c r="C53" s="179"/>
      <c r="D53" s="178">
        <f>D54+D55+D56</f>
        <v>48544.6</v>
      </c>
      <c r="E53" s="185">
        <f>E54+E55+E56</f>
        <v>48544.6</v>
      </c>
    </row>
    <row r="54" spans="1:5" ht="132" customHeight="1">
      <c r="A54" s="177" t="s">
        <v>337</v>
      </c>
      <c r="B54" s="170" t="s">
        <v>165</v>
      </c>
      <c r="C54" s="180">
        <v>100</v>
      </c>
      <c r="D54" s="178">
        <v>13189.9</v>
      </c>
      <c r="E54" s="178">
        <v>13189.9</v>
      </c>
    </row>
    <row r="55" spans="1:5" ht="103.5" customHeight="1">
      <c r="A55" s="177" t="s">
        <v>301</v>
      </c>
      <c r="B55" s="170" t="s">
        <v>165</v>
      </c>
      <c r="C55" s="180">
        <v>200</v>
      </c>
      <c r="D55" s="178">
        <v>49</v>
      </c>
      <c r="E55" s="178">
        <v>49</v>
      </c>
    </row>
    <row r="56" spans="1:5" ht="106.5" customHeight="1">
      <c r="A56" s="23" t="s">
        <v>163</v>
      </c>
      <c r="B56" s="170" t="s">
        <v>165</v>
      </c>
      <c r="C56" s="180">
        <v>600</v>
      </c>
      <c r="D56" s="178">
        <v>35305.699999999997</v>
      </c>
      <c r="E56" s="178">
        <v>35305.699999999997</v>
      </c>
    </row>
    <row r="57" spans="1:5" ht="20.25" customHeight="1">
      <c r="A57" s="58" t="s">
        <v>164</v>
      </c>
      <c r="B57" s="24" t="s">
        <v>166</v>
      </c>
      <c r="C57" s="180"/>
      <c r="D57" s="184">
        <f>D58</f>
        <v>3824.3</v>
      </c>
      <c r="E57" s="184">
        <f>E58</f>
        <v>3824.3</v>
      </c>
    </row>
    <row r="58" spans="1:5" ht="20.25" customHeight="1">
      <c r="A58" s="177" t="s">
        <v>167</v>
      </c>
      <c r="B58" s="170" t="s">
        <v>168</v>
      </c>
      <c r="C58" s="180"/>
      <c r="D58" s="78">
        <f>D59+D60+D61</f>
        <v>3824.3</v>
      </c>
      <c r="E58" s="78">
        <f>E59+E60+E61</f>
        <v>3824.3</v>
      </c>
    </row>
    <row r="59" spans="1:5" ht="54" customHeight="1">
      <c r="A59" s="177" t="s">
        <v>169</v>
      </c>
      <c r="B59" s="170" t="s">
        <v>170</v>
      </c>
      <c r="C59" s="180">
        <v>100</v>
      </c>
      <c r="D59" s="178">
        <v>3001.5</v>
      </c>
      <c r="E59" s="186">
        <v>3001.5</v>
      </c>
    </row>
    <row r="60" spans="1:5" ht="38.25">
      <c r="A60" s="177" t="s">
        <v>302</v>
      </c>
      <c r="B60" s="170" t="s">
        <v>170</v>
      </c>
      <c r="C60" s="180">
        <v>200</v>
      </c>
      <c r="D60" s="178">
        <v>717.8</v>
      </c>
      <c r="E60" s="186">
        <v>717.8</v>
      </c>
    </row>
    <row r="61" spans="1:5" ht="26.25" customHeight="1">
      <c r="A61" s="177" t="s">
        <v>171</v>
      </c>
      <c r="B61" s="170" t="s">
        <v>170</v>
      </c>
      <c r="C61" s="180">
        <v>800</v>
      </c>
      <c r="D61" s="178">
        <v>105</v>
      </c>
      <c r="E61" s="186">
        <v>105</v>
      </c>
    </row>
    <row r="62" spans="1:5">
      <c r="A62" s="58" t="s">
        <v>172</v>
      </c>
      <c r="B62" s="24" t="s">
        <v>173</v>
      </c>
      <c r="C62" s="180"/>
      <c r="D62" s="184">
        <f>D63</f>
        <v>665.7</v>
      </c>
      <c r="E62" s="184">
        <f>E63</f>
        <v>665.7</v>
      </c>
    </row>
    <row r="63" spans="1:5" ht="20.25" customHeight="1">
      <c r="A63" s="177" t="s">
        <v>174</v>
      </c>
      <c r="B63" s="170" t="s">
        <v>175</v>
      </c>
      <c r="C63" s="180"/>
      <c r="D63" s="178">
        <f>D64+D65+D66+D67+D68</f>
        <v>665.7</v>
      </c>
      <c r="E63" s="185">
        <f>E64+E65+E66+E67+E68</f>
        <v>665.7</v>
      </c>
    </row>
    <row r="64" spans="1:5" ht="39.75" customHeight="1">
      <c r="A64" s="10" t="s">
        <v>303</v>
      </c>
      <c r="B64" s="170" t="s">
        <v>177</v>
      </c>
      <c r="C64" s="180">
        <v>200</v>
      </c>
      <c r="D64" s="178">
        <v>69.3</v>
      </c>
      <c r="E64" s="185">
        <v>69.3</v>
      </c>
    </row>
    <row r="65" spans="1:5" ht="50.25" customHeight="1">
      <c r="A65" s="10" t="s">
        <v>176</v>
      </c>
      <c r="B65" s="170" t="s">
        <v>177</v>
      </c>
      <c r="C65" s="180">
        <v>600</v>
      </c>
      <c r="D65" s="178">
        <v>184.8</v>
      </c>
      <c r="E65" s="185">
        <v>184.8</v>
      </c>
    </row>
    <row r="66" spans="1:5" ht="52.5" customHeight="1">
      <c r="A66" s="177" t="s">
        <v>304</v>
      </c>
      <c r="B66" s="170" t="s">
        <v>178</v>
      </c>
      <c r="C66" s="180">
        <v>200</v>
      </c>
      <c r="D66" s="178">
        <v>23.1</v>
      </c>
      <c r="E66" s="185">
        <v>23.1</v>
      </c>
    </row>
    <row r="67" spans="1:5" ht="39.75" customHeight="1">
      <c r="A67" s="10" t="s">
        <v>339</v>
      </c>
      <c r="B67" s="170" t="s">
        <v>341</v>
      </c>
      <c r="C67" s="180">
        <v>200</v>
      </c>
      <c r="D67" s="178">
        <v>122.9</v>
      </c>
      <c r="E67" s="186">
        <v>122.9</v>
      </c>
    </row>
    <row r="68" spans="1:5" ht="41.25" customHeight="1">
      <c r="A68" s="10" t="s">
        <v>340</v>
      </c>
      <c r="B68" s="170" t="s">
        <v>341</v>
      </c>
      <c r="C68" s="180">
        <v>600</v>
      </c>
      <c r="D68" s="178">
        <v>265.60000000000002</v>
      </c>
      <c r="E68" s="186">
        <v>265.60000000000002</v>
      </c>
    </row>
    <row r="69" spans="1:5" ht="25.5">
      <c r="A69" s="58" t="s">
        <v>179</v>
      </c>
      <c r="B69" s="24" t="s">
        <v>180</v>
      </c>
      <c r="C69" s="180"/>
      <c r="D69" s="184">
        <f>D70</f>
        <v>90</v>
      </c>
      <c r="E69" s="184">
        <f>E70</f>
        <v>0</v>
      </c>
    </row>
    <row r="70" spans="1:5">
      <c r="A70" s="177" t="s">
        <v>181</v>
      </c>
      <c r="B70" s="170" t="s">
        <v>182</v>
      </c>
      <c r="C70" s="180"/>
      <c r="D70" s="178">
        <f>D71</f>
        <v>90</v>
      </c>
      <c r="E70" s="185">
        <f>E71</f>
        <v>0</v>
      </c>
    </row>
    <row r="71" spans="1:5" ht="42" customHeight="1">
      <c r="A71" s="177" t="s">
        <v>305</v>
      </c>
      <c r="B71" s="170" t="s">
        <v>183</v>
      </c>
      <c r="C71" s="180">
        <v>200</v>
      </c>
      <c r="D71" s="178">
        <v>90</v>
      </c>
      <c r="E71" s="192"/>
    </row>
    <row r="72" spans="1:5" ht="30" customHeight="1">
      <c r="A72" s="175" t="s">
        <v>184</v>
      </c>
      <c r="B72" s="62" t="s">
        <v>185</v>
      </c>
      <c r="C72" s="183"/>
      <c r="D72" s="184">
        <f>D73</f>
        <v>287</v>
      </c>
      <c r="E72" s="184">
        <f>E73</f>
        <v>287</v>
      </c>
    </row>
    <row r="73" spans="1:5" ht="18.75" customHeight="1">
      <c r="A73" s="177" t="s">
        <v>135</v>
      </c>
      <c r="B73" s="69" t="s">
        <v>189</v>
      </c>
      <c r="C73" s="183"/>
      <c r="D73" s="178">
        <f>D74+D75+D76</f>
        <v>287</v>
      </c>
      <c r="E73" s="185">
        <f>E74+E75+E76</f>
        <v>287</v>
      </c>
    </row>
    <row r="74" spans="1:5" ht="53.25" customHeight="1">
      <c r="A74" s="177" t="s">
        <v>186</v>
      </c>
      <c r="B74" s="69" t="s">
        <v>190</v>
      </c>
      <c r="C74" s="180">
        <v>300</v>
      </c>
      <c r="D74" s="178">
        <v>48</v>
      </c>
      <c r="E74" s="185">
        <v>48</v>
      </c>
    </row>
    <row r="75" spans="1:5" ht="26.25" customHeight="1">
      <c r="A75" s="177" t="s">
        <v>187</v>
      </c>
      <c r="B75" s="170" t="s">
        <v>191</v>
      </c>
      <c r="C75" s="180">
        <v>300</v>
      </c>
      <c r="D75" s="178">
        <v>144</v>
      </c>
      <c r="E75" s="185">
        <v>144</v>
      </c>
    </row>
    <row r="76" spans="1:5" ht="27" customHeight="1">
      <c r="A76" s="177" t="s">
        <v>188</v>
      </c>
      <c r="B76" s="170" t="s">
        <v>192</v>
      </c>
      <c r="C76" s="180">
        <v>300</v>
      </c>
      <c r="D76" s="178">
        <v>95</v>
      </c>
      <c r="E76" s="185">
        <v>95</v>
      </c>
    </row>
    <row r="77" spans="1:5" ht="20.25" customHeight="1">
      <c r="A77" s="177" t="s">
        <v>276</v>
      </c>
      <c r="B77" s="24" t="s">
        <v>193</v>
      </c>
      <c r="C77" s="180"/>
      <c r="D77" s="184">
        <f>D78+D91</f>
        <v>8037.0999999999995</v>
      </c>
      <c r="E77" s="271">
        <f>E78+E91</f>
        <v>8037.0999999999995</v>
      </c>
    </row>
    <row r="78" spans="1:5" ht="19.5" customHeight="1">
      <c r="A78" s="63" t="s">
        <v>194</v>
      </c>
      <c r="B78" s="69" t="s">
        <v>195</v>
      </c>
      <c r="C78" s="180"/>
      <c r="D78" s="178">
        <f>D79+D84+D86+D88</f>
        <v>6591.2999999999993</v>
      </c>
      <c r="E78" s="190">
        <f>E79+E84+E86+E88</f>
        <v>6591.2999999999993</v>
      </c>
    </row>
    <row r="79" spans="1:5">
      <c r="A79" s="177" t="s">
        <v>198</v>
      </c>
      <c r="B79" s="69" t="s">
        <v>199</v>
      </c>
      <c r="C79" s="180"/>
      <c r="D79" s="178">
        <f>D80+D81+D82+D83</f>
        <v>4428.7999999999993</v>
      </c>
      <c r="E79" s="190">
        <f>E80+E81+E82+E83</f>
        <v>4422.7999999999993</v>
      </c>
    </row>
    <row r="80" spans="1:5" ht="56.25" customHeight="1">
      <c r="A80" s="177" t="s">
        <v>196</v>
      </c>
      <c r="B80" s="69" t="s">
        <v>200</v>
      </c>
      <c r="C80" s="180">
        <v>100</v>
      </c>
      <c r="D80" s="190">
        <v>2334.1999999999998</v>
      </c>
      <c r="E80" s="186">
        <v>2334.1999999999998</v>
      </c>
    </row>
    <row r="81" spans="1:5" ht="40.5" customHeight="1">
      <c r="A81" s="177" t="s">
        <v>306</v>
      </c>
      <c r="B81" s="69" t="s">
        <v>200</v>
      </c>
      <c r="C81" s="180">
        <v>200</v>
      </c>
      <c r="D81" s="190">
        <v>2018.6</v>
      </c>
      <c r="E81" s="186">
        <v>2012.6</v>
      </c>
    </row>
    <row r="82" spans="1:5" ht="27.75" customHeight="1">
      <c r="A82" s="177" t="s">
        <v>197</v>
      </c>
      <c r="B82" s="69" t="s">
        <v>200</v>
      </c>
      <c r="C82" s="180">
        <v>800</v>
      </c>
      <c r="D82" s="190">
        <v>31</v>
      </c>
      <c r="E82" s="186">
        <v>31</v>
      </c>
    </row>
    <row r="83" spans="1:5" ht="29.25" customHeight="1">
      <c r="A83" s="173" t="s">
        <v>307</v>
      </c>
      <c r="B83" s="170" t="s">
        <v>201</v>
      </c>
      <c r="C83" s="180">
        <v>200</v>
      </c>
      <c r="D83" s="190">
        <v>45</v>
      </c>
      <c r="E83" s="186">
        <v>45</v>
      </c>
    </row>
    <row r="84" spans="1:5" ht="25.5">
      <c r="A84" s="177" t="s">
        <v>202</v>
      </c>
      <c r="B84" s="69" t="s">
        <v>203</v>
      </c>
      <c r="C84" s="180"/>
      <c r="D84" s="178">
        <f>D85</f>
        <v>60</v>
      </c>
      <c r="E84" s="186">
        <f>E85</f>
        <v>66</v>
      </c>
    </row>
    <row r="85" spans="1:5" ht="38.25">
      <c r="A85" s="177" t="s">
        <v>308</v>
      </c>
      <c r="B85" s="69" t="s">
        <v>204</v>
      </c>
      <c r="C85" s="180">
        <v>200</v>
      </c>
      <c r="D85" s="178">
        <v>60</v>
      </c>
      <c r="E85" s="186">
        <v>66</v>
      </c>
    </row>
    <row r="86" spans="1:5" ht="25.5">
      <c r="A86" s="177" t="s">
        <v>205</v>
      </c>
      <c r="B86" s="69" t="s">
        <v>206</v>
      </c>
      <c r="C86" s="180"/>
      <c r="D86" s="178">
        <f>D87</f>
        <v>252.9</v>
      </c>
      <c r="E86" s="267">
        <f>E87</f>
        <v>252.9</v>
      </c>
    </row>
    <row r="87" spans="1:5" ht="54" customHeight="1">
      <c r="A87" s="177" t="s">
        <v>208</v>
      </c>
      <c r="B87" s="170" t="s">
        <v>210</v>
      </c>
      <c r="C87" s="180">
        <v>100</v>
      </c>
      <c r="D87" s="178">
        <v>252.9</v>
      </c>
      <c r="E87" s="186">
        <v>252.9</v>
      </c>
    </row>
    <row r="88" spans="1:5" ht="18" customHeight="1">
      <c r="A88" s="189" t="s">
        <v>515</v>
      </c>
      <c r="B88" s="69" t="s">
        <v>518</v>
      </c>
      <c r="C88" s="180"/>
      <c r="D88" s="178">
        <f>D89+D90</f>
        <v>1849.6</v>
      </c>
      <c r="E88" s="190">
        <f>E89+E90</f>
        <v>1849.6</v>
      </c>
    </row>
    <row r="89" spans="1:5" ht="66" customHeight="1">
      <c r="A89" s="189" t="s">
        <v>516</v>
      </c>
      <c r="B89" s="261" t="s">
        <v>734</v>
      </c>
      <c r="C89" s="180"/>
      <c r="D89" s="178">
        <v>1441.3</v>
      </c>
      <c r="E89" s="186">
        <v>1441.3</v>
      </c>
    </row>
    <row r="90" spans="1:5" ht="53.25" customHeight="1">
      <c r="A90" s="189" t="s">
        <v>517</v>
      </c>
      <c r="B90" s="261" t="s">
        <v>734</v>
      </c>
      <c r="C90" s="180">
        <v>100</v>
      </c>
      <c r="D90" s="178">
        <v>408.3</v>
      </c>
      <c r="E90" s="186">
        <v>408.3</v>
      </c>
    </row>
    <row r="91" spans="1:5" ht="25.5">
      <c r="A91" s="58" t="s">
        <v>211</v>
      </c>
      <c r="B91" s="62" t="s">
        <v>212</v>
      </c>
      <c r="C91" s="180"/>
      <c r="D91" s="184">
        <f>D92</f>
        <v>1445.8</v>
      </c>
      <c r="E91" s="184">
        <f>E92</f>
        <v>1445.8</v>
      </c>
    </row>
    <row r="92" spans="1:5" ht="17.25" customHeight="1">
      <c r="A92" s="177" t="s">
        <v>167</v>
      </c>
      <c r="B92" s="69" t="s">
        <v>213</v>
      </c>
      <c r="C92" s="180"/>
      <c r="D92" s="178">
        <f>D94+D95+D93+D96</f>
        <v>1445.8</v>
      </c>
      <c r="E92" s="190">
        <f>E94+E95+E93+E96</f>
        <v>1445.8</v>
      </c>
    </row>
    <row r="93" spans="1:5" ht="66.75" customHeight="1">
      <c r="A93" s="177" t="s">
        <v>214</v>
      </c>
      <c r="B93" s="69" t="s">
        <v>216</v>
      </c>
      <c r="C93" s="180">
        <v>100</v>
      </c>
      <c r="D93" s="178">
        <v>1304.2</v>
      </c>
      <c r="E93" s="186">
        <v>1304.2</v>
      </c>
    </row>
    <row r="94" spans="1:5" ht="41.25" customHeight="1">
      <c r="A94" s="177" t="s">
        <v>309</v>
      </c>
      <c r="B94" s="69" t="s">
        <v>216</v>
      </c>
      <c r="C94" s="180">
        <v>200</v>
      </c>
      <c r="D94" s="178">
        <v>74.099999999999994</v>
      </c>
      <c r="E94" s="186">
        <v>74.099999999999994</v>
      </c>
    </row>
    <row r="95" spans="1:5" ht="30.75" customHeight="1">
      <c r="A95" s="177" t="s">
        <v>215</v>
      </c>
      <c r="B95" s="69" t="s">
        <v>216</v>
      </c>
      <c r="C95" s="180">
        <v>800</v>
      </c>
      <c r="D95" s="178">
        <v>0.5</v>
      </c>
      <c r="E95" s="186">
        <v>0.5</v>
      </c>
    </row>
    <row r="96" spans="1:5" ht="67.5" customHeight="1">
      <c r="A96" s="344" t="s">
        <v>519</v>
      </c>
      <c r="B96" s="186" t="s">
        <v>794</v>
      </c>
      <c r="C96" s="338">
        <v>100</v>
      </c>
      <c r="D96" s="345">
        <v>67</v>
      </c>
      <c r="E96" s="186">
        <v>67</v>
      </c>
    </row>
    <row r="97" spans="1:5" ht="25.5">
      <c r="A97" s="279" t="s">
        <v>41</v>
      </c>
      <c r="B97" s="24" t="s">
        <v>217</v>
      </c>
      <c r="C97" s="273"/>
      <c r="D97" s="283">
        <f>D98</f>
        <v>177.8</v>
      </c>
      <c r="E97" s="283">
        <f>E98</f>
        <v>0</v>
      </c>
    </row>
    <row r="98" spans="1:5" ht="30" customHeight="1">
      <c r="A98" s="63" t="s">
        <v>218</v>
      </c>
      <c r="B98" s="274" t="s">
        <v>219</v>
      </c>
      <c r="C98" s="11"/>
      <c r="D98" s="281">
        <f>D99</f>
        <v>177.8</v>
      </c>
      <c r="E98" s="186"/>
    </row>
    <row r="99" spans="1:5" ht="30.75" customHeight="1">
      <c r="A99" s="280" t="s">
        <v>220</v>
      </c>
      <c r="B99" s="274" t="s">
        <v>221</v>
      </c>
      <c r="C99" s="11"/>
      <c r="D99" s="281">
        <f>D100</f>
        <v>177.8</v>
      </c>
      <c r="E99" s="186"/>
    </row>
    <row r="100" spans="1:5" ht="44.25" customHeight="1">
      <c r="A100" s="280" t="s">
        <v>310</v>
      </c>
      <c r="B100" s="274" t="s">
        <v>222</v>
      </c>
      <c r="C100" s="273">
        <v>200</v>
      </c>
      <c r="D100" s="281">
        <v>177.8</v>
      </c>
      <c r="E100" s="186"/>
    </row>
    <row r="101" spans="1:5" ht="25.5">
      <c r="A101" s="279" t="s">
        <v>42</v>
      </c>
      <c r="B101" s="24" t="s">
        <v>223</v>
      </c>
      <c r="C101" s="273"/>
      <c r="D101" s="283">
        <f>D102</f>
        <v>70</v>
      </c>
      <c r="E101" s="283">
        <f>E102</f>
        <v>0</v>
      </c>
    </row>
    <row r="102" spans="1:5" ht="25.5">
      <c r="A102" s="63" t="s">
        <v>224</v>
      </c>
      <c r="B102" s="274" t="s">
        <v>225</v>
      </c>
      <c r="C102" s="273"/>
      <c r="D102" s="281">
        <f>D103</f>
        <v>70</v>
      </c>
      <c r="E102" s="186"/>
    </row>
    <row r="103" spans="1:5" ht="28.5" customHeight="1">
      <c r="A103" s="280" t="s">
        <v>226</v>
      </c>
      <c r="B103" s="274" t="s">
        <v>227</v>
      </c>
      <c r="C103" s="273"/>
      <c r="D103" s="281">
        <f>D104</f>
        <v>70</v>
      </c>
      <c r="E103" s="186"/>
    </row>
    <row r="104" spans="1:5" ht="40.5" customHeight="1">
      <c r="A104" s="280" t="s">
        <v>311</v>
      </c>
      <c r="B104" s="386" t="s">
        <v>848</v>
      </c>
      <c r="C104" s="273">
        <v>200</v>
      </c>
      <c r="D104" s="281">
        <v>70</v>
      </c>
      <c r="E104" s="186"/>
    </row>
    <row r="105" spans="1:5" ht="43.5" customHeight="1">
      <c r="A105" s="280" t="s">
        <v>277</v>
      </c>
      <c r="B105" s="24" t="s">
        <v>228</v>
      </c>
      <c r="C105" s="273"/>
      <c r="D105" s="283">
        <f>D106+D109+D112+D116+D120+D124+D127</f>
        <v>8614.2999999999993</v>
      </c>
      <c r="E105" s="283">
        <f>E106+E109+E112+E116+E120+E124+E127</f>
        <v>8388.7000000000007</v>
      </c>
    </row>
    <row r="106" spans="1:5" ht="25.5">
      <c r="A106" s="280" t="s">
        <v>343</v>
      </c>
      <c r="B106" s="274" t="s">
        <v>344</v>
      </c>
      <c r="C106" s="273"/>
      <c r="D106" s="281">
        <f>D107</f>
        <v>134.30000000000001</v>
      </c>
      <c r="E106" s="281">
        <f>E107</f>
        <v>107.4</v>
      </c>
    </row>
    <row r="107" spans="1:5">
      <c r="A107" s="280" t="s">
        <v>345</v>
      </c>
      <c r="B107" s="274" t="s">
        <v>346</v>
      </c>
      <c r="C107" s="273"/>
      <c r="D107" s="281">
        <f>D108</f>
        <v>134.30000000000001</v>
      </c>
      <c r="E107" s="281">
        <f>E108</f>
        <v>107.4</v>
      </c>
    </row>
    <row r="108" spans="1:5" ht="27.75" customHeight="1">
      <c r="A108" s="280" t="s">
        <v>349</v>
      </c>
      <c r="B108" s="274" t="s">
        <v>680</v>
      </c>
      <c r="C108" s="273">
        <v>300</v>
      </c>
      <c r="D108" s="281">
        <v>134.30000000000001</v>
      </c>
      <c r="E108" s="281">
        <v>107.4</v>
      </c>
    </row>
    <row r="109" spans="1:5" ht="18" customHeight="1">
      <c r="A109" s="275" t="s">
        <v>690</v>
      </c>
      <c r="B109" s="274" t="s">
        <v>691</v>
      </c>
      <c r="C109" s="273"/>
      <c r="D109" s="281">
        <f>D110</f>
        <v>508.4</v>
      </c>
      <c r="E109" s="281">
        <f>E110</f>
        <v>309.7</v>
      </c>
    </row>
    <row r="110" spans="1:5" ht="25.5">
      <c r="A110" s="280" t="s">
        <v>696</v>
      </c>
      <c r="B110" s="274" t="s">
        <v>692</v>
      </c>
      <c r="C110" s="273"/>
      <c r="D110" s="281">
        <f>D111</f>
        <v>508.4</v>
      </c>
      <c r="E110" s="281">
        <f>E111</f>
        <v>309.7</v>
      </c>
    </row>
    <row r="111" spans="1:5" ht="42" customHeight="1">
      <c r="A111" s="275" t="s">
        <v>735</v>
      </c>
      <c r="B111" s="274" t="s">
        <v>693</v>
      </c>
      <c r="C111" s="273">
        <v>400</v>
      </c>
      <c r="D111" s="281">
        <v>508.4</v>
      </c>
      <c r="E111" s="281">
        <v>309.7</v>
      </c>
    </row>
    <row r="112" spans="1:5" ht="27.75" customHeight="1">
      <c r="A112" s="275" t="s">
        <v>705</v>
      </c>
      <c r="B112" s="274" t="s">
        <v>707</v>
      </c>
      <c r="C112" s="273"/>
      <c r="D112" s="281">
        <f>D113</f>
        <v>1023.0999999999999</v>
      </c>
      <c r="E112" s="281">
        <f>E113</f>
        <v>1023.0999999999999</v>
      </c>
    </row>
    <row r="113" spans="1:5" ht="20.25" customHeight="1">
      <c r="A113" s="275" t="s">
        <v>706</v>
      </c>
      <c r="B113" s="274" t="s">
        <v>712</v>
      </c>
      <c r="C113" s="273"/>
      <c r="D113" s="281">
        <f>D114+D115</f>
        <v>1023.0999999999999</v>
      </c>
      <c r="E113" s="281">
        <f>E114+E115</f>
        <v>1023.0999999999999</v>
      </c>
    </row>
    <row r="114" spans="1:5" ht="45" customHeight="1">
      <c r="A114" s="275" t="s">
        <v>732</v>
      </c>
      <c r="B114" s="274" t="s">
        <v>713</v>
      </c>
      <c r="C114" s="273">
        <v>200</v>
      </c>
      <c r="D114" s="281">
        <v>879.9</v>
      </c>
      <c r="E114" s="281">
        <v>879.9</v>
      </c>
    </row>
    <row r="115" spans="1:5" ht="29.25" customHeight="1">
      <c r="A115" s="275" t="s">
        <v>731</v>
      </c>
      <c r="B115" s="274" t="s">
        <v>714</v>
      </c>
      <c r="C115" s="273">
        <v>200</v>
      </c>
      <c r="D115" s="281">
        <v>143.19999999999999</v>
      </c>
      <c r="E115" s="281">
        <v>143.19999999999999</v>
      </c>
    </row>
    <row r="116" spans="1:5" ht="25.5">
      <c r="A116" s="275" t="s">
        <v>694</v>
      </c>
      <c r="B116" s="274" t="s">
        <v>708</v>
      </c>
      <c r="C116" s="273"/>
      <c r="D116" s="281">
        <f>D117</f>
        <v>887.90000000000009</v>
      </c>
      <c r="E116" s="281">
        <f>E117</f>
        <v>887.90000000000009</v>
      </c>
    </row>
    <row r="117" spans="1:5" ht="20.25" customHeight="1">
      <c r="A117" s="280" t="s">
        <v>695</v>
      </c>
      <c r="B117" s="274" t="s">
        <v>715</v>
      </c>
      <c r="C117" s="273"/>
      <c r="D117" s="281">
        <f>D118+D119</f>
        <v>887.90000000000009</v>
      </c>
      <c r="E117" s="281">
        <f>E118+E119</f>
        <v>887.90000000000009</v>
      </c>
    </row>
    <row r="118" spans="1:5" ht="26.25" customHeight="1">
      <c r="A118" s="275" t="s">
        <v>730</v>
      </c>
      <c r="B118" s="274" t="s">
        <v>716</v>
      </c>
      <c r="C118" s="273">
        <v>200</v>
      </c>
      <c r="D118" s="281">
        <v>529.1</v>
      </c>
      <c r="E118" s="281">
        <v>529.1</v>
      </c>
    </row>
    <row r="119" spans="1:5" ht="24" customHeight="1">
      <c r="A119" s="275" t="s">
        <v>729</v>
      </c>
      <c r="B119" s="274" t="s">
        <v>717</v>
      </c>
      <c r="C119" s="273">
        <v>200</v>
      </c>
      <c r="D119" s="281">
        <v>358.8</v>
      </c>
      <c r="E119" s="281">
        <v>358.8</v>
      </c>
    </row>
    <row r="120" spans="1:5" ht="24" customHeight="1">
      <c r="A120" s="275" t="s">
        <v>697</v>
      </c>
      <c r="B120" s="274" t="s">
        <v>709</v>
      </c>
      <c r="C120" s="273"/>
      <c r="D120" s="281">
        <f>D121</f>
        <v>5500</v>
      </c>
      <c r="E120" s="281">
        <f>E121</f>
        <v>5500</v>
      </c>
    </row>
    <row r="121" spans="1:5" ht="28.5" customHeight="1">
      <c r="A121" s="280" t="s">
        <v>698</v>
      </c>
      <c r="B121" s="274" t="s">
        <v>718</v>
      </c>
      <c r="C121" s="273"/>
      <c r="D121" s="281">
        <f>D122+D123</f>
        <v>5500</v>
      </c>
      <c r="E121" s="281">
        <f>E122+E123</f>
        <v>5500</v>
      </c>
    </row>
    <row r="122" spans="1:5" ht="42.75" customHeight="1">
      <c r="A122" s="275" t="s">
        <v>702</v>
      </c>
      <c r="B122" s="386" t="s">
        <v>849</v>
      </c>
      <c r="C122" s="273">
        <v>800</v>
      </c>
      <c r="D122" s="281">
        <v>5000</v>
      </c>
      <c r="E122" s="281">
        <v>5000</v>
      </c>
    </row>
    <row r="123" spans="1:5" ht="29.25" customHeight="1">
      <c r="A123" s="275" t="s">
        <v>728</v>
      </c>
      <c r="B123" s="274" t="s">
        <v>719</v>
      </c>
      <c r="C123" s="273">
        <v>200</v>
      </c>
      <c r="D123" s="281">
        <v>500</v>
      </c>
      <c r="E123" s="281">
        <v>500</v>
      </c>
    </row>
    <row r="124" spans="1:5" ht="52.5" customHeight="1">
      <c r="A124" s="275" t="s">
        <v>699</v>
      </c>
      <c r="B124" s="274" t="s">
        <v>710</v>
      </c>
      <c r="C124" s="273"/>
      <c r="D124" s="281">
        <f>D125</f>
        <v>360.6</v>
      </c>
      <c r="E124" s="281">
        <f>E125</f>
        <v>360.6</v>
      </c>
    </row>
    <row r="125" spans="1:5" ht="25.5">
      <c r="A125" s="280" t="s">
        <v>700</v>
      </c>
      <c r="B125" s="274" t="s">
        <v>720</v>
      </c>
      <c r="C125" s="273"/>
      <c r="D125" s="281">
        <f>D126</f>
        <v>360.6</v>
      </c>
      <c r="E125" s="281">
        <f>E126</f>
        <v>360.6</v>
      </c>
    </row>
    <row r="126" spans="1:5" ht="108" customHeight="1">
      <c r="A126" s="275" t="s">
        <v>701</v>
      </c>
      <c r="B126" s="274" t="s">
        <v>721</v>
      </c>
      <c r="C126" s="273">
        <v>800</v>
      </c>
      <c r="D126" s="281">
        <v>360.6</v>
      </c>
      <c r="E126" s="281">
        <v>360.6</v>
      </c>
    </row>
    <row r="127" spans="1:5" ht="27" customHeight="1">
      <c r="A127" s="275" t="s">
        <v>703</v>
      </c>
      <c r="B127" s="274" t="s">
        <v>711</v>
      </c>
      <c r="C127" s="273"/>
      <c r="D127" s="281">
        <f>D128</f>
        <v>200</v>
      </c>
      <c r="E127" s="281">
        <f>E128</f>
        <v>200</v>
      </c>
    </row>
    <row r="128" spans="1:5" ht="22.5" customHeight="1">
      <c r="A128" s="275" t="s">
        <v>704</v>
      </c>
      <c r="B128" s="274" t="s">
        <v>722</v>
      </c>
      <c r="C128" s="273"/>
      <c r="D128" s="281">
        <f>D129+D130</f>
        <v>200</v>
      </c>
      <c r="E128" s="281">
        <f>E129+E130</f>
        <v>200</v>
      </c>
    </row>
    <row r="129" spans="1:5" ht="28.5" customHeight="1">
      <c r="A129" s="275" t="s">
        <v>727</v>
      </c>
      <c r="B129" s="274" t="s">
        <v>723</v>
      </c>
      <c r="C129" s="273">
        <v>200</v>
      </c>
      <c r="D129" s="281">
        <v>150</v>
      </c>
      <c r="E129" s="281">
        <v>150</v>
      </c>
    </row>
    <row r="130" spans="1:5" ht="30" customHeight="1">
      <c r="A130" s="275" t="s">
        <v>726</v>
      </c>
      <c r="B130" s="274" t="s">
        <v>724</v>
      </c>
      <c r="C130" s="273">
        <v>200</v>
      </c>
      <c r="D130" s="281">
        <v>50</v>
      </c>
      <c r="E130" s="281">
        <v>50</v>
      </c>
    </row>
    <row r="131" spans="1:5" ht="28.5" customHeight="1">
      <c r="A131" s="279" t="s">
        <v>43</v>
      </c>
      <c r="B131" s="24" t="s">
        <v>229</v>
      </c>
      <c r="C131" s="273"/>
      <c r="D131" s="283">
        <f t="shared" ref="D131:E133" si="0">D132</f>
        <v>350</v>
      </c>
      <c r="E131" s="283">
        <f t="shared" si="0"/>
        <v>350</v>
      </c>
    </row>
    <row r="132" spans="1:5" ht="25.5">
      <c r="A132" s="280" t="s">
        <v>230</v>
      </c>
      <c r="B132" s="274" t="s">
        <v>231</v>
      </c>
      <c r="C132" s="273"/>
      <c r="D132" s="281">
        <f t="shared" si="0"/>
        <v>350</v>
      </c>
      <c r="E132" s="281">
        <f t="shared" si="0"/>
        <v>350</v>
      </c>
    </row>
    <row r="133" spans="1:5" ht="25.5">
      <c r="A133" s="280" t="s">
        <v>233</v>
      </c>
      <c r="B133" s="274" t="s">
        <v>234</v>
      </c>
      <c r="C133" s="273"/>
      <c r="D133" s="281">
        <f t="shared" si="0"/>
        <v>350</v>
      </c>
      <c r="E133" s="281">
        <f t="shared" si="0"/>
        <v>350</v>
      </c>
    </row>
    <row r="134" spans="1:5" ht="29.25" customHeight="1">
      <c r="A134" s="280" t="s">
        <v>232</v>
      </c>
      <c r="B134" s="274" t="s">
        <v>235</v>
      </c>
      <c r="C134" s="273">
        <v>800</v>
      </c>
      <c r="D134" s="281">
        <v>350</v>
      </c>
      <c r="E134" s="186">
        <v>350</v>
      </c>
    </row>
    <row r="135" spans="1:5" ht="27" customHeight="1">
      <c r="A135" s="280" t="s">
        <v>278</v>
      </c>
      <c r="B135" s="24" t="s">
        <v>236</v>
      </c>
      <c r="C135" s="273"/>
      <c r="D135" s="283">
        <f t="shared" ref="D135:E137" si="1">D136</f>
        <v>200</v>
      </c>
      <c r="E135" s="283">
        <f t="shared" si="1"/>
        <v>200</v>
      </c>
    </row>
    <row r="136" spans="1:5" ht="27" customHeight="1">
      <c r="A136" s="280" t="s">
        <v>237</v>
      </c>
      <c r="B136" s="274" t="s">
        <v>238</v>
      </c>
      <c r="C136" s="273"/>
      <c r="D136" s="281">
        <f t="shared" si="1"/>
        <v>200</v>
      </c>
      <c r="E136" s="281">
        <f t="shared" si="1"/>
        <v>200</v>
      </c>
    </row>
    <row r="137" spans="1:5">
      <c r="A137" s="280" t="s">
        <v>240</v>
      </c>
      <c r="B137" s="274" t="s">
        <v>241</v>
      </c>
      <c r="C137" s="273"/>
      <c r="D137" s="281">
        <f t="shared" si="1"/>
        <v>200</v>
      </c>
      <c r="E137" s="281">
        <f t="shared" si="1"/>
        <v>200</v>
      </c>
    </row>
    <row r="138" spans="1:5" ht="25.5">
      <c r="A138" s="280" t="s">
        <v>239</v>
      </c>
      <c r="B138" s="274" t="s">
        <v>242</v>
      </c>
      <c r="C138" s="273">
        <v>800</v>
      </c>
      <c r="D138" s="281">
        <v>200</v>
      </c>
      <c r="E138" s="186">
        <v>200</v>
      </c>
    </row>
    <row r="139" spans="1:5" ht="27.75" customHeight="1">
      <c r="A139" s="175" t="s">
        <v>110</v>
      </c>
      <c r="B139" s="174">
        <v>1400000000</v>
      </c>
      <c r="C139" s="183"/>
      <c r="D139" s="184">
        <f>D140</f>
        <v>513.6</v>
      </c>
      <c r="E139" s="184">
        <f>E140</f>
        <v>513.6</v>
      </c>
    </row>
    <row r="140" spans="1:5" ht="25.5">
      <c r="A140" s="177" t="s">
        <v>247</v>
      </c>
      <c r="B140" s="69" t="s">
        <v>248</v>
      </c>
      <c r="C140" s="180"/>
      <c r="D140" s="178">
        <f>D141</f>
        <v>513.6</v>
      </c>
      <c r="E140" s="196">
        <f>E141</f>
        <v>513.6</v>
      </c>
    </row>
    <row r="141" spans="1:5" ht="25.5">
      <c r="A141" s="14" t="s">
        <v>249</v>
      </c>
      <c r="B141" s="69" t="s">
        <v>250</v>
      </c>
      <c r="C141" s="180"/>
      <c r="D141" s="178">
        <f>D142+D143+D144</f>
        <v>513.6</v>
      </c>
      <c r="E141" s="267">
        <f>E142+E143+E144</f>
        <v>513.6</v>
      </c>
    </row>
    <row r="142" spans="1:5" ht="38.25">
      <c r="A142" s="195" t="s">
        <v>314</v>
      </c>
      <c r="B142" s="72">
        <v>1410100310</v>
      </c>
      <c r="C142" s="180">
        <v>200</v>
      </c>
      <c r="D142" s="178">
        <v>150</v>
      </c>
      <c r="E142" s="186">
        <v>150</v>
      </c>
    </row>
    <row r="143" spans="1:5" ht="64.5" customHeight="1">
      <c r="A143" s="171" t="s">
        <v>251</v>
      </c>
      <c r="B143" s="176">
        <v>1410180360</v>
      </c>
      <c r="C143" s="180">
        <v>100</v>
      </c>
      <c r="D143" s="196">
        <v>327.3</v>
      </c>
      <c r="E143" s="196">
        <v>327.3</v>
      </c>
    </row>
    <row r="144" spans="1:5" ht="42.75" customHeight="1">
      <c r="A144" s="171" t="s">
        <v>315</v>
      </c>
      <c r="B144" s="176">
        <v>1410180360</v>
      </c>
      <c r="C144" s="180">
        <v>200</v>
      </c>
      <c r="D144" s="196">
        <v>36.299999999999997</v>
      </c>
      <c r="E144" s="196">
        <v>36.299999999999997</v>
      </c>
    </row>
    <row r="145" spans="1:5" ht="25.5" customHeight="1">
      <c r="A145" s="22" t="s">
        <v>112</v>
      </c>
      <c r="B145" s="174">
        <v>1500000000</v>
      </c>
      <c r="C145" s="183"/>
      <c r="D145" s="184">
        <f>D146</f>
        <v>100</v>
      </c>
      <c r="E145" s="184">
        <f>E146</f>
        <v>0</v>
      </c>
    </row>
    <row r="146" spans="1:5" ht="26.25" customHeight="1">
      <c r="A146" s="171" t="s">
        <v>252</v>
      </c>
      <c r="B146" s="72">
        <v>1510000000</v>
      </c>
      <c r="C146" s="180"/>
      <c r="D146" s="178">
        <f>D147</f>
        <v>100</v>
      </c>
      <c r="E146" s="196">
        <f>E147</f>
        <v>0</v>
      </c>
    </row>
    <row r="147" spans="1:5" ht="19.5" customHeight="1">
      <c r="A147" s="10" t="s">
        <v>253</v>
      </c>
      <c r="B147" s="72">
        <v>1510100000</v>
      </c>
      <c r="C147" s="180"/>
      <c r="D147" s="178">
        <f>D148+D149+D150</f>
        <v>100</v>
      </c>
      <c r="E147" s="196">
        <f>E148+E149+E150</f>
        <v>0</v>
      </c>
    </row>
    <row r="148" spans="1:5" ht="38.25">
      <c r="A148" s="193" t="s">
        <v>521</v>
      </c>
      <c r="B148" s="72">
        <v>1510100500</v>
      </c>
      <c r="C148" s="197">
        <v>200</v>
      </c>
      <c r="D148" s="196">
        <v>20</v>
      </c>
      <c r="E148" s="196"/>
    </row>
    <row r="149" spans="1:5" ht="28.5" customHeight="1">
      <c r="A149" s="193" t="s">
        <v>316</v>
      </c>
      <c r="B149" s="194">
        <v>1510100510</v>
      </c>
      <c r="C149" s="197">
        <v>200</v>
      </c>
      <c r="D149" s="196">
        <v>70</v>
      </c>
      <c r="E149" s="196"/>
    </row>
    <row r="150" spans="1:5" ht="40.5" customHeight="1">
      <c r="A150" s="193" t="s">
        <v>317</v>
      </c>
      <c r="B150" s="194">
        <v>1510100520</v>
      </c>
      <c r="C150" s="197">
        <v>200</v>
      </c>
      <c r="D150" s="196">
        <v>10</v>
      </c>
      <c r="E150" s="196"/>
    </row>
    <row r="151" spans="1:5" ht="25.5">
      <c r="A151" s="22" t="s">
        <v>281</v>
      </c>
      <c r="B151" s="174">
        <v>1700000000</v>
      </c>
      <c r="C151" s="183"/>
      <c r="D151" s="184">
        <f>D152</f>
        <v>50</v>
      </c>
      <c r="E151" s="184">
        <f>E152</f>
        <v>50</v>
      </c>
    </row>
    <row r="152" spans="1:5" ht="42" customHeight="1">
      <c r="A152" s="171" t="s">
        <v>282</v>
      </c>
      <c r="B152" s="176">
        <v>1710000000</v>
      </c>
      <c r="C152" s="180"/>
      <c r="D152" s="178">
        <f>D153</f>
        <v>50</v>
      </c>
      <c r="E152" s="196">
        <f>E153</f>
        <v>50</v>
      </c>
    </row>
    <row r="153" spans="1:5">
      <c r="A153" s="171" t="s">
        <v>283</v>
      </c>
      <c r="B153" s="176">
        <v>1710100000</v>
      </c>
      <c r="C153" s="180"/>
      <c r="D153" s="178">
        <f>D154+D155</f>
        <v>50</v>
      </c>
      <c r="E153" s="196">
        <f>E154+E155</f>
        <v>50</v>
      </c>
    </row>
    <row r="154" spans="1:5" ht="30.75" customHeight="1">
      <c r="A154" s="171" t="s">
        <v>318</v>
      </c>
      <c r="B154" s="176">
        <v>1710100700</v>
      </c>
      <c r="C154" s="180">
        <v>200</v>
      </c>
      <c r="D154" s="178">
        <v>20</v>
      </c>
      <c r="E154" s="186">
        <v>20</v>
      </c>
    </row>
    <row r="155" spans="1:5" ht="42" customHeight="1">
      <c r="A155" s="171" t="s">
        <v>319</v>
      </c>
      <c r="B155" s="176">
        <v>1710100710</v>
      </c>
      <c r="C155" s="180">
        <v>200</v>
      </c>
      <c r="D155" s="178">
        <v>30</v>
      </c>
      <c r="E155" s="186">
        <v>30</v>
      </c>
    </row>
    <row r="156" spans="1:5" ht="27" customHeight="1">
      <c r="A156" s="22" t="s">
        <v>676</v>
      </c>
      <c r="B156" s="262">
        <v>1900000000</v>
      </c>
      <c r="C156" s="255"/>
      <c r="D156" s="259">
        <f t="shared" ref="D156:E158" si="2">D157</f>
        <v>250</v>
      </c>
      <c r="E156" s="259">
        <f t="shared" si="2"/>
        <v>250</v>
      </c>
    </row>
    <row r="157" spans="1:5" ht="26.25" customHeight="1">
      <c r="A157" s="264" t="s">
        <v>677</v>
      </c>
      <c r="B157" s="257">
        <v>1920000000</v>
      </c>
      <c r="C157" s="255"/>
      <c r="D157" s="258">
        <f t="shared" si="2"/>
        <v>250</v>
      </c>
      <c r="E157" s="258">
        <f t="shared" si="2"/>
        <v>250</v>
      </c>
    </row>
    <row r="158" spans="1:5" ht="26.25" customHeight="1">
      <c r="A158" s="264" t="s">
        <v>678</v>
      </c>
      <c r="B158" s="257">
        <v>1920100000</v>
      </c>
      <c r="C158" s="255"/>
      <c r="D158" s="258">
        <f t="shared" si="2"/>
        <v>250</v>
      </c>
      <c r="E158" s="258">
        <f t="shared" si="2"/>
        <v>250</v>
      </c>
    </row>
    <row r="159" spans="1:5" ht="75" customHeight="1">
      <c r="A159" s="285" t="s">
        <v>679</v>
      </c>
      <c r="B159" s="257">
        <v>1920120300</v>
      </c>
      <c r="C159" s="255">
        <v>200</v>
      </c>
      <c r="D159" s="258">
        <v>250</v>
      </c>
      <c r="E159" s="186">
        <v>250</v>
      </c>
    </row>
    <row r="160" spans="1:5" ht="40.5" customHeight="1">
      <c r="A160" s="22" t="s">
        <v>683</v>
      </c>
      <c r="B160" s="262">
        <v>2000000000</v>
      </c>
      <c r="C160" s="270"/>
      <c r="D160" s="271">
        <f>D161+D164</f>
        <v>4407.1000000000004</v>
      </c>
      <c r="E160" s="271">
        <f>E161+E164</f>
        <v>4992.5</v>
      </c>
    </row>
    <row r="161" spans="1:5" ht="38.25" customHeight="1">
      <c r="A161" s="264" t="s">
        <v>684</v>
      </c>
      <c r="B161" s="265">
        <v>2010000000</v>
      </c>
      <c r="C161" s="260"/>
      <c r="D161" s="267">
        <f>D162</f>
        <v>2303</v>
      </c>
      <c r="E161" s="267">
        <f>E162</f>
        <v>2303</v>
      </c>
    </row>
    <row r="162" spans="1:5" ht="30.75" customHeight="1">
      <c r="A162" s="266" t="s">
        <v>685</v>
      </c>
      <c r="B162" s="265">
        <v>2010100000</v>
      </c>
      <c r="C162" s="260"/>
      <c r="D162" s="267">
        <f>D163</f>
        <v>2303</v>
      </c>
      <c r="E162" s="267">
        <f>E163</f>
        <v>2303</v>
      </c>
    </row>
    <row r="163" spans="1:5" ht="39" customHeight="1">
      <c r="A163" s="285" t="s">
        <v>686</v>
      </c>
      <c r="B163" s="265">
        <v>2010120400</v>
      </c>
      <c r="C163" s="260">
        <v>200</v>
      </c>
      <c r="D163" s="267">
        <v>2303</v>
      </c>
      <c r="E163" s="186">
        <v>2303</v>
      </c>
    </row>
    <row r="164" spans="1:5" ht="39" customHeight="1">
      <c r="A164" s="285" t="s">
        <v>687</v>
      </c>
      <c r="B164" s="265">
        <v>2020000000</v>
      </c>
      <c r="C164" s="260"/>
      <c r="D164" s="267">
        <f>D165</f>
        <v>2104.1</v>
      </c>
      <c r="E164" s="267">
        <f>E165</f>
        <v>2689.5</v>
      </c>
    </row>
    <row r="165" spans="1:5" ht="28.5" customHeight="1">
      <c r="A165" s="266" t="s">
        <v>688</v>
      </c>
      <c r="B165" s="265">
        <v>2020100000</v>
      </c>
      <c r="C165" s="260"/>
      <c r="D165" s="267">
        <f>D166</f>
        <v>2104.1</v>
      </c>
      <c r="E165" s="267">
        <f>E166</f>
        <v>2689.5</v>
      </c>
    </row>
    <row r="166" spans="1:5" ht="38.25" customHeight="1">
      <c r="A166" s="285" t="s">
        <v>689</v>
      </c>
      <c r="B166" s="265">
        <v>2020120410</v>
      </c>
      <c r="C166" s="260">
        <v>200</v>
      </c>
      <c r="D166" s="337">
        <v>2104.1</v>
      </c>
      <c r="E166" s="337">
        <v>2689.5</v>
      </c>
    </row>
    <row r="167" spans="1:5" ht="38.25" customHeight="1">
      <c r="A167" s="320" t="s">
        <v>787</v>
      </c>
      <c r="B167" s="326">
        <v>2100000000</v>
      </c>
      <c r="C167" s="324"/>
      <c r="D167" s="325">
        <f>D168</f>
        <v>200</v>
      </c>
      <c r="E167" s="325">
        <f>E168</f>
        <v>200</v>
      </c>
    </row>
    <row r="168" spans="1:5" ht="27" customHeight="1">
      <c r="A168" s="285" t="s">
        <v>788</v>
      </c>
      <c r="B168" s="319">
        <v>2110000000</v>
      </c>
      <c r="C168" s="316"/>
      <c r="D168" s="323">
        <f>D169</f>
        <v>200</v>
      </c>
      <c r="E168" s="323">
        <f>E169</f>
        <v>200</v>
      </c>
    </row>
    <row r="169" spans="1:5" ht="27.75" customHeight="1">
      <c r="A169" s="14" t="s">
        <v>674</v>
      </c>
      <c r="B169" s="319">
        <v>2110100000</v>
      </c>
      <c r="C169" s="316"/>
      <c r="D169" s="323">
        <f>D170+D171+D172+D173+D174</f>
        <v>200</v>
      </c>
      <c r="E169" s="323">
        <f>E170+E171+E172+E173+E174</f>
        <v>200</v>
      </c>
    </row>
    <row r="170" spans="1:5" ht="27" customHeight="1">
      <c r="A170" s="318" t="s">
        <v>789</v>
      </c>
      <c r="B170" s="321">
        <v>2110120450</v>
      </c>
      <c r="C170" s="316">
        <v>300</v>
      </c>
      <c r="D170" s="323">
        <v>100</v>
      </c>
      <c r="E170" s="323">
        <v>100</v>
      </c>
    </row>
    <row r="171" spans="1:5" ht="27" customHeight="1">
      <c r="A171" s="318" t="s">
        <v>790</v>
      </c>
      <c r="B171" s="321">
        <v>2110120460</v>
      </c>
      <c r="C171" s="316">
        <v>300</v>
      </c>
      <c r="D171" s="323">
        <v>25</v>
      </c>
      <c r="E171" s="323">
        <v>25</v>
      </c>
    </row>
    <row r="172" spans="1:5" ht="31.5" customHeight="1">
      <c r="A172" s="318" t="s">
        <v>791</v>
      </c>
      <c r="B172" s="321">
        <v>2110120470</v>
      </c>
      <c r="C172" s="316">
        <v>300</v>
      </c>
      <c r="D172" s="323">
        <v>25</v>
      </c>
      <c r="E172" s="323">
        <v>25</v>
      </c>
    </row>
    <row r="173" spans="1:5" ht="27.75" customHeight="1">
      <c r="A173" s="318" t="s">
        <v>792</v>
      </c>
      <c r="B173" s="321">
        <v>2110120480</v>
      </c>
      <c r="C173" s="316">
        <v>300</v>
      </c>
      <c r="D173" s="323">
        <v>25</v>
      </c>
      <c r="E173" s="323">
        <v>25</v>
      </c>
    </row>
    <row r="174" spans="1:5" ht="27.75" customHeight="1">
      <c r="A174" s="318" t="s">
        <v>793</v>
      </c>
      <c r="B174" s="321">
        <v>2110120490</v>
      </c>
      <c r="C174" s="316">
        <v>300</v>
      </c>
      <c r="D174" s="323">
        <v>25</v>
      </c>
      <c r="E174" s="323">
        <v>25</v>
      </c>
    </row>
    <row r="175" spans="1:5" ht="27.75" customHeight="1">
      <c r="A175" s="175" t="s">
        <v>45</v>
      </c>
      <c r="B175" s="174">
        <v>4000000000</v>
      </c>
      <c r="C175" s="180"/>
      <c r="D175" s="184">
        <f>D176+D177</f>
        <v>977.9</v>
      </c>
      <c r="E175" s="198">
        <f>E176+E177</f>
        <v>977.9</v>
      </c>
    </row>
    <row r="176" spans="1:5" ht="51.75" customHeight="1">
      <c r="A176" s="177" t="s">
        <v>254</v>
      </c>
      <c r="B176" s="176">
        <v>4090000270</v>
      </c>
      <c r="C176" s="180">
        <v>100</v>
      </c>
      <c r="D176" s="196">
        <v>817.5</v>
      </c>
      <c r="E176" s="196">
        <v>817.5</v>
      </c>
    </row>
    <row r="177" spans="1:5" ht="27.75" customHeight="1">
      <c r="A177" s="177" t="s">
        <v>320</v>
      </c>
      <c r="B177" s="176">
        <v>4090000270</v>
      </c>
      <c r="C177" s="180">
        <v>200</v>
      </c>
      <c r="D177" s="196">
        <v>160.4</v>
      </c>
      <c r="E177" s="196">
        <v>160.4</v>
      </c>
    </row>
    <row r="178" spans="1:5" ht="26.25" customHeight="1">
      <c r="A178" s="64" t="s">
        <v>279</v>
      </c>
      <c r="B178" s="174">
        <v>4100000000</v>
      </c>
      <c r="C178" s="180"/>
      <c r="D178" s="184">
        <f>D179+D180+D181+D183+D186+D187+D188+D184+D185+D182</f>
        <v>23037.899999999998</v>
      </c>
      <c r="E178" s="259">
        <f>E179+E180+E181+E183+E186+E187+E188+E184+E185+E182</f>
        <v>23037.899999999998</v>
      </c>
    </row>
    <row r="179" spans="1:5" ht="54" customHeight="1">
      <c r="A179" s="14" t="s">
        <v>255</v>
      </c>
      <c r="B179" s="176">
        <v>4190000250</v>
      </c>
      <c r="C179" s="180">
        <v>100</v>
      </c>
      <c r="D179" s="196">
        <v>1313.5</v>
      </c>
      <c r="E179" s="196">
        <v>1313.5</v>
      </c>
    </row>
    <row r="180" spans="1:5" ht="52.5" customHeight="1">
      <c r="A180" s="177" t="s">
        <v>256</v>
      </c>
      <c r="B180" s="176">
        <v>4190000280</v>
      </c>
      <c r="C180" s="180">
        <v>100</v>
      </c>
      <c r="D180" s="196">
        <v>13910.1</v>
      </c>
      <c r="E180" s="196">
        <v>13910.1</v>
      </c>
    </row>
    <row r="181" spans="1:5" ht="30" customHeight="1">
      <c r="A181" s="177" t="s">
        <v>321</v>
      </c>
      <c r="B181" s="176">
        <v>4190000280</v>
      </c>
      <c r="C181" s="180">
        <v>200</v>
      </c>
      <c r="D181" s="196">
        <v>3076.5</v>
      </c>
      <c r="E181" s="196">
        <v>3076.5</v>
      </c>
    </row>
    <row r="182" spans="1:5" ht="29.25" customHeight="1">
      <c r="A182" s="177" t="s">
        <v>351</v>
      </c>
      <c r="B182" s="176">
        <v>4190000280</v>
      </c>
      <c r="C182" s="180">
        <v>300</v>
      </c>
      <c r="D182" s="178"/>
      <c r="E182" s="186"/>
    </row>
    <row r="183" spans="1:5" ht="25.5">
      <c r="A183" s="177" t="s">
        <v>257</v>
      </c>
      <c r="B183" s="176">
        <v>4190000280</v>
      </c>
      <c r="C183" s="180">
        <v>800</v>
      </c>
      <c r="D183" s="196">
        <v>34.299999999999997</v>
      </c>
      <c r="E183" s="196">
        <v>34.299999999999997</v>
      </c>
    </row>
    <row r="184" spans="1:5" ht="53.25" customHeight="1">
      <c r="A184" s="177" t="s">
        <v>280</v>
      </c>
      <c r="B184" s="170" t="s">
        <v>266</v>
      </c>
      <c r="C184" s="13" t="s">
        <v>10</v>
      </c>
      <c r="D184" s="196">
        <v>1098.7</v>
      </c>
      <c r="E184" s="196">
        <v>1098.7</v>
      </c>
    </row>
    <row r="185" spans="1:5" ht="38.25">
      <c r="A185" s="177" t="s">
        <v>322</v>
      </c>
      <c r="B185" s="170" t="s">
        <v>266</v>
      </c>
      <c r="C185" s="13" t="s">
        <v>113</v>
      </c>
      <c r="D185" s="196">
        <v>159</v>
      </c>
      <c r="E185" s="196">
        <v>159</v>
      </c>
    </row>
    <row r="186" spans="1:5" ht="57" customHeight="1">
      <c r="A186" s="177" t="s">
        <v>258</v>
      </c>
      <c r="B186" s="176">
        <v>4190000290</v>
      </c>
      <c r="C186" s="180">
        <v>100</v>
      </c>
      <c r="D186" s="196">
        <v>3167.6</v>
      </c>
      <c r="E186" s="196">
        <v>3167.6</v>
      </c>
    </row>
    <row r="187" spans="1:5" ht="38.25">
      <c r="A187" s="177" t="s">
        <v>323</v>
      </c>
      <c r="B187" s="176">
        <v>4190000290</v>
      </c>
      <c r="C187" s="180">
        <v>200</v>
      </c>
      <c r="D187" s="196">
        <v>277.2</v>
      </c>
      <c r="E187" s="196">
        <v>277.2</v>
      </c>
    </row>
    <row r="188" spans="1:5" ht="27" customHeight="1">
      <c r="A188" s="177" t="s">
        <v>259</v>
      </c>
      <c r="B188" s="176">
        <v>4190000290</v>
      </c>
      <c r="C188" s="180">
        <v>800</v>
      </c>
      <c r="D188" s="196">
        <v>1</v>
      </c>
      <c r="E188" s="196">
        <v>1</v>
      </c>
    </row>
    <row r="189" spans="1:5">
      <c r="A189" s="64" t="s">
        <v>46</v>
      </c>
      <c r="B189" s="174">
        <v>4290000000</v>
      </c>
      <c r="C189" s="180"/>
      <c r="D189" s="184">
        <f>D190+D191+D192+D194+D195+D196+D197+D198+D200+D204+D193+D205+D202+D203+D201</f>
        <v>16535.3</v>
      </c>
      <c r="E189" s="271">
        <f>E190+E191+E192+E194+E195+E196+E197+E198+E200+E204+E193+E205+E202+E203+E201+E199</f>
        <v>16990.5</v>
      </c>
    </row>
    <row r="190" spans="1:5" ht="25.5">
      <c r="A190" s="177" t="s">
        <v>260</v>
      </c>
      <c r="B190" s="176">
        <v>4290020090</v>
      </c>
      <c r="C190" s="180">
        <v>800</v>
      </c>
      <c r="D190" s="178">
        <v>5300</v>
      </c>
      <c r="E190" s="186">
        <v>5300</v>
      </c>
    </row>
    <row r="191" spans="1:5" ht="38.25">
      <c r="A191" s="177" t="s">
        <v>261</v>
      </c>
      <c r="B191" s="176">
        <v>4290020100</v>
      </c>
      <c r="C191" s="180">
        <v>200</v>
      </c>
      <c r="D191" s="178">
        <v>300</v>
      </c>
      <c r="E191" s="186">
        <v>200</v>
      </c>
    </row>
    <row r="192" spans="1:5" ht="29.25" customHeight="1">
      <c r="A192" s="177" t="s">
        <v>324</v>
      </c>
      <c r="B192" s="176">
        <v>4290020110</v>
      </c>
      <c r="C192" s="180">
        <v>200</v>
      </c>
      <c r="D192" s="178">
        <v>536</v>
      </c>
      <c r="E192" s="186">
        <v>536</v>
      </c>
    </row>
    <row r="193" spans="1:5" ht="25.5">
      <c r="A193" s="177" t="s">
        <v>342</v>
      </c>
      <c r="B193" s="176">
        <v>4290020120</v>
      </c>
      <c r="C193" s="180">
        <v>800</v>
      </c>
      <c r="D193" s="178">
        <v>28.5</v>
      </c>
      <c r="E193" s="186">
        <v>28.5</v>
      </c>
    </row>
    <row r="194" spans="1:5" ht="42" customHeight="1">
      <c r="A194" s="177" t="s">
        <v>325</v>
      </c>
      <c r="B194" s="176">
        <v>4290020140</v>
      </c>
      <c r="C194" s="180">
        <v>200</v>
      </c>
      <c r="D194" s="178">
        <v>236.5</v>
      </c>
      <c r="E194" s="186">
        <v>236.5</v>
      </c>
    </row>
    <row r="195" spans="1:5" ht="39.75" customHeight="1">
      <c r="A195" s="177" t="s">
        <v>326</v>
      </c>
      <c r="B195" s="176">
        <v>4290020150</v>
      </c>
      <c r="C195" s="180">
        <v>200</v>
      </c>
      <c r="D195" s="178">
        <v>1296.3</v>
      </c>
      <c r="E195" s="186">
        <v>1296.3</v>
      </c>
    </row>
    <row r="196" spans="1:5" ht="66.75" customHeight="1">
      <c r="A196" s="280" t="s">
        <v>50</v>
      </c>
      <c r="B196" s="278">
        <v>4290000300</v>
      </c>
      <c r="C196" s="273">
        <v>100</v>
      </c>
      <c r="D196" s="281">
        <v>2697.7</v>
      </c>
      <c r="E196" s="281">
        <v>2697.7</v>
      </c>
    </row>
    <row r="197" spans="1:5" ht="39.75" customHeight="1">
      <c r="A197" s="280" t="s">
        <v>327</v>
      </c>
      <c r="B197" s="278">
        <v>4290000300</v>
      </c>
      <c r="C197" s="273">
        <v>200</v>
      </c>
      <c r="D197" s="281">
        <v>919.5</v>
      </c>
      <c r="E197" s="281">
        <v>919.5</v>
      </c>
    </row>
    <row r="198" spans="1:5" ht="41.25" customHeight="1">
      <c r="A198" s="280" t="s">
        <v>51</v>
      </c>
      <c r="B198" s="278">
        <v>4290000300</v>
      </c>
      <c r="C198" s="273">
        <v>800</v>
      </c>
      <c r="D198" s="281">
        <v>26.4</v>
      </c>
      <c r="E198" s="281">
        <v>26.4</v>
      </c>
    </row>
    <row r="199" spans="1:5" ht="41.25" customHeight="1">
      <c r="A199" s="280" t="s">
        <v>736</v>
      </c>
      <c r="B199" s="278">
        <v>4290000360</v>
      </c>
      <c r="C199" s="273">
        <v>200</v>
      </c>
      <c r="D199" s="281"/>
      <c r="E199" s="281">
        <v>549.79999999999995</v>
      </c>
    </row>
    <row r="200" spans="1:5" ht="54.75" customHeight="1">
      <c r="A200" s="14" t="s">
        <v>328</v>
      </c>
      <c r="B200" s="278">
        <v>4290020160</v>
      </c>
      <c r="C200" s="273">
        <v>200</v>
      </c>
      <c r="D200" s="281">
        <v>2368.6</v>
      </c>
      <c r="E200" s="186">
        <v>2006.2</v>
      </c>
    </row>
    <row r="201" spans="1:5" ht="25.5">
      <c r="A201" s="14" t="s">
        <v>725</v>
      </c>
      <c r="B201" s="278">
        <v>4290020270</v>
      </c>
      <c r="C201" s="273">
        <v>200</v>
      </c>
      <c r="D201" s="281">
        <v>559.4</v>
      </c>
      <c r="E201" s="186">
        <v>559.4</v>
      </c>
    </row>
    <row r="202" spans="1:5" ht="28.5" customHeight="1">
      <c r="A202" s="280" t="s">
        <v>682</v>
      </c>
      <c r="B202" s="278">
        <v>4290020170</v>
      </c>
      <c r="C202" s="273">
        <v>200</v>
      </c>
      <c r="D202" s="281"/>
      <c r="E202" s="186">
        <v>190</v>
      </c>
    </row>
    <row r="203" spans="1:5" ht="29.25" customHeight="1">
      <c r="A203" s="280" t="s">
        <v>675</v>
      </c>
      <c r="B203" s="278">
        <v>4290020180</v>
      </c>
      <c r="C203" s="273">
        <v>200</v>
      </c>
      <c r="D203" s="281">
        <v>950</v>
      </c>
      <c r="E203" s="186">
        <v>950</v>
      </c>
    </row>
    <row r="204" spans="1:5" ht="27.75" customHeight="1">
      <c r="A204" s="14" t="s">
        <v>262</v>
      </c>
      <c r="B204" s="278">
        <v>4290007010</v>
      </c>
      <c r="C204" s="273">
        <v>300</v>
      </c>
      <c r="D204" s="281">
        <v>1316.4</v>
      </c>
      <c r="E204" s="186">
        <v>1316.4</v>
      </c>
    </row>
    <row r="205" spans="1:5" ht="39.75" customHeight="1">
      <c r="A205" s="14" t="s">
        <v>681</v>
      </c>
      <c r="B205" s="278">
        <v>4290000380</v>
      </c>
      <c r="C205" s="273">
        <v>200</v>
      </c>
      <c r="D205" s="281"/>
      <c r="E205" s="186">
        <v>177.8</v>
      </c>
    </row>
    <row r="206" spans="1:5" ht="30" customHeight="1">
      <c r="A206" s="64" t="s">
        <v>47</v>
      </c>
      <c r="B206" s="272">
        <v>4300000000</v>
      </c>
      <c r="C206" s="273"/>
      <c r="D206" s="283">
        <f>D207</f>
        <v>9.9</v>
      </c>
      <c r="E206" s="283">
        <f>E207</f>
        <v>9.9</v>
      </c>
    </row>
    <row r="207" spans="1:5">
      <c r="A207" s="14" t="s">
        <v>46</v>
      </c>
      <c r="B207" s="278">
        <v>4390000000</v>
      </c>
      <c r="C207" s="273"/>
      <c r="D207" s="281">
        <f>D208+D209</f>
        <v>9.9</v>
      </c>
      <c r="E207" s="281">
        <f>E208+E209</f>
        <v>9.9</v>
      </c>
    </row>
    <row r="208" spans="1:5" ht="38.25">
      <c r="A208" s="280" t="s">
        <v>329</v>
      </c>
      <c r="B208" s="278">
        <v>4390080350</v>
      </c>
      <c r="C208" s="273">
        <v>200</v>
      </c>
      <c r="D208" s="281">
        <v>6.9</v>
      </c>
      <c r="E208" s="186">
        <v>6.9</v>
      </c>
    </row>
    <row r="209" spans="1:5" ht="78.75" customHeight="1">
      <c r="A209" s="280" t="s">
        <v>330</v>
      </c>
      <c r="B209" s="278">
        <v>4390080370</v>
      </c>
      <c r="C209" s="273">
        <v>200</v>
      </c>
      <c r="D209" s="281">
        <v>3</v>
      </c>
      <c r="E209" s="186">
        <v>3</v>
      </c>
    </row>
    <row r="210" spans="1:5" ht="19.5" customHeight="1">
      <c r="A210" s="109" t="s">
        <v>48</v>
      </c>
      <c r="B210" s="110"/>
      <c r="C210" s="107"/>
      <c r="D210" s="108">
        <f>D15+D77+D97+D101+D105+D131+D135+D139+D145+D175+D178+D189+D206+D151+D156+D160+D167</f>
        <v>170439.3</v>
      </c>
      <c r="E210" s="108">
        <f>E15+E77+E97+E101+E105+E131+E135+E139+E145+E175+E178+E189+E206+E151+E156+E160+E167</f>
        <v>167176.80000000002</v>
      </c>
    </row>
  </sheetData>
  <mergeCells count="20">
    <mergeCell ref="B3:E3"/>
    <mergeCell ref="B4:E4"/>
    <mergeCell ref="A5:E5"/>
    <mergeCell ref="A8:D8"/>
    <mergeCell ref="A1:E1"/>
    <mergeCell ref="A2:E2"/>
    <mergeCell ref="E25:E26"/>
    <mergeCell ref="A25:A26"/>
    <mergeCell ref="B25:B26"/>
    <mergeCell ref="C25:C26"/>
    <mergeCell ref="D25:D26"/>
    <mergeCell ref="A9:D9"/>
    <mergeCell ref="A10:D10"/>
    <mergeCell ref="D13:D14"/>
    <mergeCell ref="A7:D7"/>
    <mergeCell ref="D12:E12"/>
    <mergeCell ref="C12:C14"/>
    <mergeCell ref="B12:B14"/>
    <mergeCell ref="A12:A14"/>
    <mergeCell ref="E13:E14"/>
  </mergeCells>
  <pageMargins left="0.7" right="0.7" top="0.75" bottom="0.75" header="0.3" footer="0.3"/>
  <pageSetup paperSize="9" scale="78" orientation="portrait" r:id="rId1"/>
  <rowBreaks count="3" manualBreakCount="3">
    <brk id="35" max="16383" man="1"/>
    <brk id="55" max="16383" man="1"/>
    <brk id="8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C52"/>
  <sheetViews>
    <sheetView workbookViewId="0">
      <selection activeCell="A17" sqref="A1:XFD1048576"/>
    </sheetView>
  </sheetViews>
  <sheetFormatPr defaultRowHeight="15"/>
  <cols>
    <col min="1" max="1" width="8.5703125" customWidth="1"/>
    <col min="2" max="2" width="67.85546875" customWidth="1"/>
    <col min="3" max="3" width="10.42578125" customWidth="1"/>
  </cols>
  <sheetData>
    <row r="1" spans="1:3" ht="15.75">
      <c r="B1" s="401" t="s">
        <v>522</v>
      </c>
      <c r="C1" s="401"/>
    </row>
    <row r="2" spans="1:3" ht="15.75">
      <c r="B2" s="401" t="s">
        <v>0</v>
      </c>
      <c r="C2" s="401"/>
    </row>
    <row r="3" spans="1:3" ht="15.75">
      <c r="B3" s="401" t="s">
        <v>1</v>
      </c>
      <c r="C3" s="401"/>
    </row>
    <row r="4" spans="1:3" ht="15.75">
      <c r="B4" s="401" t="s">
        <v>2</v>
      </c>
      <c r="C4" s="401"/>
    </row>
    <row r="5" spans="1:3" ht="18.75">
      <c r="A5" s="2"/>
      <c r="B5" s="401" t="s">
        <v>844</v>
      </c>
      <c r="C5" s="401"/>
    </row>
    <row r="6" spans="1:3" ht="9" customHeight="1">
      <c r="A6" s="2"/>
      <c r="B6" s="469"/>
      <c r="C6" s="469"/>
    </row>
    <row r="7" spans="1:3">
      <c r="A7" s="414" t="s">
        <v>54</v>
      </c>
      <c r="B7" s="470"/>
      <c r="C7" s="470"/>
    </row>
    <row r="8" spans="1:3" ht="31.5" customHeight="1">
      <c r="A8" s="414" t="s">
        <v>645</v>
      </c>
      <c r="B8" s="470"/>
      <c r="C8" s="470"/>
    </row>
    <row r="9" spans="1:3" ht="22.5" customHeight="1">
      <c r="A9" s="416" t="s">
        <v>6</v>
      </c>
      <c r="B9" s="468"/>
      <c r="C9" s="468"/>
    </row>
    <row r="10" spans="1:3" ht="54" customHeight="1">
      <c r="A10" s="215"/>
      <c r="B10" s="205" t="s">
        <v>3</v>
      </c>
      <c r="C10" s="205" t="s">
        <v>646</v>
      </c>
    </row>
    <row r="11" spans="1:3">
      <c r="A11" s="213" t="s">
        <v>77</v>
      </c>
      <c r="B11" s="204" t="s">
        <v>55</v>
      </c>
      <c r="C11" s="214">
        <f>SUM(C12:C20)</f>
        <v>30674.600000000002</v>
      </c>
    </row>
    <row r="12" spans="1:3" s="19" customFormat="1" ht="27.75" customHeight="1">
      <c r="A12" s="212" t="s">
        <v>118</v>
      </c>
      <c r="B12" s="290" t="s">
        <v>119</v>
      </c>
      <c r="C12" s="207">
        <v>1313.5</v>
      </c>
    </row>
    <row r="13" spans="1:3" ht="29.25" customHeight="1">
      <c r="A13" s="486" t="s">
        <v>78</v>
      </c>
      <c r="B13" s="466" t="s">
        <v>762</v>
      </c>
      <c r="C13" s="467">
        <v>977.9</v>
      </c>
    </row>
    <row r="14" spans="1:3" ht="15" hidden="1" customHeight="1">
      <c r="A14" s="486"/>
      <c r="B14" s="466"/>
      <c r="C14" s="467"/>
    </row>
    <row r="15" spans="1:3" ht="41.25" customHeight="1">
      <c r="A15" s="486" t="s">
        <v>79</v>
      </c>
      <c r="B15" s="466" t="s">
        <v>763</v>
      </c>
      <c r="C15" s="467">
        <v>17434.400000000001</v>
      </c>
    </row>
    <row r="16" spans="1:3" ht="15" hidden="1" customHeight="1">
      <c r="A16" s="486"/>
      <c r="B16" s="466"/>
      <c r="C16" s="467"/>
    </row>
    <row r="17" spans="1:3">
      <c r="A17" s="212" t="s">
        <v>116</v>
      </c>
      <c r="B17" s="206" t="s">
        <v>117</v>
      </c>
      <c r="C17" s="207"/>
    </row>
    <row r="18" spans="1:3" ht="29.25" customHeight="1">
      <c r="A18" s="212" t="s">
        <v>80</v>
      </c>
      <c r="B18" s="290" t="s">
        <v>58</v>
      </c>
      <c r="C18" s="207">
        <v>3445.8</v>
      </c>
    </row>
    <row r="19" spans="1:3">
      <c r="A19" s="212" t="s">
        <v>81</v>
      </c>
      <c r="B19" s="206" t="s">
        <v>59</v>
      </c>
      <c r="C19" s="207">
        <v>5200</v>
      </c>
    </row>
    <row r="20" spans="1:3">
      <c r="A20" s="212" t="s">
        <v>82</v>
      </c>
      <c r="B20" s="206" t="s">
        <v>60</v>
      </c>
      <c r="C20" s="207">
        <v>2303</v>
      </c>
    </row>
    <row r="21" spans="1:3" ht="19.5" customHeight="1">
      <c r="A21" s="484" t="s">
        <v>83</v>
      </c>
      <c r="B21" s="462" t="s">
        <v>61</v>
      </c>
      <c r="C21" s="485">
        <f>C23</f>
        <v>4943.5</v>
      </c>
    </row>
    <row r="22" spans="1:3" ht="15" hidden="1" customHeight="1">
      <c r="A22" s="484"/>
      <c r="B22" s="462"/>
      <c r="C22" s="485"/>
    </row>
    <row r="23" spans="1:3" ht="28.5" customHeight="1">
      <c r="A23" s="212" t="s">
        <v>84</v>
      </c>
      <c r="B23" s="466" t="s">
        <v>62</v>
      </c>
      <c r="C23" s="467">
        <v>4943.5</v>
      </c>
    </row>
    <row r="24" spans="1:3" ht="15" hidden="1" customHeight="1">
      <c r="A24" s="212"/>
      <c r="B24" s="466"/>
      <c r="C24" s="467"/>
    </row>
    <row r="25" spans="1:3" ht="14.25" customHeight="1">
      <c r="A25" s="213" t="s">
        <v>85</v>
      </c>
      <c r="B25" s="204" t="s">
        <v>63</v>
      </c>
      <c r="C25" s="214">
        <f>C26+C27+C28</f>
        <v>7735.7</v>
      </c>
    </row>
    <row r="26" spans="1:3">
      <c r="A26" s="212" t="s">
        <v>86</v>
      </c>
      <c r="B26" s="206" t="s">
        <v>64</v>
      </c>
      <c r="C26" s="207">
        <v>353</v>
      </c>
    </row>
    <row r="27" spans="1:3">
      <c r="A27" s="212" t="s">
        <v>87</v>
      </c>
      <c r="B27" s="206" t="s">
        <v>65</v>
      </c>
      <c r="C27" s="207">
        <v>4731.5</v>
      </c>
    </row>
    <row r="28" spans="1:3">
      <c r="A28" s="212" t="s">
        <v>88</v>
      </c>
      <c r="B28" s="206" t="s">
        <v>66</v>
      </c>
      <c r="C28" s="207">
        <v>2651.2</v>
      </c>
    </row>
    <row r="29" spans="1:3">
      <c r="A29" s="293" t="s">
        <v>765</v>
      </c>
      <c r="B29" s="288" t="s">
        <v>764</v>
      </c>
      <c r="C29" s="294">
        <f>C30+C31+C32</f>
        <v>8863.6</v>
      </c>
    </row>
    <row r="30" spans="1:3">
      <c r="A30" s="295" t="s">
        <v>741</v>
      </c>
      <c r="B30" s="290" t="s">
        <v>766</v>
      </c>
      <c r="C30" s="291">
        <v>1023.1</v>
      </c>
    </row>
    <row r="31" spans="1:3">
      <c r="A31" s="295" t="s">
        <v>740</v>
      </c>
      <c r="B31" s="290" t="s">
        <v>767</v>
      </c>
      <c r="C31" s="291">
        <v>6752.6</v>
      </c>
    </row>
    <row r="32" spans="1:3">
      <c r="A32" s="295" t="s">
        <v>742</v>
      </c>
      <c r="B32" s="290" t="s">
        <v>768</v>
      </c>
      <c r="C32" s="291">
        <v>1087.9000000000001</v>
      </c>
    </row>
    <row r="33" spans="1:3">
      <c r="A33" s="213" t="s">
        <v>89</v>
      </c>
      <c r="B33" s="51" t="s">
        <v>111</v>
      </c>
      <c r="C33" s="214">
        <f>C34+C35+C36+C37</f>
        <v>109620.79999999999</v>
      </c>
    </row>
    <row r="34" spans="1:3">
      <c r="A34" s="212" t="s">
        <v>90</v>
      </c>
      <c r="B34" s="23" t="s">
        <v>67</v>
      </c>
      <c r="C34" s="207">
        <v>14140.9</v>
      </c>
    </row>
    <row r="35" spans="1:3">
      <c r="A35" s="212" t="s">
        <v>91</v>
      </c>
      <c r="B35" s="23" t="s">
        <v>68</v>
      </c>
      <c r="C35" s="207">
        <v>86022.8</v>
      </c>
    </row>
    <row r="36" spans="1:3">
      <c r="A36" s="212" t="s">
        <v>92</v>
      </c>
      <c r="B36" s="23" t="s">
        <v>647</v>
      </c>
      <c r="C36" s="207">
        <v>845.7</v>
      </c>
    </row>
    <row r="37" spans="1:3">
      <c r="A37" s="212" t="s">
        <v>93</v>
      </c>
      <c r="B37" s="23" t="s">
        <v>69</v>
      </c>
      <c r="C37" s="207">
        <v>8611.4</v>
      </c>
    </row>
    <row r="38" spans="1:3">
      <c r="A38" s="213" t="s">
        <v>94</v>
      </c>
      <c r="B38" s="51" t="s">
        <v>288</v>
      </c>
      <c r="C38" s="214">
        <f>C39+C40</f>
        <v>7849</v>
      </c>
    </row>
    <row r="39" spans="1:3">
      <c r="A39" s="212" t="s">
        <v>95</v>
      </c>
      <c r="B39" s="23" t="s">
        <v>70</v>
      </c>
      <c r="C39" s="207">
        <v>6591.3</v>
      </c>
    </row>
    <row r="40" spans="1:3">
      <c r="A40" s="212" t="s">
        <v>286</v>
      </c>
      <c r="B40" s="23" t="s">
        <v>287</v>
      </c>
      <c r="C40" s="207">
        <v>1257.7</v>
      </c>
    </row>
    <row r="41" spans="1:3">
      <c r="A41" s="293" t="s">
        <v>769</v>
      </c>
      <c r="B41" s="297" t="s">
        <v>770</v>
      </c>
      <c r="C41" s="294">
        <f>C42</f>
        <v>400</v>
      </c>
    </row>
    <row r="42" spans="1:3">
      <c r="A42" s="295" t="s">
        <v>744</v>
      </c>
      <c r="B42" s="300" t="s">
        <v>771</v>
      </c>
      <c r="C42" s="291">
        <v>400</v>
      </c>
    </row>
    <row r="43" spans="1:3">
      <c r="A43" s="213" t="s">
        <v>96</v>
      </c>
      <c r="B43" s="51" t="s">
        <v>71</v>
      </c>
      <c r="C43" s="214">
        <f>C44+C46+C45</f>
        <v>2347.6999999999998</v>
      </c>
    </row>
    <row r="44" spans="1:3">
      <c r="A44" s="212" t="s">
        <v>97</v>
      </c>
      <c r="B44" s="23" t="s">
        <v>72</v>
      </c>
      <c r="C44" s="207">
        <v>1316.1</v>
      </c>
    </row>
    <row r="45" spans="1:3">
      <c r="A45" s="212" t="s">
        <v>347</v>
      </c>
      <c r="B45" s="23" t="s">
        <v>348</v>
      </c>
      <c r="C45" s="207">
        <v>376.9</v>
      </c>
    </row>
    <row r="46" spans="1:3">
      <c r="A46" s="212" t="s">
        <v>98</v>
      </c>
      <c r="B46" s="23" t="s">
        <v>73</v>
      </c>
      <c r="C46" s="207">
        <v>654.70000000000005</v>
      </c>
    </row>
    <row r="47" spans="1:3">
      <c r="A47" s="213" t="s">
        <v>99</v>
      </c>
      <c r="B47" s="51" t="s">
        <v>74</v>
      </c>
      <c r="C47" s="214">
        <f>C48</f>
        <v>177.8</v>
      </c>
    </row>
    <row r="48" spans="1:3">
      <c r="A48" s="212" t="s">
        <v>100</v>
      </c>
      <c r="B48" s="23" t="s">
        <v>75</v>
      </c>
      <c r="C48" s="207">
        <v>177.8</v>
      </c>
    </row>
    <row r="49" spans="1:3">
      <c r="A49" s="213"/>
      <c r="B49" s="51" t="s">
        <v>76</v>
      </c>
      <c r="C49" s="214">
        <f>C11+C21+C25+C33+C38+C43+C47+C41+C29</f>
        <v>172612.69999999998</v>
      </c>
    </row>
    <row r="51" spans="1:3">
      <c r="B51" s="292"/>
    </row>
    <row r="52" spans="1:3" ht="51.75" customHeight="1">
      <c r="B52" s="302"/>
    </row>
  </sheetData>
  <mergeCells count="20">
    <mergeCell ref="B1:C1"/>
    <mergeCell ref="A15:A16"/>
    <mergeCell ref="B15:B16"/>
    <mergeCell ref="C15:C16"/>
    <mergeCell ref="B2:C2"/>
    <mergeCell ref="B3:C3"/>
    <mergeCell ref="B4:C4"/>
    <mergeCell ref="B5:C5"/>
    <mergeCell ref="B6:C6"/>
    <mergeCell ref="A7:C7"/>
    <mergeCell ref="A8:C8"/>
    <mergeCell ref="A9:C9"/>
    <mergeCell ref="A13:A14"/>
    <mergeCell ref="B13:B14"/>
    <mergeCell ref="C13:C14"/>
    <mergeCell ref="A21:A22"/>
    <mergeCell ref="B21:B22"/>
    <mergeCell ref="C21:C22"/>
    <mergeCell ref="B23:B24"/>
    <mergeCell ref="C23:C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Приложение 1</vt:lpstr>
      <vt:lpstr>Приложение 2</vt:lpstr>
      <vt:lpstr>Приложение 3</vt:lpstr>
      <vt:lpstr>Приложение 4</vt:lpstr>
      <vt:lpstr>Приложение 5</vt:lpstr>
      <vt:lpstr>Приложение 6</vt:lpstr>
      <vt:lpstr>Приложение 7</vt:lpstr>
      <vt:lpstr>Приложение 8</vt:lpstr>
      <vt:lpstr>Приложение 9</vt:lpstr>
      <vt:lpstr>Приложение 10</vt:lpstr>
      <vt:lpstr>Приложение 11</vt:lpstr>
      <vt:lpstr>Приложение 12</vt:lpstr>
      <vt:lpstr>Приложение 13</vt:lpstr>
      <vt:lpstr>Приложение 14</vt:lpstr>
      <vt:lpstr>Приложение 15</vt:lpstr>
    </vt:vector>
  </TitlesOfParts>
  <Company>Финансовый отдел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</dc:creator>
  <cp:lastModifiedBy>ФО</cp:lastModifiedBy>
  <cp:lastPrinted>2017-02-13T12:53:24Z</cp:lastPrinted>
  <dcterms:created xsi:type="dcterms:W3CDTF">2014-09-25T13:17:34Z</dcterms:created>
  <dcterms:modified xsi:type="dcterms:W3CDTF">2017-02-22T09:26:18Z</dcterms:modified>
</cp:coreProperties>
</file>