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11715" windowWidth="19050" windowHeight="11580" tabRatio="754" firstSheet="3" activeTab="3"/>
  </bookViews>
  <sheets>
    <sheet name="Приложение 1" sheetId="40" r:id="rId1"/>
    <sheet name="Приложение 2" sheetId="32" r:id="rId2"/>
    <sheet name="Приложение 3" sheetId="36" r:id="rId3"/>
    <sheet name="Приложение 4" sheetId="41" r:id="rId4"/>
    <sheet name="Приложение 5" sheetId="34" r:id="rId5"/>
    <sheet name="Приложение 6" sheetId="42" r:id="rId6"/>
    <sheet name="Приложение 7" sheetId="9" r:id="rId7"/>
    <sheet name="Приложение 8" sheetId="37" r:id="rId8"/>
    <sheet name="Приложение 9" sheetId="28" r:id="rId9"/>
    <sheet name="Приложение 10" sheetId="38" r:id="rId10"/>
    <sheet name="Приложение 11" sheetId="29" r:id="rId11"/>
    <sheet name="Приложение 12" sheetId="39" r:id="rId12"/>
    <sheet name="Приложение 13" sheetId="43" r:id="rId13"/>
    <sheet name="Приложение 14" sheetId="44" r:id="rId14"/>
  </sheets>
  <definedNames>
    <definedName name="_xlnm.Print_Area" localSheetId="10">'Приложение 11'!$A$1:$F$152</definedName>
    <definedName name="_xlnm.Print_Area" localSheetId="6">'Приложение 7'!$A$1:$D$243</definedName>
  </definedNames>
  <calcPr calcId="124519"/>
</workbook>
</file>

<file path=xl/calcChain.xml><?xml version="1.0" encoding="utf-8"?>
<calcChain xmlns="http://schemas.openxmlformats.org/spreadsheetml/2006/main">
  <c r="G15" i="39"/>
  <c r="H15"/>
  <c r="F15"/>
  <c r="F14" i="29"/>
  <c r="E139" i="37"/>
  <c r="D139"/>
  <c r="D162" i="9"/>
  <c r="C45" i="28"/>
  <c r="E135" i="37" l="1"/>
  <c r="D135"/>
  <c r="D158" i="9"/>
  <c r="F61" i="29"/>
  <c r="F90"/>
  <c r="F139"/>
  <c r="G85" i="39"/>
  <c r="H85"/>
  <c r="F85"/>
  <c r="G130"/>
  <c r="H130"/>
  <c r="F130"/>
  <c r="G59"/>
  <c r="H59"/>
  <c r="F59"/>
  <c r="G56"/>
  <c r="H56"/>
  <c r="F56"/>
  <c r="F58" i="29"/>
  <c r="E87" i="37" l="1"/>
  <c r="D180" i="9"/>
  <c r="E202" i="37"/>
  <c r="D202"/>
  <c r="E186"/>
  <c r="D186"/>
  <c r="E173"/>
  <c r="D173"/>
  <c r="E164"/>
  <c r="D164"/>
  <c r="E161"/>
  <c r="D161"/>
  <c r="E127"/>
  <c r="D127"/>
  <c r="E120"/>
  <c r="D120"/>
  <c r="E116"/>
  <c r="D116"/>
  <c r="E108"/>
  <c r="D108"/>
  <c r="E105"/>
  <c r="D105"/>
  <c r="E102"/>
  <c r="D102"/>
  <c r="E96"/>
  <c r="D96"/>
  <c r="E82"/>
  <c r="D82"/>
  <c r="E74"/>
  <c r="D74"/>
  <c r="E67"/>
  <c r="D67"/>
  <c r="E62"/>
  <c r="D62"/>
  <c r="E43"/>
  <c r="D43"/>
  <c r="E18"/>
  <c r="D18"/>
  <c r="D220" i="9"/>
  <c r="D207"/>
  <c r="D198"/>
  <c r="D195"/>
  <c r="D174"/>
  <c r="D170"/>
  <c r="D150"/>
  <c r="D143"/>
  <c r="D139"/>
  <c r="D131"/>
  <c r="D121"/>
  <c r="D117"/>
  <c r="D105"/>
  <c r="D95"/>
  <c r="D93"/>
  <c r="D83"/>
  <c r="D75"/>
  <c r="D68"/>
  <c r="D61"/>
  <c r="D42"/>
  <c r="D36"/>
  <c r="D16"/>
  <c r="E208" i="37"/>
  <c r="E207" s="1"/>
  <c r="D208"/>
  <c r="D207" s="1"/>
  <c r="D241" i="9" l="1"/>
  <c r="D240" s="1"/>
  <c r="E36" i="37"/>
  <c r="D36"/>
  <c r="D167" i="9"/>
  <c r="D166" s="1"/>
  <c r="E144" i="37"/>
  <c r="E143" s="1"/>
  <c r="D144"/>
  <c r="D143" s="1"/>
  <c r="E92"/>
  <c r="E86" s="1"/>
  <c r="D92"/>
  <c r="D98" i="9"/>
  <c r="E123" i="37"/>
  <c r="D123"/>
  <c r="D146" i="9"/>
  <c r="D124"/>
  <c r="D123" s="1"/>
  <c r="D46" i="38" l="1"/>
  <c r="D42"/>
  <c r="D39"/>
  <c r="D33"/>
  <c r="D29"/>
  <c r="D25"/>
  <c r="D48" s="1"/>
  <c r="D21"/>
  <c r="D12"/>
  <c r="G138" i="39"/>
  <c r="C46" i="38"/>
  <c r="C42"/>
  <c r="C39"/>
  <c r="C33"/>
  <c r="C29"/>
  <c r="C25"/>
  <c r="C48" s="1"/>
  <c r="C21"/>
  <c r="C12"/>
  <c r="D201" i="37"/>
  <c r="D170"/>
  <c r="D168"/>
  <c r="D167" s="1"/>
  <c r="D166" s="1"/>
  <c r="D163"/>
  <c r="D160"/>
  <c r="D157"/>
  <c r="D156" s="1"/>
  <c r="D155" s="1"/>
  <c r="D152"/>
  <c r="D151" s="1"/>
  <c r="D150" s="1"/>
  <c r="D147"/>
  <c r="D146" s="1"/>
  <c r="D142" s="1"/>
  <c r="D138"/>
  <c r="D134"/>
  <c r="D131"/>
  <c r="D130" s="1"/>
  <c r="D129" s="1"/>
  <c r="D126"/>
  <c r="D122"/>
  <c r="D119"/>
  <c r="D115"/>
  <c r="D112"/>
  <c r="D111" s="1"/>
  <c r="D107"/>
  <c r="D104"/>
  <c r="D101"/>
  <c r="D95"/>
  <c r="D87"/>
  <c r="D86" s="1"/>
  <c r="D81"/>
  <c r="D77"/>
  <c r="D76" s="1"/>
  <c r="D73"/>
  <c r="D66"/>
  <c r="D61"/>
  <c r="D57"/>
  <c r="D54"/>
  <c r="D35"/>
  <c r="D32"/>
  <c r="D31" s="1"/>
  <c r="D26"/>
  <c r="D25" s="1"/>
  <c r="D22"/>
  <c r="E201"/>
  <c r="E170"/>
  <c r="E168"/>
  <c r="E167" s="1"/>
  <c r="E166" s="1"/>
  <c r="E163"/>
  <c r="E160"/>
  <c r="E157"/>
  <c r="E156" s="1"/>
  <c r="E155" s="1"/>
  <c r="E152"/>
  <c r="E151" s="1"/>
  <c r="E150" s="1"/>
  <c r="E147"/>
  <c r="E146" s="1"/>
  <c r="E142" s="1"/>
  <c r="E138"/>
  <c r="E134"/>
  <c r="E131"/>
  <c r="E130" s="1"/>
  <c r="E129" s="1"/>
  <c r="E126"/>
  <c r="E122"/>
  <c r="E119"/>
  <c r="E115"/>
  <c r="E112"/>
  <c r="E111" s="1"/>
  <c r="E107"/>
  <c r="E104"/>
  <c r="E101"/>
  <c r="E95"/>
  <c r="E81"/>
  <c r="E77"/>
  <c r="E76" s="1"/>
  <c r="E73"/>
  <c r="E66"/>
  <c r="E61"/>
  <c r="E57"/>
  <c r="E54"/>
  <c r="E32"/>
  <c r="E31" s="1"/>
  <c r="E26"/>
  <c r="E25" s="1"/>
  <c r="E22"/>
  <c r="D41" i="36"/>
  <c r="C41"/>
  <c r="D67"/>
  <c r="C67"/>
  <c r="D80"/>
  <c r="C80"/>
  <c r="D83"/>
  <c r="C83"/>
  <c r="C77" i="32"/>
  <c r="C78"/>
  <c r="C79"/>
  <c r="C82"/>
  <c r="C90"/>
  <c r="H138" i="39" l="1"/>
  <c r="E100" i="37"/>
  <c r="D100"/>
  <c r="D85"/>
  <c r="D159"/>
  <c r="D53"/>
  <c r="E17"/>
  <c r="D17"/>
  <c r="F138" i="39"/>
  <c r="E133" i="37"/>
  <c r="E210" s="1"/>
  <c r="E35"/>
  <c r="E53"/>
  <c r="D133"/>
  <c r="D210" s="1"/>
  <c r="E85"/>
  <c r="E159"/>
  <c r="D16"/>
  <c r="C15" i="36"/>
  <c r="C14" s="1"/>
  <c r="D15"/>
  <c r="D14" s="1"/>
  <c r="C21"/>
  <c r="C20" s="1"/>
  <c r="D21"/>
  <c r="D20" s="1"/>
  <c r="C31"/>
  <c r="D31"/>
  <c r="C34"/>
  <c r="D34"/>
  <c r="C36"/>
  <c r="D36"/>
  <c r="C39"/>
  <c r="C38" s="1"/>
  <c r="D39"/>
  <c r="D38" s="1"/>
  <c r="C43"/>
  <c r="D43"/>
  <c r="C46"/>
  <c r="D46"/>
  <c r="C49"/>
  <c r="C48" s="1"/>
  <c r="D49"/>
  <c r="D48" s="1"/>
  <c r="C56"/>
  <c r="C55" s="1"/>
  <c r="C54" s="1"/>
  <c r="D56"/>
  <c r="D55" s="1"/>
  <c r="D54" s="1"/>
  <c r="C61"/>
  <c r="C60" s="1"/>
  <c r="D61"/>
  <c r="D60" s="1"/>
  <c r="C64"/>
  <c r="C63" s="1"/>
  <c r="D64"/>
  <c r="D63" s="1"/>
  <c r="C68"/>
  <c r="D68"/>
  <c r="C70"/>
  <c r="D70"/>
  <c r="C72"/>
  <c r="D72"/>
  <c r="C76"/>
  <c r="C75" s="1"/>
  <c r="D76"/>
  <c r="D75" s="1"/>
  <c r="C81"/>
  <c r="D81"/>
  <c r="C84"/>
  <c r="D84"/>
  <c r="C89"/>
  <c r="C86" s="1"/>
  <c r="C79" s="1"/>
  <c r="C78" s="1"/>
  <c r="D89"/>
  <c r="D86" s="1"/>
  <c r="D79" s="1"/>
  <c r="D78" s="1"/>
  <c r="C91"/>
  <c r="D91"/>
  <c r="E16" i="37" l="1"/>
  <c r="C42" i="36"/>
  <c r="C30"/>
  <c r="D42"/>
  <c r="D30"/>
  <c r="C59"/>
  <c r="D59"/>
  <c r="C55" i="32"/>
  <c r="G90" i="29"/>
  <c r="G61"/>
  <c r="G14"/>
  <c r="C13" i="36" l="1"/>
  <c r="C93" s="1"/>
  <c r="D13"/>
  <c r="D93" l="1"/>
  <c r="E25" i="34"/>
  <c r="E24" s="1"/>
  <c r="E23" s="1"/>
  <c r="D25"/>
  <c r="D24" s="1"/>
  <c r="D23" s="1"/>
  <c r="C25"/>
  <c r="C24" s="1"/>
  <c r="C23" s="1"/>
  <c r="E20"/>
  <c r="E19" s="1"/>
  <c r="E18" s="1"/>
  <c r="D20"/>
  <c r="D19" s="1"/>
  <c r="D18" s="1"/>
  <c r="C20"/>
  <c r="C19" s="1"/>
  <c r="C18" s="1"/>
  <c r="E16" l="1"/>
  <c r="E14" s="1"/>
  <c r="D16"/>
  <c r="D14" s="1"/>
  <c r="C16"/>
  <c r="C14" s="1"/>
  <c r="C85" i="32"/>
  <c r="D60" i="9" l="1"/>
  <c r="D204"/>
  <c r="C94" i="32"/>
  <c r="C92"/>
  <c r="C89" s="1"/>
  <c r="C87"/>
  <c r="C83"/>
  <c r="C80"/>
  <c r="C75"/>
  <c r="C74" s="1"/>
  <c r="C71"/>
  <c r="C66" s="1"/>
  <c r="C69"/>
  <c r="C67"/>
  <c r="C63"/>
  <c r="C62" s="1"/>
  <c r="C60"/>
  <c r="C59" s="1"/>
  <c r="C54"/>
  <c r="C53" s="1"/>
  <c r="C48"/>
  <c r="C47" s="1"/>
  <c r="C45"/>
  <c r="C42"/>
  <c r="C38"/>
  <c r="C37" s="1"/>
  <c r="C35"/>
  <c r="C33"/>
  <c r="C30"/>
  <c r="C20"/>
  <c r="C19" s="1"/>
  <c r="C14"/>
  <c r="C13" s="1"/>
  <c r="C58" l="1"/>
  <c r="C41"/>
  <c r="C40" s="1"/>
  <c r="C29"/>
  <c r="D67" i="9"/>
  <c r="D142"/>
  <c r="D135"/>
  <c r="C20" i="28"/>
  <c r="D127" i="9"/>
  <c r="C12" i="32" l="1"/>
  <c r="D101" i="9"/>
  <c r="D82"/>
  <c r="C96" i="32" l="1"/>
  <c r="G139" i="29" l="1"/>
  <c r="C28" i="28"/>
  <c r="D149" i="9"/>
  <c r="D197"/>
  <c r="D104"/>
  <c r="D35" l="1"/>
  <c r="D236" l="1"/>
  <c r="D235" s="1"/>
  <c r="D194" l="1"/>
  <c r="D193" s="1"/>
  <c r="C32" i="28" l="1"/>
  <c r="D138" i="9" l="1"/>
  <c r="D169" l="1"/>
  <c r="D165" s="1"/>
  <c r="G152" i="29"/>
  <c r="C24" i="28" l="1"/>
  <c r="C41"/>
  <c r="C11"/>
  <c r="C47" s="1"/>
  <c r="C38"/>
  <c r="D202" i="9" l="1"/>
  <c r="D201" s="1"/>
  <c r="D200" s="1"/>
  <c r="D74" l="1"/>
  <c r="D130" l="1"/>
  <c r="D145"/>
  <c r="D134"/>
  <c r="D126"/>
  <c r="D191"/>
  <c r="D190" s="1"/>
  <c r="D189" s="1"/>
  <c r="F152" i="29" l="1"/>
  <c r="D120" i="9" l="1"/>
  <c r="D119" s="1"/>
  <c r="D26" l="1"/>
  <c r="D25" s="1"/>
  <c r="D186" l="1"/>
  <c r="D185" s="1"/>
  <c r="D184" s="1"/>
  <c r="D179"/>
  <c r="D178" s="1"/>
  <c r="D173"/>
  <c r="D172" s="1"/>
  <c r="D161"/>
  <c r="D157"/>
  <c r="D154"/>
  <c r="D153" s="1"/>
  <c r="D152" s="1"/>
  <c r="D116"/>
  <c r="D115" s="1"/>
  <c r="D113"/>
  <c r="D112" s="1"/>
  <c r="D111" s="1"/>
  <c r="D88"/>
  <c r="D78"/>
  <c r="D77" s="1"/>
  <c r="D56"/>
  <c r="D53"/>
  <c r="D32"/>
  <c r="D31" s="1"/>
  <c r="D22"/>
  <c r="D156" l="1"/>
  <c r="D243" s="1"/>
  <c r="D52"/>
  <c r="D87"/>
  <c r="D86" s="1"/>
  <c r="D15"/>
  <c r="D14" l="1"/>
</calcChain>
</file>

<file path=xl/sharedStrings.xml><?xml version="1.0" encoding="utf-8"?>
<sst xmlns="http://schemas.openxmlformats.org/spreadsheetml/2006/main" count="2485" uniqueCount="893">
  <si>
    <t>к решению Совета</t>
  </si>
  <si>
    <t>Тейковского</t>
  </si>
  <si>
    <t>муниципального района</t>
  </si>
  <si>
    <t>Наименование показателя</t>
  </si>
  <si>
    <t>(тыс. руб.)</t>
  </si>
  <si>
    <t>Финансовый отдел администрации Тейковского муниципального района</t>
  </si>
  <si>
    <t>040</t>
  </si>
  <si>
    <t>042</t>
  </si>
  <si>
    <t>100</t>
  </si>
  <si>
    <t xml:space="preserve">Распределение бюджетных ассигнований по целевым статьям </t>
  </si>
  <si>
    <t>Наименование</t>
  </si>
  <si>
    <t>Целевая статья</t>
  </si>
  <si>
    <t>Вид расходов</t>
  </si>
  <si>
    <t>Муниципальная программа «Развитие образования Тейковского муниципального района»</t>
  </si>
  <si>
    <t>Муниципальная программа «Развитие физической культуры и спорта в Тейковском муниципальном районе»</t>
  </si>
  <si>
    <t>Муниципальная программа «Поддержка населения в Тейковском муниципальном районе»</t>
  </si>
  <si>
    <t>Непрограммные направления деятельности представительного органа Тейковского муниципального района</t>
  </si>
  <si>
    <t>Иные непрограммные мероприятия</t>
  </si>
  <si>
    <t>Реализация полномочий Ивановской области на осуществление переданных органам местного самоуправления государственных полномочий Ивановской области</t>
  </si>
  <si>
    <t>ВСЕГО</t>
  </si>
  <si>
    <r>
      <t xml:space="preserve">Обеспечение функций администрации Тейковского муниципального района в рамках непрограммных направлений деятельности </t>
    </r>
    <r>
      <rPr>
        <sz val="10"/>
        <color rgb="FF000000"/>
        <rFont val="Times New Roman"/>
        <family val="1"/>
        <charset val="204"/>
      </rPr>
      <t>исполнительных органов местного самоуправления (Иные бюджетные ассигнования)</t>
    </r>
  </si>
  <si>
    <r>
      <t xml:space="preserve">Обеспечение деятельности муниципального казенного учреждения «Единая дежурно – диспетчерская служба Тейковского муниципального района»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</si>
  <si>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 xml:space="preserve">Обеспечение деятельности муниципального казенного учреждения «Единая дежурно – диспетчерская служба Тейковского муниципального района»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</si>
  <si>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t xml:space="preserve">(муниципальным программам Тейковского муниципального района и </t>
  </si>
  <si>
    <t>не включенным в муниципальные программы Тейковского муниципального</t>
  </si>
  <si>
    <t>РАСПРЕДЕЛЕНИЕ РАСХОДОВ</t>
  </si>
  <si>
    <t xml:space="preserve">Общегосударственные вопросы  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</si>
  <si>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</si>
  <si>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Резервные фонды</t>
  </si>
  <si>
    <t xml:space="preserve">Другие общегосударственные вопросы </t>
  </si>
  <si>
    <t>Национальная безопасность и правоохранительная деятельность</t>
  </si>
  <si>
    <t>Защита населения и территории от чрезвычайных ситуаций природного и техногенного характера, гражданская оборона</t>
  </si>
  <si>
    <t xml:space="preserve">Национальная экономика </t>
  </si>
  <si>
    <t xml:space="preserve">Сельское хозяйство и рыболовство </t>
  </si>
  <si>
    <t>Дорожное хозяйство (дорожные фонды)</t>
  </si>
  <si>
    <t xml:space="preserve">Другие вопросы в области национальной экономики </t>
  </si>
  <si>
    <t>Дошкольное образование</t>
  </si>
  <si>
    <t>Общее образование</t>
  </si>
  <si>
    <t>Другие вопросы в области образования</t>
  </si>
  <si>
    <t>Культура</t>
  </si>
  <si>
    <t>Социальная политика</t>
  </si>
  <si>
    <t xml:space="preserve">Пенсионное обеспечение </t>
  </si>
  <si>
    <t xml:space="preserve">Охрана семьи и детства </t>
  </si>
  <si>
    <t>Физическая культура и спорт</t>
  </si>
  <si>
    <t>Массовый спорт</t>
  </si>
  <si>
    <t xml:space="preserve">Итого расходов </t>
  </si>
  <si>
    <t>0100</t>
  </si>
  <si>
    <t>0103</t>
  </si>
  <si>
    <t>0104</t>
  </si>
  <si>
    <t>0106</t>
  </si>
  <si>
    <t>0111</t>
  </si>
  <si>
    <t>0113</t>
  </si>
  <si>
    <t>0300</t>
  </si>
  <si>
    <t>0309</t>
  </si>
  <si>
    <t>0400</t>
  </si>
  <si>
    <t>0405</t>
  </si>
  <si>
    <t>0409</t>
  </si>
  <si>
    <t>0412</t>
  </si>
  <si>
    <t>0700</t>
  </si>
  <si>
    <t>0701</t>
  </si>
  <si>
    <t>0702</t>
  </si>
  <si>
    <t>0707</t>
  </si>
  <si>
    <t>0709</t>
  </si>
  <si>
    <t>0800</t>
  </si>
  <si>
    <t>0801</t>
  </si>
  <si>
    <t>1000</t>
  </si>
  <si>
    <t>1001</t>
  </si>
  <si>
    <t>1004</t>
  </si>
  <si>
    <t>1100</t>
  </si>
  <si>
    <t>1102</t>
  </si>
  <si>
    <t>Раздел, подразделений</t>
  </si>
  <si>
    <t>Вид рас-ходов</t>
  </si>
  <si>
    <t>Администрация Тейковского муниципального района</t>
  </si>
  <si>
    <t>Совет Тейковского муниципального района</t>
  </si>
  <si>
    <t>041</t>
  </si>
  <si>
    <t>046</t>
  </si>
  <si>
    <t xml:space="preserve">Ведомственная структура расходов бюджета Тейковского муниципального </t>
  </si>
  <si>
    <t>Муниципальная программа "Обеспечение безопасности граждан и профилактика правонарушений в Тейковском муниципальном районе"</t>
  </si>
  <si>
    <r>
      <t>Образование</t>
    </r>
    <r>
      <rPr>
        <sz val="10"/>
        <color theme="1"/>
        <rFont val="Times New Roman"/>
        <family val="1"/>
        <charset val="204"/>
      </rPr>
      <t xml:space="preserve"> </t>
    </r>
  </si>
  <si>
    <t>Муниципальная программа "Патриотическое воспитание детей и молодежи и подготовка молодежи Тейковского муниципального района к военной службе"</t>
  </si>
  <si>
    <t>200</t>
  </si>
  <si>
    <t>Код адми-нистратора расходов</t>
  </si>
  <si>
    <t>Отдел образования администрации Тейковского муниципального района</t>
  </si>
  <si>
    <t>0105</t>
  </si>
  <si>
    <t>Судебная система</t>
  </si>
  <si>
    <t>0102</t>
  </si>
  <si>
    <t>Функционирование высшего должностного лица субъекта Российской Федерации и муниципального образования</t>
  </si>
  <si>
    <t>0100000000</t>
  </si>
  <si>
    <t xml:space="preserve">Подпрограмма «Развитие общего образования» </t>
  </si>
  <si>
    <t>0110000000</t>
  </si>
  <si>
    <r>
      <t xml:space="preserve">Мероприятия по укреплению материально-технической базы образовательных учреждений </t>
    </r>
    <r>
      <rPr>
        <sz val="10"/>
        <color rgb="FF000000"/>
        <rFont val="Times New Roman"/>
        <family val="1"/>
        <charset val="204"/>
      </rPr>
      <t>(Предоставление субсидий бюджетным, автономным учреждениям и иным некоммерческим организациям)</t>
    </r>
  </si>
  <si>
    <t>Основное мероприятие «Укрепление материально-технической базы учреждений образования»</t>
  </si>
  <si>
    <r>
      <t>Предоставление муниципальной услуги «Предоставление общедоступного бесплатного дошкольного образования» (</t>
    </r>
    <r>
      <rPr>
        <sz val="10"/>
        <color rgb="FF000000"/>
        <rFont val="Times New Roman"/>
        <family val="1"/>
        <charset val="204"/>
      </rPr>
  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</si>
  <si>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 xml:space="preserve">Предоставление муниципальной услуги «Предоставление общедоступного бесплатного дошкольного образования»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</si>
  <si>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r>
      <t xml:space="preserve">Предоставление муниципальной услуги «Предоставление бесплатного и общедоступного начального, основного, среднего общего образования»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</si>
  <si>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 xml:space="preserve">Предоставление муниципальной услуги «Предоставление бесплатного и общедоступного начального, основного, среднего общего образования» </t>
    </r>
    <r>
      <rPr>
        <sz val="10"/>
        <color rgb="FF000000"/>
        <rFont val="Times New Roman"/>
        <family val="1"/>
        <charset val="204"/>
      </rPr>
      <t>(Предоставление субсидий бюджетным, автономным учреждениям и иным некоммерческим организациям)</t>
    </r>
  </si>
  <si>
    <r>
      <t>Предоставление муниципальной услуги «Предоставление бесплатного и общедоступного начального, основного, среднего общего образования» (</t>
    </r>
    <r>
      <rPr>
        <sz val="10"/>
        <color rgb="FF000000"/>
        <rFont val="Times New Roman"/>
        <family val="1"/>
        <charset val="204"/>
      </rPr>
      <t>Иные бюджетные ассигнования)</t>
    </r>
  </si>
  <si>
    <r>
      <t xml:space="preserve">Содержание прочих учреждений образования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</si>
  <si>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 xml:space="preserve">Содержание прочих учреждений образования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</si>
  <si>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t>0110100000</t>
  </si>
  <si>
    <t>0110100020</t>
  </si>
  <si>
    <t>0110100030</t>
  </si>
  <si>
    <t>Основное мероприятие «Развитие кадрового потенциала системы образования»</t>
  </si>
  <si>
    <t>0110200000</t>
  </si>
  <si>
    <t>0110200050</t>
  </si>
  <si>
    <t>0120000000</t>
  </si>
  <si>
    <t xml:space="preserve">Подпрограмма «Финансовое обеспечение предоставления мер социальной поддержки в сфере образования» </t>
  </si>
  <si>
    <t>Основное мероприятие «Финансовое обеспечение предоставления мер социальной поддержки в сфере образования»</t>
  </si>
  <si>
    <t>0120100000</t>
  </si>
  <si>
    <t>0120180090</t>
  </si>
  <si>
    <t>0120180100</t>
  </si>
  <si>
    <t>0120180110</t>
  </si>
  <si>
    <t xml:space="preserve">Подпрограмма “Реализация основных общеобразовательных программ» </t>
  </si>
  <si>
    <t>0140000000</t>
  </si>
  <si>
    <t>Основное мероприятие «Развитие дошкольного образования»</t>
  </si>
  <si>
    <t>0140100000</t>
  </si>
  <si>
    <t>0140100080</t>
  </si>
  <si>
    <t xml:space="preserve">Основное мероприятие «Развитие общего образования» </t>
  </si>
  <si>
    <t>0140200000</t>
  </si>
  <si>
    <t>0140200090</t>
  </si>
  <si>
    <t>0140200100</t>
  </si>
  <si>
    <t>0140200110</t>
  </si>
  <si>
    <t xml:space="preserve">Подпрограмма «Финансовое обеспечение предоставления общедоступного и бесплатного образования  в муниципальных образовательных учреждениях» </t>
  </si>
  <si>
    <t>0150100000</t>
  </si>
  <si>
    <t>0150000000</t>
  </si>
  <si>
    <t>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и возмещение затрат на финансовое обеспечение получения дошкольного образования в частных дошкольных образовательных организациях, включая расходы на оплату труда, приобретение учебников и учебных пособий, средств обучения, игр и игрушек (за исключением расходов на содержание зданий и оплату коммунальных услуг)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</si>
  <si>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0150180170</t>
  </si>
  <si>
    <t>Основное мероприятие «Развитие общего образования»</t>
  </si>
  <si>
    <t>0150200000</t>
  </si>
  <si>
    <t>Финансовое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в общеобразовательных организациях, включая расходы на оплату труда, на учебники и учебные, учебно-наглядные пособия, технические средства обучения, игры, игрушки (за исключением расходов на содержание зданий и оплату коммунальных услуг)(Предоставление субсидий бюджетным, автономным учреждениям и иным некоммерческим организациям)</t>
  </si>
  <si>
    <t xml:space="preserve">Подпрограмма «Реализация дополнительных общеобразовательных программ» </t>
  </si>
  <si>
    <t>0150280150</t>
  </si>
  <si>
    <t>0160000000</t>
  </si>
  <si>
    <t>Основное мероприятие «Развитие дополнительного образования»</t>
  </si>
  <si>
    <t>0160100000</t>
  </si>
  <si>
    <r>
      <t xml:space="preserve">Предоставление муниципальной услуги «Организация дополнительного образования детей»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</si>
  <si>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t>0160100120</t>
  </si>
  <si>
    <r>
      <t xml:space="preserve">Предоставление муниципальной услуги «организация дополнительного образования детей»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</si>
  <si>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t xml:space="preserve">Подпрограмма «Организация отдыха и оздоровления детей» </t>
  </si>
  <si>
    <t>0170000000</t>
  </si>
  <si>
    <t>Основное мероприятие «Организация отдыха и оздоровления детей»</t>
  </si>
  <si>
    <t>0170100000</t>
  </si>
  <si>
    <t xml:space="preserve">  Софинансирование расходов по организации отдыха детей в каникулярное время в части организации двухразового питания в лагерях дневного пребывания (Предоставление субсидий бюджетным, автономным учреждениям и иным некоммерческим организациям)</t>
  </si>
  <si>
    <t>0170180190</t>
  </si>
  <si>
    <t>0170180200</t>
  </si>
  <si>
    <t xml:space="preserve">Подпрограмма «Реализация молодежной политики на территории Тейковского муниципального района» </t>
  </si>
  <si>
    <t>0190000000</t>
  </si>
  <si>
    <t>Основное мероприятие «Реализация молодежной политики»</t>
  </si>
  <si>
    <t>0190100000</t>
  </si>
  <si>
    <t>0190100150</t>
  </si>
  <si>
    <t xml:space="preserve">Подпрограмма "Меры социально-экономической поддержки молодых специалистов муниципальных организаций системы образования" </t>
  </si>
  <si>
    <t>01Б000000</t>
  </si>
  <si>
    <t>Единовременная муниципальная выплата молодым специалистам при первоначальном устройстве на работу в муниципальные организации системы образования Тейковского муниципального района (разовые подъемные) (Социальное обеспечение и иные выплаты населению)</t>
  </si>
  <si>
    <t>Ежемесячные муниципальные компенсации молодым специалистам (Социальное обеспечение и иные выплаты населению)</t>
  </si>
  <si>
    <t>Единовременные муниципальные компенсации молодым специалистам (Социальное обеспечение и иные выплаты населению)</t>
  </si>
  <si>
    <t>01Б0100000</t>
  </si>
  <si>
    <t>01Б0100400</t>
  </si>
  <si>
    <t>01Б0100410</t>
  </si>
  <si>
    <t>01Б0100420</t>
  </si>
  <si>
    <t>0200000000</t>
  </si>
  <si>
    <t xml:space="preserve">Подпрограмма «Развитие культуры  Тейковского муниципального района» </t>
  </si>
  <si>
    <t>0210000000</t>
  </si>
  <si>
    <r>
      <t xml:space="preserve">Предоставление муниципальной услуги «Организация досуга и обеспечение населения услугами организаций культуры»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</si>
  <si>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 xml:space="preserve">Предоставление муниципальной услуги «Организация досуга и обеспечение населения услугами организаций культуры»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</si>
  <si>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t>Основное мероприятие «Развитие культуры»</t>
  </si>
  <si>
    <t>0210100000</t>
  </si>
  <si>
    <t>0210100170</t>
  </si>
  <si>
    <t>0210100180</t>
  </si>
  <si>
    <t>Основное мероприятие «Укрепление материально-технической базы учреждений культуры»</t>
  </si>
  <si>
    <t>0210200000</t>
  </si>
  <si>
    <t>0210200190</t>
  </si>
  <si>
    <t>Основное мероприятие «Повышение средней заработной платы работникам муниципальных учреждений культуры»</t>
  </si>
  <si>
    <t>0210300000</t>
  </si>
  <si>
    <r>
      <t xml:space="preserve">Софинансирование расходов, связанных с поэтапным доведением средней заработной платы работникам культуры муниципальных учреждений культуры Ивановской области до средней заработной платы в Ивановской области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</si>
  <si>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t>0210380340</t>
  </si>
  <si>
    <t>02103S0340</t>
  </si>
  <si>
    <t xml:space="preserve">Подпрограмма «Предоставление дополнительного образования в сфере культуры и искусства» </t>
  </si>
  <si>
    <t>0220000000</t>
  </si>
  <si>
    <t>0220100000</t>
  </si>
  <si>
    <r>
      <t xml:space="preserve">Предоставление муниципальной услуги «Организация  предоставления дополнительного образования детей в сфере культуры и искусства»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</si>
  <si>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 xml:space="preserve">Предоставление муниципальной услуги «Организация  предоставления дополнительного образования детей в сфере культуры и искусства»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</si>
  <si>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t>0220100210</t>
  </si>
  <si>
    <t>0300000000</t>
  </si>
  <si>
    <t xml:space="preserve">Подпрограмма «Организация физкультурных мероприятий, спортивных мероприятий и участие спортсменов Тейковского муниципального района в соревнованиях»  </t>
  </si>
  <si>
    <t>0310000000</t>
  </si>
  <si>
    <t>Основное мероприятие «Физическое воспитание и обеспечение организации и проведения физкультурных мероприятий и массовых спортивных мероприятий»</t>
  </si>
  <si>
    <t>0310100000</t>
  </si>
  <si>
    <t>0310100240</t>
  </si>
  <si>
    <t>0400000000</t>
  </si>
  <si>
    <t xml:space="preserve">Подпрограмма «Повышение качества жизни граждан пожилого возраста  Тейковского муниципального района» </t>
  </si>
  <si>
    <t>0410000000</t>
  </si>
  <si>
    <t>Основное мероприятие «Организация мероприятий и акций, направленных на повышение качества жизни граждан пожилого возраста»</t>
  </si>
  <si>
    <t>0410100000</t>
  </si>
  <si>
    <t>0600000000</t>
  </si>
  <si>
    <t xml:space="preserve">Подпрограмма «Развитие малого и среднего предпринимательства в Тейковском муниципальном районе на 2014-2016 годы» </t>
  </si>
  <si>
    <r>
      <t xml:space="preserve">Финансовая поддержка субъектов малого и среднего предпринимательства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</si>
  <si>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t>Основное мероприятие «Поддержка малого и среднего предпринимательства»</t>
  </si>
  <si>
    <t xml:space="preserve">Основное мероприятие «Текущее обслуживание информационной и телекоммуникационной инфраструктуры Тейковского муниципального района» </t>
  </si>
  <si>
    <t xml:space="preserve">Подпрограмма «Информирование населения о деятельности органов местного самоуправления Тейковского муниципального района» </t>
  </si>
  <si>
    <t>Основное мероприятие «Обеспечение информационной открытости органов местного самоуправления Тейковского муниципального района»</t>
  </si>
  <si>
    <t>Подпрограмма "Профилактика правонарушений, борьба с преступностью и обеспечения безопасности граждан</t>
  </si>
  <si>
    <t>Основное мероприятие «Обеспечение общественного порядка и профилактика правонарушений»</t>
  </si>
  <si>
    <r>
      <t xml:space="preserve">Осуществление полномочий по созданию и организации деятельности комиссий по делам несовершеннолетних и защите их прав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</si>
  <si>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t xml:space="preserve">Подпрограмма "Патриотическое воспитание детей и молодежи и подготовка молодежи Тейковского муниципального района к военной службе" </t>
  </si>
  <si>
    <t>Основное мероприятие «Реализация государственной молодежной политики»</t>
  </si>
  <si>
    <r>
      <t xml:space="preserve">Обеспечение функций Совета Тейковского муниципального района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</si>
  <si>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t>Функционирование высшего должностного лица Тейковского муниципального района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</si>
  <si>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r>
      <t xml:space="preserve">Обеспечение функций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</si>
  <si>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 xml:space="preserve">Обеспечение функций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</si>
  <si>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r>
      <t xml:space="preserve">Обеспечение функций финансового органа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</si>
  <si>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>Обеспечение функций финансового органа администрации Тейковского муниципального района (Ины</t>
    </r>
    <r>
      <rPr>
        <sz val="10"/>
        <color rgb="FF000000"/>
        <rFont val="Times New Roman"/>
        <family val="1"/>
        <charset val="204"/>
      </rPr>
      <t>е бюджетные ассигнования)</t>
    </r>
  </si>
  <si>
    <r>
      <t>Резервный фонд администрации Тейковского муниципального района</t>
    </r>
    <r>
      <rPr>
        <sz val="10"/>
        <color rgb="FF000000"/>
        <rFont val="Times New Roman"/>
        <family val="1"/>
        <charset val="204"/>
      </rPr>
      <t xml:space="preserve"> (Иные бюджетные ассигнования)</t>
    </r>
  </si>
  <si>
    <r>
      <t xml:space="preserve">Оценка недвижимости, признание прав и регулирование отношений по муниципальной собственности </t>
    </r>
    <r>
      <rPr>
        <sz val="10"/>
        <color rgb="FF000000"/>
        <rFont val="Times New Roman"/>
        <family val="1"/>
        <charset val="204"/>
      </rPr>
      <t>(Закупка товаров, работ и услуг для государственных (муниципальных) нужд)</t>
    </r>
  </si>
  <si>
    <t>Организация дополнительного пенсионного обеспечения отдельных категорий граждан (Социальное обеспечение и иные выплаты населению)</t>
  </si>
  <si>
    <t>0140100110</t>
  </si>
  <si>
    <t>Приложение 7</t>
  </si>
  <si>
    <t>4190000260</t>
  </si>
  <si>
    <t xml:space="preserve">Подпрограмма «Выявление и поддержка одаренных детей» </t>
  </si>
  <si>
    <t>Основное мероприятие «Выявление и поддержка одаренных детей и молодежи»</t>
  </si>
  <si>
    <t>Проведение районных и участие в областных конкурсах социально значимых программ и проектов, направленных на поддержку одаренных детей (Предоставление субсидий бюджетным, автономным учреждениям и иным некоммерческим организациям)</t>
  </si>
  <si>
    <t>0130000000</t>
  </si>
  <si>
    <t>0130100000</t>
  </si>
  <si>
    <t>0130100070</t>
  </si>
  <si>
    <t>0140100060</t>
  </si>
  <si>
    <t>0140200060</t>
  </si>
  <si>
    <r>
      <t xml:space="preserve">Совершенствование учительского корпуса </t>
    </r>
    <r>
      <rPr>
        <sz val="10"/>
        <color rgb="FF000000"/>
        <rFont val="Times New Roman"/>
        <family val="1"/>
        <charset val="204"/>
      </rPr>
      <t>(Социальное обеспечение и иные выплаты населению)</t>
    </r>
  </si>
  <si>
    <r>
      <t xml:space="preserve"> </t>
    </r>
    <r>
      <rPr>
        <b/>
        <sz val="10"/>
        <color theme="1"/>
        <rFont val="Times New Roman"/>
        <family val="1"/>
        <charset val="204"/>
      </rPr>
      <t>Муниципальная программа «Культура  Тейковского муниципального района»</t>
    </r>
  </si>
  <si>
    <r>
      <t xml:space="preserve"> </t>
    </r>
    <r>
      <rPr>
        <b/>
        <sz val="10"/>
        <color theme="1"/>
        <rFont val="Times New Roman"/>
        <family val="1"/>
        <charset val="204"/>
      </rPr>
      <t>Муниципальная программа «Обеспечение  доступным и комфортным жильем, объектами инженерной инфраструктуры и услугами жилищно-коммунального хозяйства населения Тейковского муниципального района»</t>
    </r>
  </si>
  <si>
    <r>
      <t xml:space="preserve"> </t>
    </r>
    <r>
      <rPr>
        <b/>
        <sz val="10"/>
        <color theme="1"/>
        <rFont val="Times New Roman"/>
        <family val="1"/>
        <charset val="204"/>
      </rPr>
      <t>Муниципальная программа «Экономическое развитие  Тейковского муниципального района»</t>
    </r>
  </si>
  <si>
    <r>
      <t xml:space="preserve">Непрограммные направления деятельности исполнительных органов местного самоуправления  </t>
    </r>
    <r>
      <rPr>
        <b/>
        <sz val="10"/>
        <color theme="1"/>
        <rFont val="Times New Roman"/>
        <family val="1"/>
        <charset val="204"/>
      </rPr>
      <t>Тейковского муниципального района</t>
    </r>
  </si>
  <si>
    <r>
      <t xml:space="preserve">Обеспечение функций отделов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</si>
  <si>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t xml:space="preserve">Муниципальная программа "Улучшение условий и охраны труда в Тейковском муниципальном районе </t>
  </si>
  <si>
    <t xml:space="preserve">Подпрограмма "Улучшение условий и охраны труда в администрации Тейковского муниципального района, структурных подразделениях администрации и муниципальных учреждениях Тейковского муниципального района </t>
  </si>
  <si>
    <t xml:space="preserve">Основное мероприятие "Соблюдение требований охраны труда" </t>
  </si>
  <si>
    <t>047</t>
  </si>
  <si>
    <t xml:space="preserve">Отдел культуры, туризма, молодежной и социальной политики администрации Тейковского муниципального района </t>
  </si>
  <si>
    <t>0804</t>
  </si>
  <si>
    <t>Другие вопросы в области культуры, кинематографии</t>
  </si>
  <si>
    <t>Культура, кинематография</t>
  </si>
  <si>
    <r>
      <t xml:space="preserve">Мероприятия по укреплению материально-технической базы образовательных учреждений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</si>
  <si>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Мероприятия по укреплению материально-технической базы дошкольных образовательных учреждений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</si>
  <si>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Совершенствование учительского корпуса (Закупка товаров, работ и услуг для обеспечения государственных (муниципальных) нужд) </t>
  </si>
  <si>
    <t xml:space="preserve">Осуществление переданных органам местного самоуправления государственных полномочий Ивановской области по присмотру и уходу за детьми-сиротами и детьми, оставшимися без попечения родителей, детьми-инвалидами в дошкольных группах муниципальных общеобразовательных организаций (Закупка товаров, работ и услуг для обеспечения государственных (муниципальных) нужд) </t>
  </si>
  <si>
    <t xml:space="preserve">Проведение районных и участие в областных конкурсах социально значимых программ и проектов, направленных на поддержку одаренных детей (Закупка товаров, работ и услуг для обеспечения государственных (муниципальных) нужд) </t>
  </si>
  <si>
    <r>
      <t xml:space="preserve">Предоставление муниципальной услуги «Предоставление общедоступного бесплатного дошкольного образования»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</si>
  <si>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Обеспечение деятельности учреждений образования за счет родительской платы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</si>
  <si>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Расходы на питание детей (Закупка товаров, работ и услуг для обеспечения государственных (муниципальных) нужд) </t>
  </si>
  <si>
    <r>
      <t xml:space="preserve">Предоставление муниципальной услуги «Предоставление бесплатного и общедоступного начального, основного, среднего общего образования»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</si>
  <si>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Содержание прочих учреждений образования (Закупка товаров, работ и услуг для обеспечения государственных (муниципальных) нужд) </t>
  </si>
  <si>
    <t xml:space="preserve">Финансовое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в муниципальных общеобразовательных организациях, включая расходы на оплату труда, приобретение учебников и учебных пособий, средств обучения, игр и игрушек (за исключением расходов на содержание зданий и оплату коммунальных услуг) (Закупка товаров, работ и услуг для обеспечения государственных (муниципальных) нужд) </t>
  </si>
  <si>
    <r>
      <t xml:space="preserve">Предоставление муниципальной услуги «организация дополнительного образования детей»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</si>
  <si>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  Софинансирование расходов по организации отдыха детей в каникулярное время в части организации двухразового питания в лагерях дневного пребывания (Закупка товаров, работ и услуг для обеспечения государственных (муниципальных) нужд) </t>
  </si>
  <si>
    <r>
      <t xml:space="preserve">Осуществление переданных государственных полномочий по организации двухразового питания в лагерях дневного пребывания детей-сирот и детей, находящихся в трудной жизненной ситуации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</si>
  <si>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Предоставление муниципальной  услуги «Проведение мероприятий межпоселенческого характера по работе с детьми и молодежью» (Закупка товаров, работ и услуг для обеспечения государственных (муниципальных) нужд) </t>
  </si>
  <si>
    <r>
      <t xml:space="preserve">Предоставление муниципальной услуги «Организация досуга и обеспечение населения услугами организаций культуры»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</si>
  <si>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Содержание учреждений культуры  за счет иных источников (Закупка товаров, работ и услуг для обеспечения государственных (муниципальных) нужд) </t>
  </si>
  <si>
    <r>
      <t xml:space="preserve">Укрепление материально – технической базы муниципальных учреждений культуры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</si>
  <si>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Предоставление муниципальной услуги «Организация  предоставления дополнительного образования детей в сфере культуры и искусства»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</si>
  <si>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Предоставление муниципальной услуги «Проведение официальных физкультурно-оздоровительных и спортивных мероприятий»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</si>
  <si>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Организация и проведение мероприятий для граждан пожилого возраста, направленная на повышение качества жизни и активного долголетия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</si>
  <si>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Информирование населения о деятельности органов местного самоуправления Тейковского муниципального района (Закупка товаров, работ и услуг для обеспечения государственных (муниципальных) нужд) </t>
  </si>
  <si>
    <t xml:space="preserve">Профилактика правонарушений, борьба с преступностью и обеспечение безопасности граждан (Закупка товаров, работ и услуг для обеспечения государственных (муниципальных) нужд) </t>
  </si>
  <si>
    <t xml:space="preserve">Осуществление полномочий по созданию и организации деятельности комиссий по делам несовершеннолетних и защите их прав  (Закупка товаров, работ и услуг для обеспечения государственных (муниципальных) нужд) </t>
  </si>
  <si>
    <t xml:space="preserve">Мероприятия по гражданско-патриотическому воспитанию детей и молодежи (Закупка товаров, работ и услуг для обеспечения государственных (муниципальных) нужд) </t>
  </si>
  <si>
    <t xml:space="preserve">Обеспечение организации и проведения специальной оценки условий труда  (Закупка товаров, работ и услуг для обеспечения государственных (муниципальных) нужд) </t>
  </si>
  <si>
    <t xml:space="preserve">Проведение в установленном порядке обязательных и периодических медицинских осмотров (обследований) (Закупка товаров, работ и услуг для обеспечения государственных (муниципальных) нужд) </t>
  </si>
  <si>
    <r>
      <t xml:space="preserve">Обеспечение функций Совета Тейковского муниципального района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</si>
  <si>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Обеспечение функций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</si>
  <si>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Обеспечение функций отделов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</si>
  <si>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Обеспечение функций финансового органа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</si>
  <si>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Публикация нормативно-правовых актов и другой информации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</si>
  <si>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Расходы на организацию и проведение мероприятий, связанных с праздничными, юбилейными и памятными датами, Совещания и семинары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</si>
  <si>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Предупреждение и ликвидация последствий чрезвычайных ситуаций и стихийных бедствий природного и техногенного характера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</si>
  <si>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Обеспечение деятельности муниципального казенного учреждения «Единая дежурно – диспетчерская служба Тейковского муниципального района»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</si>
  <si>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Проведение комплекса работ по межеванию земель для постановки на кадастровый учет земельных участков, на которые возникает право собственности Тейковского муниципального района (Закупка товаров, работ и услуг для обеспечения государственных (муниципальных) нужд) </t>
  </si>
  <si>
    <t xml:space="preserve">Осуществление отдельных государственных полномочий в сфере административных правонарушений (Закупка товаров, работ и услуг для обеспечения государственных (муниципальных) нужд) </t>
  </si>
  <si>
    <r>
      <t xml:space="preserve">Осуществление отдельных государственных полномочий по организации проведения на территории Ивановской области мероприятий по предупреждению и ликвидации болезней животных, их лечению, защите населения от болезней, общих для человека и животных, в части организации проведения мероприятий по отлову и содержанию безнадзорных животных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</si>
  <si>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Проведение в установленном порядке обязательных и периодических медицинских осмотров (обследований)  (Закупка товаров, работ и услуг для обеспечения государственных (муниципальных) нужд) </t>
  </si>
  <si>
    <r>
      <t xml:space="preserve">Оценка недвижимости, признание прав и регулирование отношений по муниципальной собственности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</si>
  <si>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Осуществление отдельных государственных полномочий по организации проведения на территории Ивановской области мероприятий по предупреждению и ликвидации болезней животных, их лечению, защите населения от болезней, общих для человека и животных, в части организации проведения мероприятий по отлову и содержанию безнадзорных животных(Закупка товаров, работ и услуг для обеспечения государственных (муниципальных) нужд)  </t>
  </si>
  <si>
    <t xml:space="preserve">Укрепление материально – технической базы муниципальных учреждений культуры (Закупка товаров, работ и услуг для обеспечения государственных (муниципальных) нужд) </t>
  </si>
  <si>
    <r>
      <t xml:space="preserve">Совершенствование учительского корпуса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</si>
  <si>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Предоставление муниципальной  услуги «Проведение мероприятий межпоселенческого характера по работе с детьми и молодежью» 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</si>
  <si>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Финансовое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в муниципальных общеобразовательных организациях, включая расходы на оплату труда, приобретение учебников и учебных пособий, средств обучения, игр и игрушек (за исключением расходов на содержание зданий и оплату коммунальных услуг)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</si>
  <si>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t>Финансовое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в муниципальных общеобразовательных организациях, включая расходы на оплату труда, приобретение учебников и учебных пособий, средств обучения, игр и игрушек (за исключением расходов на содержание зданий и оплату коммунальных услуг (Предоставление субсидий бюджетным, автономным учреждениям и иным некоммерческим организациям)</t>
  </si>
  <si>
    <t xml:space="preserve"> Организация отдыха детей в каникулярное время в части организации двухразового питания в лагерях дневного пребывания (Закупка товаров, работ и услуг для обеспечения государственных (муниципальных) нужд) </t>
  </si>
  <si>
    <t>Организация отдыха детей в каникулярное время в части организации двухразового питания в лагерях дневного пребывания (Предоставление субсидий бюджетным, автономным учреждениям и иным некоммерческим организациям)</t>
  </si>
  <si>
    <t>01701S0190</t>
  </si>
  <si>
    <r>
      <t xml:space="preserve">Расходы на уплату членских взносов в Ассоциацию «Совет муниципальных образований»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</si>
  <si>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t>Подпрограмма «Обеспечение жильем молодых семей в Тейковском муниципальном районе»</t>
  </si>
  <si>
    <t>0610000000</t>
  </si>
  <si>
    <t>Основное мероприятие «Обеспечение жильем молодых семей»</t>
  </si>
  <si>
    <t>0610100000</t>
  </si>
  <si>
    <t>1003</t>
  </si>
  <si>
    <t>Социальное обеспечение населения</t>
  </si>
  <si>
    <t>Предоствавление социальных выплат молодым семьям на приобретение (строительство) жилого помещения (Социальное обеспечение и иные выплаты населению)</t>
  </si>
  <si>
    <t>Выплата вознаграждений к наградам администрации Тейковского муниципального района, премий к Почетным грамотам и других премий в рамках иных непрограммных мероприятий по непрограммным направлениям деятельности исполнительных органов местного самоуправления (Социальное обеспечение и иные выплаты населению)</t>
  </si>
  <si>
    <t xml:space="preserve">Мероприятия по укреплению материально-технической базы дошкольных образовательных учреждений (Закупка товаров, работ и услуг для обеспечения государственных (муниципальных) нужд) </t>
  </si>
  <si>
    <t>Основное мероприятие "Организация библиотечного обслуживания населения"</t>
  </si>
  <si>
    <t>0210400000</t>
  </si>
  <si>
    <t xml:space="preserve">Профилактика правонарушений, борьба с преступностью и обеспечение безопасности граждан  (Закупка товаров, работ и услуг для обеспечения государственных (муниципальных) нужд) </t>
  </si>
  <si>
    <t>Приложение 9</t>
  </si>
  <si>
    <t>Молодежная политика</t>
  </si>
  <si>
    <t>Приложение 11</t>
  </si>
  <si>
    <t xml:space="preserve">Мероприятия в области строительства, архитектуры и градостроительства (Закупка товаров, работ и услуг для обеспечения государственных (муниципальных) нужд) </t>
  </si>
  <si>
    <t>Муниципальная программа «Повышение безопасности дорожного движения на территории Тейковского муниципального района на 2017-2020 годы»</t>
  </si>
  <si>
    <t>Подпрограмма «Развитие системы организации движения транспортных средств и пешеходов, повышение безопасности дорожных условий»</t>
  </si>
  <si>
    <t>Основное мероприятие «Организация движения транспортных средств и пешеходов, повышение безопасности дорожных условий»</t>
  </si>
  <si>
    <t xml:space="preserve">Мероприятия по совершенствованию организации движения транспорта и пешеходов на территории Тейковского муниципального района, своевременному выявлению, ликвидации и профилактике возникновения опасных участков (концентрации аварийности) на автомобильных дорогах общего пользования местного значения Тейковского  муниципального района (Закупка товаров, работ и услуг для обеспечения государственных (муниципальных) нужд) </t>
  </si>
  <si>
    <t xml:space="preserve">Муниципальная программа «Развитие сети муниципальных автомобильных  дорог общего пользования местного значения Тейковского  муниципального района и дорог внутри населенных пунктов» </t>
  </si>
  <si>
    <t>Подпрограмма «Содержание сети муниципальных автомобильных дорог общего пользования местного значения Тейковского муниципального района и дорог внутри населенных пунктов»</t>
  </si>
  <si>
    <t>Основное мероприятие «Содержание автомобильных дорог общего пользования местного значения и дорог внутри населенных пунктов»</t>
  </si>
  <si>
    <t>Подпрограмма «Текущий и капитальный ремонт сети муниципальных автомобильных дорог общего пользования местного значения Тейковского муниципального района и дорог внутри населенных пунктов»</t>
  </si>
  <si>
    <t>Основное мероприятие «Текущий и капитальный ремонт автомобильных дорог общего пользования местного значения и дорог внутри населенных пунктов»</t>
  </si>
  <si>
    <t>Подпрограмма «Развитие газификации Тейковского муниципального района»</t>
  </si>
  <si>
    <t>Подпрограмма «Обеспечение водоснабжением  жителей Тейковского муниципального района»</t>
  </si>
  <si>
    <t>Основное мероприятие «Обеспечение газоснабжения в границах муниципального района»</t>
  </si>
  <si>
    <t>Подпрограмма «Обеспечение населения Тейковского муниципального района теплоснабжением»</t>
  </si>
  <si>
    <t>Подпрограмма «Реализация мероприятий по участию в организации деятельности по сбору (в том числе раздельному сбору), транспортированию, обработке, утилизации, обезвреживанию, захоронению твердых коммунальных отходов на территории Тейковского муниципального района»</t>
  </si>
  <si>
    <t>Основное мероприятие "Участие в организации деятельности по сбору и транспортированию твердых коммунальных отходов"</t>
  </si>
  <si>
    <t>Субсидии организациям коммунального комплекса Тейковского муниципального района на организацию обеспечения теплоснабжения потребителей в условиях подготовки и прохождения отопительного периода  (Иные бюджетные ассигнования)</t>
  </si>
  <si>
    <t>Подпрограмма «Содержание территорий сельских кладбищ Тейковского муниципального района»</t>
  </si>
  <si>
    <t>Основное мероприятие "Организация ритуальных услуг и содержание мест захоронения"</t>
  </si>
  <si>
    <t>Подпрограмма «Проведение капитального ремонта общего имущества в много-квартирных домах, расположенных на территории Тейковского муниципального района»</t>
  </si>
  <si>
    <t>Основное мероприятие «Проведение капитального ремонта жилфонда»</t>
  </si>
  <si>
    <t xml:space="preserve">Содержание и обслуживание газопровода  (Закупка товаров, работ и услуг для обеспечения государственных (муниципальных) нужд) </t>
  </si>
  <si>
    <t xml:space="preserve">Формирование районного фонда материально-технических ресурсов (Закупка товаров, работ и услуг для обеспечения государственных (муниципальных) нужд) </t>
  </si>
  <si>
    <t xml:space="preserve">Проведение капитального ремонта муниципального жилого фонда (Закупка товаров, работ и услуг для обеспечения государственных (муниципальных) нужд) </t>
  </si>
  <si>
    <t xml:space="preserve">Взносы региональному оператору  на проведение капитального ремонта общего имущества многоквартирных жилых домов (Закупка товаров, работ и услуг для обеспечения государственных (муниципальных) нужд) </t>
  </si>
  <si>
    <t xml:space="preserve">Мероприятия по выполнению текущего и капитального ремонта сети муниципальных автомобильных дорог общего пользования местного значения Тейковского муниципального района и дорог внутри населенных пунктов  (Закупка товаров, работ и услуг для обеспечения государственных (муниципальных) нужд) </t>
  </si>
  <si>
    <t>0502</t>
  </si>
  <si>
    <t>0501</t>
  </si>
  <si>
    <t>0503</t>
  </si>
  <si>
    <t>4290020140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</si>
  <si>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</si>
  <si>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</si>
  <si>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Жилищно-коммунальное хозяйство</t>
  </si>
  <si>
    <t>0500</t>
  </si>
  <si>
    <t>Жилищное хозяйство</t>
  </si>
  <si>
    <t>Коммунальное хозяйство</t>
  </si>
  <si>
    <t>Благоустройство</t>
  </si>
  <si>
    <t>Основное мероприятие "Обеспечение водоснабжения в границах муниципального района"</t>
  </si>
  <si>
    <t>Основное мероприятие "Обеспечение теплоснабжения в границах муниципального района"</t>
  </si>
  <si>
    <t>02201S1430</t>
  </si>
  <si>
    <t xml:space="preserve">Мероприятия по содержанию сети муниципальных автомобильных дорог общего пользования местного значения Тейковского муниципального района и дорог внутри населенных пунктов (Межбюджетные трансферты) </t>
  </si>
  <si>
    <t>Муниципальная программа «Создание условий для развития туризма в  Тейковском муниципальном  районе»</t>
  </si>
  <si>
    <t>Подпрограмма "Повышение туристической привлекательности Тейковского района"</t>
  </si>
  <si>
    <t xml:space="preserve">Основное мероприятие "Создание и продвижение конкурентоспособного туристского продукта" </t>
  </si>
  <si>
    <t xml:space="preserve">Повышение туристической привлекательности Тейковского района (Закупка товаров, работ и услуг для обеспечения государственных (муниципальных) нужд) </t>
  </si>
  <si>
    <r>
      <t xml:space="preserve">Межбюджетные трансферты бюджетам сельских поселений на исполнение полномочий  по предупреждению и ликвидации последствий чрезвычайных ситуаций и стихийных бедствий природного и техногенного характера  </t>
    </r>
    <r>
      <rPr>
        <sz val="10"/>
        <color rgb="FF000000"/>
        <rFont val="Times New Roman"/>
        <family val="1"/>
        <charset val="204"/>
      </rPr>
      <t xml:space="preserve">(Межбюджетные трансферты) </t>
    </r>
  </si>
  <si>
    <t>от 16.12.2016 г. № 155-р</t>
  </si>
  <si>
    <t>0410100320</t>
  </si>
  <si>
    <t>Приложение 2</t>
  </si>
  <si>
    <t xml:space="preserve">Мероприятия по содержанию сети муниципальных автомобильных дорог общего пользования местного значения Тейковского муниципального района и дорог внутри населенных пунктов (Закупка товаров, работ и услуг для обеспечения государственных (муниципальных) нужд) </t>
  </si>
  <si>
    <t>Муниципальная программа "Развитие сельского хозяйства и регулирование рынков сельскохозяйственной продукции, сырья и продовольствия в  Тейковском муниципальном районе"</t>
  </si>
  <si>
    <t>Подпрограмма "Планировка территории и проведение комплексных кадастровых работ на территории Тейковского муниципального района"</t>
  </si>
  <si>
    <t>Основное мероприятие "Планировка территории и проведение комплексных кадастровых работ"</t>
  </si>
  <si>
    <t>550,0</t>
  </si>
  <si>
    <t>0703</t>
  </si>
  <si>
    <t>Дополнительное образование детей</t>
  </si>
  <si>
    <t xml:space="preserve"> 040</t>
  </si>
  <si>
    <t>01101L0970</t>
  </si>
  <si>
    <t xml:space="preserve">Мероприятия по созданию в общеобразовательных организациях, расположенных в сельской местности, условий для занятий физической культурой и спортом (Закупка товаров, работ и услуг для обеспечения государственных (муниципальных) нужд) </t>
  </si>
  <si>
    <t>0220181430</t>
  </si>
  <si>
    <t>800</t>
  </si>
  <si>
    <r>
      <t xml:space="preserve">Обеспечение функций отделов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</si>
  <si>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t>Софинансирование расходов, связанных с поэтапным доведением средней заработной платы педагогическим работникам муниципальных организаций дополнительного образования детей в сфере культуры и искусства до средней заработной платы учителей в Ивановской области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</si>
  <si>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01101R0970</t>
  </si>
  <si>
    <t>0140182180</t>
  </si>
  <si>
    <r>
      <t xml:space="preserve">Обеспечение функций отдела образования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</si>
  <si>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 xml:space="preserve">Обеспечение функций отдела образования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</si>
  <si>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>Основное мероприятие "Подготовка проектов планировки территории"</t>
  </si>
  <si>
    <t>4,4</t>
  </si>
  <si>
    <t xml:space="preserve">Подпрограмма "Организация целевой подготовки педагогов для работы в муниципальных образовательных организациях Тейковского муниципального района </t>
  </si>
  <si>
    <t>01Г0000000</t>
  </si>
  <si>
    <t>01Г0100000</t>
  </si>
  <si>
    <t>01Г0100430</t>
  </si>
  <si>
    <t>01Г0100440</t>
  </si>
  <si>
    <t>Основное мероприятие "Комплектование книжных фондов библиотек Тейковского муниципального района"</t>
  </si>
  <si>
    <t>0210500000</t>
  </si>
  <si>
    <t>02105R5191</t>
  </si>
  <si>
    <t>02105L5191</t>
  </si>
  <si>
    <t>4,3</t>
  </si>
  <si>
    <t>Поддержка мер по обеспечению сбалансированности местных бюджетов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</si>
  <si>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 xml:space="preserve">Софинансирование расходов на комплектование книжных фондов библиотек Тейковского муниципального района (Закупка товаров, работ и услуг для обеспечения государственных (муниципальных) нужд) </t>
  </si>
  <si>
    <t xml:space="preserve">Подпрограмма "Подготовка проектов внесения изменений в документы территориального планирования, правила землепользования и застройки" (Закупка товаров, работ и услуг для обеспечения государственных (муниципальных) нужд) </t>
  </si>
  <si>
    <t xml:space="preserve">Подготовка проектов внесения изменений в документы территориального планирования, правила землепользования и застройки (Закупка товаров, работ и услуг для обеспечения государственных (муниципальных) нужд) </t>
  </si>
  <si>
    <t>Денежная выплата в виде дополнительной стипендии студентам, обучающимся по программам высшего профессионального педагогического образования (бакалавриат), по очной форме обучения на основании заключенных договоров о целевом обучении (Социальное обеспечение и иные выплаты населению)</t>
  </si>
  <si>
    <t xml:space="preserve">Подготовка проектов внесения изменений в документы территориального планирования, правила землепользования и застройки  (Закупка товаров, работ и услуг для обеспечения государственных (муниципальных) нужд) </t>
  </si>
  <si>
    <t xml:space="preserve">Разработка проектов планировки и межевания территории  (Закупка товаров, работ и услуг для обеспечения государственных (муниципальных) нужд) </t>
  </si>
  <si>
    <t xml:space="preserve">Софинансирование расходов на комплектование книжных фондов библиотек Тейковского муниципального района (Закупка товаров, работ и услуг для обеспечения государственных (муниципальных) нужд)  </t>
  </si>
  <si>
    <t xml:space="preserve">Денежная выплата в виде дополнительной стипендии студентам, обучающимся по программам высшего профессионального педагогического образования (бакалавриат), по очной форме обучения на основании заключенных договоров о целевом обучении (Социальное обеспечение и иные выплаты населению) </t>
  </si>
  <si>
    <t xml:space="preserve">Разработка проектов планировки и межевания территории (Закупка товаров, работ и услуг для обеспечения государственных (муниципальных) нужд) </t>
  </si>
  <si>
    <t xml:space="preserve">Выполнение комплексных кадастровых работ  (Закупка товаров, работ и услуг для обеспечения государственных (муниципальных) нужд) </t>
  </si>
  <si>
    <t xml:space="preserve">Обустройство дополнительных контейнерных площадок (Закупка товаров, работ и услуг для обеспечения государственных (муниципальных) нужд) </t>
  </si>
  <si>
    <t xml:space="preserve">Тейковского </t>
  </si>
  <si>
    <t>ДОХОДЫ</t>
  </si>
  <si>
    <t>Код классификации доходов бюджетов Российской Федерации</t>
  </si>
  <si>
    <t xml:space="preserve"> 000 1000000000 0000 000</t>
  </si>
  <si>
    <t xml:space="preserve">  НАЛОГОВЫЕ И НЕНАЛОГОВЫЕ ДОХОДЫ</t>
  </si>
  <si>
    <t xml:space="preserve"> 000 1010000000 0000 000</t>
  </si>
  <si>
    <t xml:space="preserve">  НАЛОГИ НА ПРИБЫЛЬ, ДОХОДЫ</t>
  </si>
  <si>
    <t xml:space="preserve"> 000 1010200001 0000 110</t>
  </si>
  <si>
    <t xml:space="preserve">  Налог на доходы физических лиц</t>
  </si>
  <si>
    <t>182 1010201001 0000 110</t>
  </si>
  <si>
    <t xml:space="preserve">  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</si>
  <si>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182 1010202001 0000 110</t>
  </si>
  <si>
    <t xml:space="preserve">  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 и других лиц, занимающихся частной практикой в соответствии со статьей 227 Налогового кодекса Российской Федерации</t>
  </si>
  <si>
    <t>182 1010203001 0000 110</t>
  </si>
  <si>
    <t xml:space="preserve">  Налог на доходы физических лиц с доходов,  полученных физическими лицами в соответствии со статьей 228 Налогового Кодекса Российской Федерации</t>
  </si>
  <si>
    <t>182 1010204001 0000 110</t>
  </si>
  <si>
    <t>000 1030000000 0000 000</t>
  </si>
  <si>
    <t xml:space="preserve">  НАЛОГИ НА ТОВАРЫ (РАБОТЫ, УСЛУГИ), РЕАЛИЗУЕМЫЕ НА ТЕРРИТОРИИ РОССИЙСКОЙ ФЕДЕРАЦИИ</t>
  </si>
  <si>
    <t>000 1030200001 0000 110</t>
  </si>
  <si>
    <t>Акцизы по подакцизным товарам (продукции), производимым на территории Российской Федерации</t>
  </si>
  <si>
    <t>100 1030223001 0000 110</t>
  </si>
  <si>
    <t xml:space="preserve">  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</si>
  <si>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100 1030224001 0000 110</t>
  </si>
  <si>
    <t xml:space="preserve">  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</si>
  <si>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100 1030225001 0000 110</t>
  </si>
  <si>
    <t xml:space="preserve">  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</si>
  <si>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100 1030226001 0000 110</t>
  </si>
  <si>
    <t xml:space="preserve">  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</si>
  <si>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 xml:space="preserve"> 000 1050000000 0000 000</t>
  </si>
  <si>
    <t xml:space="preserve">  НАЛОГИ НА СОВОКУПНЫЙ ДОХОД</t>
  </si>
  <si>
    <t xml:space="preserve"> 000 1050200002 0000 110</t>
  </si>
  <si>
    <t xml:space="preserve">  Единый налог на вмененный доход для отдельных видов деятельности</t>
  </si>
  <si>
    <t>182 1050201002 0000 110</t>
  </si>
  <si>
    <t>182 1050202002 0000 110</t>
  </si>
  <si>
    <t xml:space="preserve">  Единый налог на вмененный доход для отдельных видов деятельности (за налоговые периоды, истекшие до 1 января 2011 года)</t>
  </si>
  <si>
    <t xml:space="preserve"> 000 1050300001 0000 110</t>
  </si>
  <si>
    <t xml:space="preserve">  Единый сельскохозяйственный налог</t>
  </si>
  <si>
    <t>182 1050301001 0000 110</t>
  </si>
  <si>
    <t>000 1050400002 0000 110</t>
  </si>
  <si>
    <t>Налог, взимаемый в связи с применением патентной системы налогообложения</t>
  </si>
  <si>
    <t>182 1050402002 0000 110</t>
  </si>
  <si>
    <t>Налог, взимаемый в связи с применением патентной системы налогообложения, зачисляемый в бюджеты муниципальных районов</t>
  </si>
  <si>
    <t xml:space="preserve"> 000 1070000000 0000 000</t>
  </si>
  <si>
    <t xml:space="preserve">  НАЛОГИ, СБОРЫ И РЕГУЛЯРНЫЕ ПЛАТЕЖИ ЗА ПОЛЬЗОВАНИЕ ПРИРОДНЫМИ РЕСУРСАМИ</t>
  </si>
  <si>
    <t xml:space="preserve"> 000 1070100001 0000 110</t>
  </si>
  <si>
    <t xml:space="preserve">  Налог на добычу полезных ископаемых</t>
  </si>
  <si>
    <t>182 1070102001 0000 110</t>
  </si>
  <si>
    <t xml:space="preserve">  Налог на добычу общераспространенных полезных ископаемых</t>
  </si>
  <si>
    <t xml:space="preserve"> 000 1110000000 0000 000</t>
  </si>
  <si>
    <t xml:space="preserve">  ДОХОДЫ ОТ ИСПОЛЬЗОВАНИЯ ИМУЩЕСТВА, НАХОДЯЩЕГОСЯ В ГОСУДАРСТВЕННОЙ И МУНИЦИПАЛЬНОЙ СОБСТВЕННОСТИ</t>
  </si>
  <si>
    <t xml:space="preserve"> 000 1110500000 0000 120</t>
  </si>
  <si>
    <t xml:space="preserve">  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</si>
  <si>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 xml:space="preserve"> 000 1110501000 0000 120</t>
  </si>
  <si>
    <t xml:space="preserve">  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</si>
  <si>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040 1110501310 0000 120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</si>
  <si>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поселений, а также средства от продажи права на заключение договоров аренды указанных земельных участков</t>
  </si>
  <si>
    <t>040 1110501313 0000 120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</si>
  <si>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</si>
  <si>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 xml:space="preserve"> 000 1110503000 0000 120</t>
  </si>
  <si>
    <t xml:space="preserve">  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</si>
  <si>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>040 1110503505 0000 120</t>
  </si>
  <si>
    <t xml:space="preserve">  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 бюджетных и автономных учреждений)</t>
  </si>
  <si>
    <t xml:space="preserve"> 000 1120000000 0000 000</t>
  </si>
  <si>
    <t xml:space="preserve">  ПЛАТЕЖИ ПРИ ПОЛЬЗОВАНИИ ПРИРОДНЫМИ РЕСУРСАМИ</t>
  </si>
  <si>
    <t xml:space="preserve"> 000 1120100001 0000 120</t>
  </si>
  <si>
    <t xml:space="preserve">  Плата за негативное воздействие на окружающую среду</t>
  </si>
  <si>
    <t>048 1120101001 0000 120</t>
  </si>
  <si>
    <t xml:space="preserve">  Плата за выбросы загрязняющих веществ в атмосферный воздух стационарными объектами</t>
  </si>
  <si>
    <t>048 1120102001 0000 120</t>
  </si>
  <si>
    <t xml:space="preserve">  Плата за выбросы загрязняющих веществ в атмосферный воздух передвижными объектами</t>
  </si>
  <si>
    <t>048 1120103001 0000 120</t>
  </si>
  <si>
    <t xml:space="preserve">  Плата за сбросы загрязняющих веществ в водные объекты</t>
  </si>
  <si>
    <t>048 1120104001 0000 120</t>
  </si>
  <si>
    <t xml:space="preserve">  Плата за размещение отходов производства и потребления</t>
  </si>
  <si>
    <t xml:space="preserve"> 000 1130000000 0000 000</t>
  </si>
  <si>
    <t xml:space="preserve">  ДОХОДЫ ОТ ОКАЗАНИЯ ПЛАТНЫХ УСЛУГ (РАБОТ) И КОМПЕНСАЦИИ ЗАТРАТ ГОСУДАРСТВА</t>
  </si>
  <si>
    <t xml:space="preserve"> 000 1130100000 0000 130</t>
  </si>
  <si>
    <t xml:space="preserve">  Доходы от оказания платных услуг (работ)</t>
  </si>
  <si>
    <t xml:space="preserve"> 000 1130199000 0000 130</t>
  </si>
  <si>
    <t xml:space="preserve">  Прочие доходы от оказания платных услуг (работ)</t>
  </si>
  <si>
    <t>040 1130199505 0000 130</t>
  </si>
  <si>
    <t xml:space="preserve">  Прочие доходы от оказания платных услуг (работ) получателями средств бюджетов муниципальных районов</t>
  </si>
  <si>
    <t>042 1130199505 0000 130</t>
  </si>
  <si>
    <t xml:space="preserve"> 000 1140000000 0000 000</t>
  </si>
  <si>
    <t xml:space="preserve">  ДОХОДЫ ОТ ПРОДАЖИ МАТЕРИАЛЬНЫХ И НЕМАТЕРИАЛЬНЫХ АКТИВОВ</t>
  </si>
  <si>
    <t>000 1140200000 0000 000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</si>
  <si>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</si>
  <si>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000 1140205005 0000 440</t>
  </si>
  <si>
    <t>Доходы от реализации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</si>
  <si>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 xml:space="preserve">040 1140205305 0000 440 </t>
  </si>
  <si>
    <t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</si>
  <si>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 xml:space="preserve"> 000 1140600000 0000 430</t>
  </si>
  <si>
    <t xml:space="preserve">  Доходы от продажи земельных участков, находящихся в государственной и муниципальной собственности </t>
  </si>
  <si>
    <t xml:space="preserve"> 000 1140601000 0000 430</t>
  </si>
  <si>
    <t xml:space="preserve">  Доходы от продажи земельных участков, государственная собственность на которые не разграничена</t>
  </si>
  <si>
    <t>040 1140601310 0000 430</t>
  </si>
  <si>
    <t xml:space="preserve">  Доходы от продажи земельных участков, государственная собственность на которые не разграничена и которые расположены в границах сельских поселений</t>
  </si>
  <si>
    <t>040 1140601313 0000 430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</si>
  <si>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</si>
  <si>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 xml:space="preserve"> 000 1160000000 0000 000</t>
  </si>
  <si>
    <t xml:space="preserve">  ШТРАФЫ, САНКЦИИ, ВОЗМЕЩЕНИЕ УЩЕРБА</t>
  </si>
  <si>
    <t xml:space="preserve"> 000 1160300000 0000 140</t>
  </si>
  <si>
    <t xml:space="preserve">  Денежные взыскания (штрафы) за нарушение законодательства о налогах и сборах</t>
  </si>
  <si>
    <t>182 1160301001 0000 140</t>
  </si>
  <si>
    <r>
      <t xml:space="preserve">   Денежные взыскания (штрафы) за нарушение законодательства о налогах и сборах, предусмотренные </t>
    </r>
    <r>
      <rPr>
        <sz val="10"/>
        <rFont val="Times New Roman"/>
        <family val="1"/>
        <charset val="204"/>
      </rPr>
      <t>статьями 116</t>
    </r>
    <r>
      <rPr>
        <sz val="10"/>
        <color theme="1"/>
        <rFont val="Times New Roman"/>
        <family val="1"/>
        <charset val="204"/>
      </rPr>
      <t xml:space="preserve">, </t>
    </r>
    <r>
      <rPr>
        <sz val="10"/>
        <rFont val="Times New Roman"/>
        <family val="1"/>
        <charset val="204"/>
      </rPr>
      <t>118</t>
    </r>
    <r>
      <rPr>
        <sz val="10"/>
        <color theme="1"/>
        <rFont val="Times New Roman"/>
        <family val="1"/>
        <charset val="204"/>
      </rPr>
      <t xml:space="preserve">, </t>
    </r>
    <r>
      <rPr>
        <sz val="10"/>
        <rFont val="Times New Roman"/>
        <family val="1"/>
        <charset val="204"/>
      </rPr>
      <t>статьей 119.1</t>
    </r>
    <r>
      <rPr>
        <sz val="10"/>
        <color theme="1"/>
        <rFont val="Times New Roman"/>
        <family val="1"/>
        <charset val="204"/>
      </rPr>
      <t xml:space="preserve">, </t>
    </r>
    <r>
      <rPr>
        <sz val="10"/>
        <rFont val="Times New Roman"/>
        <family val="1"/>
        <charset val="204"/>
      </rPr>
      <t>пунктами 1</t>
    </r>
    <r>
      <rPr>
        <sz val="10"/>
        <color theme="1"/>
        <rFont val="Times New Roman"/>
        <family val="1"/>
        <charset val="204"/>
      </rPr>
      <t xml:space="preserve"> и </t>
    </r>
    <r>
      <rPr>
        <sz val="10"/>
        <rFont val="Times New Roman"/>
        <family val="1"/>
        <charset val="204"/>
      </rPr>
      <t>2 статьи 120</t>
    </r>
    <r>
      <rPr>
        <sz val="10"/>
        <color theme="1"/>
        <rFont val="Times New Roman"/>
        <family val="1"/>
        <charset val="204"/>
      </rPr>
      <t xml:space="preserve">, </t>
    </r>
    <r>
      <rPr>
        <sz val="10"/>
        <rFont val="Times New Roman"/>
        <family val="1"/>
        <charset val="204"/>
      </rPr>
      <t>статьями 125</t>
    </r>
    <r>
      <rPr>
        <sz val="10"/>
        <color theme="1"/>
        <rFont val="Times New Roman"/>
        <family val="1"/>
        <charset val="204"/>
      </rPr>
      <t xml:space="preserve">, </t>
    </r>
    <r>
      <rPr>
        <sz val="10"/>
        <rFont val="Times New Roman"/>
        <family val="1"/>
        <charset val="204"/>
      </rPr>
      <t>126</t>
    </r>
    <r>
      <rPr>
        <sz val="10"/>
        <color theme="1"/>
        <rFont val="Times New Roman"/>
        <family val="1"/>
        <charset val="204"/>
      </rPr>
      <t xml:space="preserve">, </t>
    </r>
    <r>
      <rPr>
        <sz val="10"/>
        <rFont val="Times New Roman"/>
        <family val="1"/>
        <charset val="204"/>
      </rPr>
      <t>128</t>
    </r>
    <r>
      <rPr>
        <sz val="10"/>
        <color theme="1"/>
        <rFont val="Times New Roman"/>
        <family val="1"/>
        <charset val="204"/>
      </rPr>
      <t xml:space="preserve">, </t>
    </r>
    <r>
      <rPr>
        <sz val="10"/>
        <rFont val="Times New Roman"/>
        <family val="1"/>
        <charset val="204"/>
      </rPr>
      <t>129</t>
    </r>
    <r>
      <rPr>
        <sz val="10"/>
        <color theme="1"/>
        <rFont val="Times New Roman"/>
        <family val="1"/>
        <charset val="204"/>
      </rPr>
      <t xml:space="preserve">, </t>
    </r>
    <r>
      <rPr>
        <sz val="10"/>
        <rFont val="Times New Roman"/>
        <family val="1"/>
        <charset val="204"/>
      </rPr>
      <t>129.1</t>
    </r>
    <r>
      <rPr>
        <sz val="10"/>
        <color theme="1"/>
        <rFont val="Times New Roman"/>
        <family val="1"/>
        <charset val="204"/>
      </rPr>
      <t xml:space="preserve">, </t>
    </r>
    <r>
      <rPr>
        <sz val="10"/>
        <rFont val="Times New Roman"/>
        <family val="1"/>
        <charset val="204"/>
      </rPr>
      <t>132</t>
    </r>
    <r>
      <rPr>
        <sz val="10"/>
        <color theme="1"/>
        <rFont val="Times New Roman"/>
        <family val="1"/>
        <charset val="204"/>
      </rPr>
      <t xml:space="preserve">, </t>
    </r>
    <r>
      <rPr>
        <sz val="10"/>
        <rFont val="Times New Roman"/>
        <family val="1"/>
        <charset val="204"/>
      </rPr>
      <t>133</t>
    </r>
    <r>
      <rPr>
        <sz val="10"/>
        <color theme="1"/>
        <rFont val="Times New Roman"/>
        <family val="1"/>
        <charset val="204"/>
      </rPr>
      <t xml:space="preserve">, </t>
    </r>
    <r>
      <rPr>
        <sz val="10"/>
        <rFont val="Times New Roman"/>
        <family val="1"/>
        <charset val="204"/>
      </rPr>
      <t>134</t>
    </r>
    <r>
      <rPr>
        <sz val="10"/>
        <color theme="1"/>
        <rFont val="Times New Roman"/>
        <family val="1"/>
        <charset val="204"/>
      </rPr>
      <t xml:space="preserve">, </t>
    </r>
    <r>
      <rPr>
        <sz val="10"/>
        <rFont val="Times New Roman"/>
        <family val="1"/>
        <charset val="204"/>
      </rPr>
      <t>135</t>
    </r>
    <r>
      <rPr>
        <sz val="10"/>
        <color theme="1"/>
        <rFont val="Times New Roman"/>
        <family val="1"/>
        <charset val="204"/>
      </rPr>
      <t xml:space="preserve">, </t>
    </r>
    <r>
      <rPr>
        <sz val="10"/>
        <rFont val="Times New Roman"/>
        <family val="1"/>
        <charset val="204"/>
      </rPr>
      <t>135.1</t>
    </r>
    <r>
      <rPr>
        <sz val="10"/>
        <color theme="1"/>
        <rFont val="Times New Roman"/>
        <family val="1"/>
        <charset val="204"/>
      </rPr>
      <t xml:space="preserve"> Налогового кодекса Российской Федерации</t>
    </r>
  </si>
  <si>
    <t>000 1162500000 0000 140</t>
  </si>
  <si>
    <t xml:space="preserve">  Денежные взыскания (штрафы) за нарушение законодательства Российской Федерации о недрах, об особо охраняемых природных территориях, об охране и использовании животного мира, об экологической экспертизе, в области охраны окружающей среды, о рыболовстве и сохранении водных биологических ресурсов, земельного законодательства, лесного законодательства, водного законодательства</t>
  </si>
  <si>
    <t>321 1162506001 0000 140</t>
  </si>
  <si>
    <t xml:space="preserve">   Денежные взыскания (штрафы) за нарушение земельного законодательства </t>
  </si>
  <si>
    <t xml:space="preserve"> 000 1169000000 0000 140</t>
  </si>
  <si>
    <t xml:space="preserve">  Прочие поступления от денежных взысканий (штрафов) и иных сумм в возмещение ущерба</t>
  </si>
  <si>
    <t>010 1169005005 0000 140</t>
  </si>
  <si>
    <t xml:space="preserve">  Прочие поступления от денежных взысканий (штрафов) и иных сумм в возмещение ущерба, зачисляемые в бюджеты муниципальных районов</t>
  </si>
  <si>
    <t>040 1169005005 0000 140</t>
  </si>
  <si>
    <t xml:space="preserve"> 000 1170000000 0000 000</t>
  </si>
  <si>
    <t xml:space="preserve">  ПРОЧИЕ НЕНАЛОГОВЫЕ ДОХОДЫ</t>
  </si>
  <si>
    <t xml:space="preserve"> 000 1170500000 0000 180</t>
  </si>
  <si>
    <t xml:space="preserve">  Прочие неналоговые доходы</t>
  </si>
  <si>
    <t>040 1170505005 0000 180</t>
  </si>
  <si>
    <t xml:space="preserve">  Прочие неналоговые доходы бюджетов муниципальных районов</t>
  </si>
  <si>
    <t xml:space="preserve"> 000 2000000000 0000 000</t>
  </si>
  <si>
    <t xml:space="preserve">  БЕЗВОЗМЕЗДНЫЕ ПОСТУПЛЕНИЯ</t>
  </si>
  <si>
    <t xml:space="preserve"> 000 2020000000 0000 000</t>
  </si>
  <si>
    <t xml:space="preserve">  БЕЗВОЗМЕЗДНЫЕ ПОСТУПЛЕНИЯ ОТ ДРУГИХ БЮДЖЕТОВ БЮДЖЕТНОЙ СИСТЕМЫ РОССИЙСКОЙ ФЕДЕРАЦИИ</t>
  </si>
  <si>
    <t xml:space="preserve"> 000 2021500100 0000 151</t>
  </si>
  <si>
    <t xml:space="preserve">  Дотации на выравнивание бюджетной обеспеченности</t>
  </si>
  <si>
    <t>040 2021500105 0000 151</t>
  </si>
  <si>
    <t xml:space="preserve">  Дотации бюджетам муниципальных районов на выравнивание  бюджетной обеспеченности</t>
  </si>
  <si>
    <t xml:space="preserve"> 000 2022000000 0000 151</t>
  </si>
  <si>
    <t xml:space="preserve">  Субсидии бюджетам бюджетной системы Российской Федерации (межбюджетные субсидии)</t>
  </si>
  <si>
    <t>000 2022509700 0000 151</t>
  </si>
  <si>
    <t>Субсидии бюджетам на создание в общеобразовательных организациях, расположенных в сельской местности, условий для занятий физической культурой и спортом</t>
  </si>
  <si>
    <t>040 2022509705 0000 151</t>
  </si>
  <si>
    <t>Субсидии бюджетам муниципальных районов на создание в общеобразовательных организациях, расположенных в сельской местности, условий для занятий физической культурой и спортом</t>
  </si>
  <si>
    <t>000 2022551900 0000 151</t>
  </si>
  <si>
    <t>Субсидия бюджетам на поддержку отрасли культуры</t>
  </si>
  <si>
    <t xml:space="preserve">040 2022551905 0000 151
</t>
  </si>
  <si>
    <t>Субсидия бюджетам муниципальных районов на поддержку отрасли культуры</t>
  </si>
  <si>
    <t xml:space="preserve"> 000 2022999900 0000 151</t>
  </si>
  <si>
    <t xml:space="preserve">  Прочие субсидии</t>
  </si>
  <si>
    <t>040 2022999905 0000 151</t>
  </si>
  <si>
    <t xml:space="preserve">  Прочие субсидии бюджетам муниципальных районов</t>
  </si>
  <si>
    <t xml:space="preserve"> 000 2023000000 0000 151</t>
  </si>
  <si>
    <t xml:space="preserve"> 000 2023002400 0000 151</t>
  </si>
  <si>
    <t xml:space="preserve">  Субвенции местным бюджетам на выполнение передаваемых полномочий субъектов Российской Федерации</t>
  </si>
  <si>
    <t>040 2023002405 0000 151</t>
  </si>
  <si>
    <t xml:space="preserve">  Субвенции бюджетам муниципальных районов на выполнение передаваемых полномочий субъектов Российской Федерации</t>
  </si>
  <si>
    <t>000 2023999900 0000 151</t>
  </si>
  <si>
    <t xml:space="preserve">  Прочие субвенции</t>
  </si>
  <si>
    <t>040 2023999905 0000 151</t>
  </si>
  <si>
    <t xml:space="preserve">  Прочие субвенции бюджетам муниципальных районов</t>
  </si>
  <si>
    <t xml:space="preserve">  Итого доходов</t>
  </si>
  <si>
    <t xml:space="preserve">к решению Совета </t>
  </si>
  <si>
    <t>Приложение 5</t>
  </si>
  <si>
    <t>Источники внутреннего финансирования дефицита</t>
  </si>
  <si>
    <t xml:space="preserve">           (тыс. руб.)</t>
  </si>
  <si>
    <t>Код классификации источников финансирования дефицитов бюджетов</t>
  </si>
  <si>
    <t>Наименование кода классификации источников финансирования дефицитов бюджетов</t>
  </si>
  <si>
    <t>2018 год</t>
  </si>
  <si>
    <t>2019 год</t>
  </si>
  <si>
    <t>000 01 00 00 00 00 0000 000</t>
  </si>
  <si>
    <t>Источники внутреннего финансирования дефицитов бюджетов – всего:</t>
  </si>
  <si>
    <t>000 01 05 00 00 00 0000 000</t>
  </si>
  <si>
    <t>Изменение остатков средств на счетах по учету средств бюджета</t>
  </si>
  <si>
    <t>000 01 05 00 00 00 0000 500</t>
  </si>
  <si>
    <t>Увеличение остатков средств бюджетов</t>
  </si>
  <si>
    <t>000 01 05 02 00 00 0000 500</t>
  </si>
  <si>
    <t>Увеличение прочих остатков средств бюджетов</t>
  </si>
  <si>
    <t>000 01 05 02 01 00 0000 510</t>
  </si>
  <si>
    <t>Увеличение прочих остатков денежных средств бюджетов</t>
  </si>
  <si>
    <t>040 01 05 02 01 05 0000 510</t>
  </si>
  <si>
    <t>Увеличение прочих остатков денежных средств бюджетов муниципальных районов</t>
  </si>
  <si>
    <t>000 01 05 00 00 00 0000 600</t>
  </si>
  <si>
    <t>Уменьшение остатков средств бюджетов</t>
  </si>
  <si>
    <t>000 01 05 02 00 00 0000 600</t>
  </si>
  <si>
    <t>Уменьшение прочих остатков средств бюджетов</t>
  </si>
  <si>
    <t>000 01 05 02 01 00 0000 610</t>
  </si>
  <si>
    <t>Уменьшение прочих остатков денежных средств бюджетов</t>
  </si>
  <si>
    <t>040 01 05 02 01 05 0000 610</t>
  </si>
  <si>
    <t>Уменьшение прочих остатков денежных средств бюджетов муниципальных районов</t>
  </si>
  <si>
    <t>Разработка проектно - сметной документации и газификации населенных пунктов Тейковского муниципального района (строительство магистральных газопроводов) (Капитальные вложения в объекты государственной (муниципальной) собственности)</t>
  </si>
  <si>
    <t>Обеспечение функций финансового органа администрации Тейковского муниципального района (Социальное обеспечение и иные выплаты населению)</t>
  </si>
  <si>
    <t xml:space="preserve">от ___________г. № _____ </t>
  </si>
  <si>
    <t>Утверждено по бюджету на 2018г.</t>
  </si>
  <si>
    <t xml:space="preserve">   бюджета Тейковского муниципального района по кодам классификации доходов бюджетов на 2018 год</t>
  </si>
  <si>
    <t>000 202 35120000000 151</t>
  </si>
  <si>
    <t>Плановый период</t>
  </si>
  <si>
    <t>2020 год</t>
  </si>
  <si>
    <t>000 202 35120000000151</t>
  </si>
  <si>
    <t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</si>
  <si>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</si>
  <si>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 xml:space="preserve">   бюджета Тейковского муниципального района по кодам классификации доходов бюджетов на плановый период 2019 - 2020 годов</t>
  </si>
  <si>
    <t xml:space="preserve">  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 со статьей 227.1 Налогового кодекса Российской Федерации</t>
  </si>
  <si>
    <t xml:space="preserve">  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 на основании патента в соответствии  со статьей 227.1 Налогового кодекса Российской Федерации</t>
  </si>
  <si>
    <t xml:space="preserve"> 000 2021000000 0000 151</t>
  </si>
  <si>
    <t xml:space="preserve">  Дотации бюджетам бюджетной системы Российской Федерации </t>
  </si>
  <si>
    <t xml:space="preserve">  Субвенции бюджетам бюджетной системы Российской Федерации </t>
  </si>
  <si>
    <t>бюджета Тейковского муниципального района на 2018 год по разделам и подразделам функциональной классификации расходов Российской Федерации</t>
  </si>
  <si>
    <t>Утверждено по бюджету на 2018 год</t>
  </si>
  <si>
    <t xml:space="preserve">Ремонт и содержание уличного водоснабжения населенных пунктов (Закупка товаров, работ и услуг для обеспечения государственных (муниципальных) нужд) </t>
  </si>
  <si>
    <t xml:space="preserve">Ремонт, строительство и содержание колодцев (Закупка товаров, работ и услуг для обеспечения государственных (муниципальных) нужд) </t>
  </si>
  <si>
    <t xml:space="preserve">Содержание территорий кладбищ, обустройство контейнерных площадок (Закупка товаров, работ и услуг для обеспечения государственных (муниципальных) нужд) </t>
  </si>
  <si>
    <t xml:space="preserve">Проведение мероприятий по дератизации и дезинсекции территорий кладбищ (Закупка товаров, работ и услуг для обеспечения государственных (муниципальных) нужд) </t>
  </si>
  <si>
    <t xml:space="preserve">Подпрограмма «Обеспечение инженерной инфраструктурой земельных участков, предназначенных для бесплатного предоставления семьям с тремя и более детьми в Тейковском муниципальном районе» </t>
  </si>
  <si>
    <t>Основное мероприятие "Обеспечение инженерной инфраструктурой земельных участков, предназначенных для бесплатного предоставления семьям с тремя и более детьми"</t>
  </si>
  <si>
    <t xml:space="preserve">Мероприятия по обеспечению инженерной инфраструктурой земельных участков, предназначенных для бесплатного предоставления семьям с тремя и более детьми в рамках подпрограммы «Обеспечение инженерной инфраструктурой земельных участков, предназначенных для бесплатного предоставления семьям с тремя и более детьми в Тейковском муниципальном районе» (Закупка товаров, работ и услуг для обеспечения государственных (муниципальных) нужд) </t>
  </si>
  <si>
    <t>Предоставление муниципальной услуги "Организация библиотечного обслуживания населения, комплектование и обеспечение сохранности их библиотечных фондов"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</si>
  <si>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 xml:space="preserve">Предоставление муниципальной услуги "Организация библиотечного обслуживания населения, комплектование и обеспечение сохранности их библиотечных фондов"(Закупка товаров, работ и услуг для обеспечения государственных (муниципальных) нужд) </t>
  </si>
  <si>
    <t xml:space="preserve">Проведение официальных физкультурно-оздоровительных и спортивных мероприятий (Закупка товаров, работ и услуг для обеспечения государственных (муниципальных) нужд) </t>
  </si>
  <si>
    <t>Подпрограмма "Устойчивое развитие сельских территорий Тейковского муниципального района"</t>
  </si>
  <si>
    <t>Основное мероприятие "Устойчивое развитие сельских территорий Тейковского муниципального района"</t>
  </si>
  <si>
    <t xml:space="preserve">Комплексное обустройство объектами социальной и инженерной инфраструктуры населенных пунктов, расположенных в сельской местности </t>
  </si>
  <si>
    <t xml:space="preserve">На организацию целевой подготовки педагогов для работы в муниципальных образовательных организациях Тейковского муниципального района (Закупка товаров, работ и услуг для обеспечения государственных (муниципальных) нужд) </t>
  </si>
  <si>
    <t xml:space="preserve">Мероприятия, направленные на популяризацию службы в Вооруженных Силах Российской Федерации (Закупка товаров, работ и услуг для обеспечения государственных (муниципальных) нужд) </t>
  </si>
  <si>
    <t>Реализация полномочий Российской Федерации по составлению (изменению) списков кандидатов в присяжные заседатели федеральных судов общей юрисдикции в Российской Федерации»</t>
  </si>
  <si>
    <t xml:space="preserve">Реализация мероприятий по созданию системы - 112 для обеспечения вызова экстренных оперативных служб (Закупка товаров, работ и услуг для обеспечения государственных (муниципальных) нужд) </t>
  </si>
  <si>
    <t xml:space="preserve">района на плановый период 2019 - 2020 годов </t>
  </si>
  <si>
    <t>от______________  № _____</t>
  </si>
  <si>
    <t>района направлениям деятельности органов местного самоуправления Тейковского муниципального района), группам видов расходов классификации расходов бюджета Тейковского муниципального района на 2018 год</t>
  </si>
  <si>
    <t>от ____________ №_____</t>
  </si>
  <si>
    <t xml:space="preserve">района на 2018 год </t>
  </si>
  <si>
    <t>от ____________г. № _____</t>
  </si>
  <si>
    <t xml:space="preserve">Создание в общеобразовательных организациях, расположенных в сельской местности, условий для занятий физической культурой и спортом в 2018 году (Закупка товаров, работ и услуг для обеспечения государственных (муниципальных) нужд) </t>
  </si>
  <si>
    <t xml:space="preserve">Осуществление переданных органам местного самоуправления государственных полномочий Ивановской области по присмотру и уходу за детьми-сиротами и детьми, оставшимися без попечения родителей, детьми-инвалидами в муниципальных дошкольных образовательных организациях и детьми, нуждающимися в длительном лечении, в муниципальных дошкольных образовательных организациях, осуществляющих оздоровление (Закупка товаров, работ и услуг для обеспечения государственных (муниципальных) нужд) </t>
  </si>
  <si>
    <t>Осуществление переданных органам местного самоуправления государственных полномочий Ивановской области по выплате компенсации части родительской платы за присмотр и уход за детьми в образовательных организациях, реализующих образовательную программу дошкольного образования (Социальное обеспечение и иные выплаты населению)</t>
  </si>
  <si>
    <r>
      <t xml:space="preserve">Финансовое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</si>
  <si>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t xml:space="preserve">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и возмещение затрат на финансовое обеспечение получения дошкольного образования в частных дошкольных 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 (Закупка товаров, работ и услуг для обеспечения государственных (муниципальных) нужд) </t>
  </si>
  <si>
    <t>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и возмещение затрат на финансовое обеспечение получения дошкольного образования в частных дошкольных 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</si>
  <si>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0160181440</t>
  </si>
  <si>
    <r>
      <t>Расходы, связанные с поэтапным доведением средней заработной платы работникам культуры муниципальных учреждений культуры до средней заработной платы в Ивановской области (Рас</t>
    </r>
    <r>
      <rPr>
        <sz val="10"/>
        <color rgb="FF000000"/>
        <rFont val="Times New Roman"/>
        <family val="1"/>
        <charset val="204"/>
      </rPr>
      <t>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</si>
  <si>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t xml:space="preserve">Комплектование книжных фондов библиотек муниципальных образований (Закупка товаров, работ и услуг для обеспечения государственных (муниципальных) нужд) </t>
  </si>
  <si>
    <t xml:space="preserve">Комплектование книжных фондов библиотек муниципальных образований (Закупка товаров, работ и услуг для обеспечения государственных (муниципальных) нужд)  </t>
  </si>
  <si>
    <r>
      <t xml:space="preserve">Осуществление отдельных государственных полномочий по организации проведения на территории Ивановской области мероприятий по предупреждению и ликвидации болезней животных, их лечению, защите населения от болезней, общих для человека и животных, в части организации проведения мероприятий по содержанию сибиреязвенных скотомогильников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</si>
  <si>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Осуществление отдельных государственных полномочий по организации проведения на территории Ивановской области мероприятий по предупреждению и ликвидации болезней животных, их лечению, защите населения от болезней, общих для человека и животных, в части организации проведения мероприятий по содержанию сибиреязвенных скотомогильников (Закупка товаров, работ и услуг для обеспечения государственных (муниципальных) нужд) </t>
  </si>
  <si>
    <t xml:space="preserve">Осуществление отдельных государственных полномочий по организации проведения на территории Ивановской области мероприятий по предупреждению и ликвидации болезней животных, их лечению, защите населения от болезней, общих для человека и животных, в части организации проведения мероприятий по отлову и содержанию безнадзорных животных (Закупка товаров, работ и услуг для обеспечения государственных (муниципальных) нужд)  </t>
  </si>
  <si>
    <t xml:space="preserve"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 (Закупка товаров, работ и услуг для обеспечения государственных (муниципальных) нужд) </t>
  </si>
  <si>
    <t>0500000000</t>
  </si>
  <si>
    <t>0510000000</t>
  </si>
  <si>
    <t>0510100000</t>
  </si>
  <si>
    <t>0510107040</t>
  </si>
  <si>
    <t>0530000000</t>
  </si>
  <si>
    <t>0530100000</t>
  </si>
  <si>
    <t>0530120030</t>
  </si>
  <si>
    <t>0540000000</t>
  </si>
  <si>
    <t>0540100000</t>
  </si>
  <si>
    <t>0540140020</t>
  </si>
  <si>
    <t>0560000000</t>
  </si>
  <si>
    <t>0560100000</t>
  </si>
  <si>
    <t>0560120200</t>
  </si>
  <si>
    <t>0560120210</t>
  </si>
  <si>
    <t>0570000000</t>
  </si>
  <si>
    <t>0570100000</t>
  </si>
  <si>
    <t>0570120220</t>
  </si>
  <si>
    <t>0570120230</t>
  </si>
  <si>
    <t>0580000000</t>
  </si>
  <si>
    <t>0580100000</t>
  </si>
  <si>
    <t>0580160050</t>
  </si>
  <si>
    <t>0580120240</t>
  </si>
  <si>
    <t>0590000000</t>
  </si>
  <si>
    <t>0590100000</t>
  </si>
  <si>
    <t>05Б0000000</t>
  </si>
  <si>
    <t>05Б0100000</t>
  </si>
  <si>
    <t>05Б0120250</t>
  </si>
  <si>
    <t>05Б0120260</t>
  </si>
  <si>
    <t>05В0000000</t>
  </si>
  <si>
    <t>05В0100000</t>
  </si>
  <si>
    <t>05В0120410</t>
  </si>
  <si>
    <t xml:space="preserve">Комплексное обустройство объектами социальной и инженерной инфраструктуры населенных пунктов, расположенных в сельской местности (Закупка товаров, работ и услуг для обеспечения государственных (муниципальных) нужд) </t>
  </si>
  <si>
    <t>0610160020</t>
  </si>
  <si>
    <t>0700000000</t>
  </si>
  <si>
    <t>0710000000</t>
  </si>
  <si>
    <t>0710100000</t>
  </si>
  <si>
    <t>0710120080</t>
  </si>
  <si>
    <t>0720000000</t>
  </si>
  <si>
    <t>0720100000</t>
  </si>
  <si>
    <t>0720120190</t>
  </si>
  <si>
    <t>Муниципальная программа «Информатизация и информационная безопасность Тейковского муниципального района»</t>
  </si>
  <si>
    <t xml:space="preserve">Подпрограмма «Информатизация и информационная безопасность Тейковского муниципального района» </t>
  </si>
  <si>
    <t xml:space="preserve">Содержание и развитие информационных систем и телекоммуникационных систем и телекоммуникационного оборудования Тейковского муниципального района (Закупка товаров, работ и услуг для обеспечения государственных (муниципальных) нужд) </t>
  </si>
  <si>
    <t>0710120070</t>
  </si>
  <si>
    <t xml:space="preserve">Выполнение требований по защите конфиденциальной информации, обрабатываемой в автоматизированных системах Тейковского муниципального района в сети «Интернет» (Закупка товаров, работ и услуг для обеспечения государственных (муниципальных) нужд) </t>
  </si>
  <si>
    <t>0900000000</t>
  </si>
  <si>
    <t>0920000000</t>
  </si>
  <si>
    <t>0920100000</t>
  </si>
  <si>
    <t>0910000000</t>
  </si>
  <si>
    <t>0910100000</t>
  </si>
  <si>
    <t>0910120390</t>
  </si>
  <si>
    <t>0920120360</t>
  </si>
  <si>
    <t>0930120400</t>
  </si>
  <si>
    <t>0930120390</t>
  </si>
  <si>
    <t>0920120390</t>
  </si>
  <si>
    <t>1110000000</t>
  </si>
  <si>
    <t>1110100000</t>
  </si>
  <si>
    <t xml:space="preserve">Организационные меры по формированию патриотического сознания детей и молодежи (Закупка товаров, работ и услуг для обеспечения государственных (муниципальных) нужд) </t>
  </si>
  <si>
    <t>0210400220</t>
  </si>
  <si>
    <t xml:space="preserve">Предоставление муниципальной услуги "Организация библиотечного обслуживания населения, комплектование и обеспечение сохранности их библиотечных фондов" (Закупка товаров, работ и услуг для обеспечения государственных (муниципальных) нужд)  </t>
  </si>
  <si>
    <t>от ___________ №______</t>
  </si>
  <si>
    <t xml:space="preserve">бюджета Тейковского муниципального района на 2018 год                                             </t>
  </si>
  <si>
    <t>и плановый период 2019 - 2020 г.г.</t>
  </si>
  <si>
    <t>Приложение 1</t>
  </si>
  <si>
    <t xml:space="preserve">Нормативы распределения доходов между бюджетом Тейковского муниципального района и бюджетами поселений </t>
  </si>
  <si>
    <t>(в процентах)</t>
  </si>
  <si>
    <t xml:space="preserve">Код бюджетной классификации доходов бюджетов Российской Федерации </t>
  </si>
  <si>
    <t>Наименование дохода</t>
  </si>
  <si>
    <t>Бюджет муниципа-льного района</t>
  </si>
  <si>
    <t>Бюджеты поселений</t>
  </si>
  <si>
    <t>000 1 09 07013 05 0000 110</t>
  </si>
  <si>
    <t xml:space="preserve">  Налог на рекламу, мобилизуемый на территориях муниципального района</t>
  </si>
  <si>
    <t>000 1 09 07033 05 0000 110</t>
  </si>
  <si>
    <t xml:space="preserve">   Целевые сборы с граждан и предприятий, учреждений, организаций на содержание милиции, на благоустройство территорий, на нужды образования и другие цели, мобилизуемые на территориях муниципальных районов</t>
  </si>
  <si>
    <t>000 1 09 07053 05 0000 110</t>
  </si>
  <si>
    <t>Прочие местные налоги и сборы, мобилизуемые на территориях муниципальных районов</t>
  </si>
  <si>
    <t>000 1 13 01995 05 0000 130</t>
  </si>
  <si>
    <t>000 1 17 05050 05 0000 180</t>
  </si>
  <si>
    <t>000 1 17 01050 05 0000 180</t>
  </si>
  <si>
    <t>Невыясненные поступления, зачисляемые в бюджеты муниципальных районов</t>
  </si>
  <si>
    <t>от _____________ № _____</t>
  </si>
  <si>
    <t>Приложение 4</t>
  </si>
  <si>
    <t>Код классификации доходов бюджетов Российской Федерации, код главного администратора доходов бюджета Тейковского муниципального района</t>
  </si>
  <si>
    <t xml:space="preserve">Наименование главного администратора доходов районного бюджета </t>
  </si>
  <si>
    <t>040 1 11 03050 05 0000 120</t>
  </si>
  <si>
    <t>Проценты, полученные от предоставления бюджетных кредитов внутри страны за счет средств бюджетов муниципальных районов</t>
  </si>
  <si>
    <t>040 1 11 05013 10 0000 120</t>
  </si>
  <si>
    <t>040 1 11 05013 13 0000 120</t>
  </si>
  <si>
    <t>040 1 11 05035 05 0000 120</t>
  </si>
  <si>
    <t xml:space="preserve">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муниципальных,  бюджетных и автономных учреждений) </t>
  </si>
  <si>
    <t>Прочие доходы от оказания платных услуг (работ) получателями средств бюджетов муниципальных районов</t>
  </si>
  <si>
    <t>040 1 14 02052 05 0000 410</t>
  </si>
  <si>
    <t>Доходы от реализации имущества, находящегося в оперативном управлении учреждений, находящихся в ведении органов управления муниципальных районов (за исключением имущества муниципальных бюджетных и  автономных учреждений), в части реализации основных средств по указанному имуществу</t>
  </si>
  <si>
    <t>040 1 14 02052 05 0000 440</t>
  </si>
  <si>
    <t>Доходы от реализации имущества, находящегося в оперативном управлении учреждений, находящихся  в ведении органов управления муниципальных районов (за исключением имущества муниципальных бюджетных и  автономных учреждений), в части реализации материальных запасов по указанному имуществу</t>
  </si>
  <si>
    <t>040 1 14 02053 05 0000 410</t>
  </si>
  <si>
    <t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</si>
  <si>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040 1 14 02053 05 0000 440</t>
  </si>
  <si>
    <t>Доходы от реализации иного имущества, находящегося в собственности муниципальных районов (за исключением имущества муниципальных бюджетных и  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</si>
  <si>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>040 1 14 06013 10 0000 430</t>
  </si>
  <si>
    <t xml:space="preserve">Доходы от продажи земельных участков, государственная собственность на которые не разграничена и которые расположены в границах сельских поселений </t>
  </si>
  <si>
    <t>040 1 14 06013 13 0000 430</t>
  </si>
  <si>
    <t>040 1 16 90050 05 0000 140</t>
  </si>
  <si>
    <t>Прочие поступления от денежных взысканий (штрафов) и иных сумм в возмещение ущерба, зачисляемые в бюджеты муниципальных районов</t>
  </si>
  <si>
    <t>040 1 17 01050 05 0000 180</t>
  </si>
  <si>
    <t>040 1 17 05050 05 0000 180</t>
  </si>
  <si>
    <t>Прочие неналоговые доходы бюджетов муниципальных районов</t>
  </si>
  <si>
    <t>040 2 02 15001 05 0000 151</t>
  </si>
  <si>
    <t xml:space="preserve">Дотации бюджетам муниципальных районов на выравнивание бюджетной обеспеченности </t>
  </si>
  <si>
    <t>040 2 02 20051 05 0000 151</t>
  </si>
  <si>
    <t xml:space="preserve">Субсидии бюджетам муниципальных районов на реализацию федеральных целевых программ </t>
  </si>
  <si>
    <t>040 2 02 25097 05 0000 151</t>
  </si>
  <si>
    <t>040 2 02 29999 05 0000 151</t>
  </si>
  <si>
    <t xml:space="preserve">Прочие субсидии бюджетам муниципальных районов </t>
  </si>
  <si>
    <t>Субвенции бюджетам муниципальных районов на выполнение передаваемых полномочий субъектов Российской Федерации</t>
  </si>
  <si>
    <t>040 2 02 39999 05 0000 151</t>
  </si>
  <si>
    <t xml:space="preserve">Прочие субвенции бюджетам муниципальных районов </t>
  </si>
  <si>
    <t>040 2 02 40014 05 0000 151</t>
  </si>
  <si>
    <t xml:space="preserve">  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t>
  </si>
  <si>
    <t>Отдел образования Тейковского муниципального района</t>
  </si>
  <si>
    <t>042 1 13 01995 05 0000 130</t>
  </si>
  <si>
    <t>042 1 17 01050 05 0000 180</t>
  </si>
  <si>
    <t>010</t>
  </si>
  <si>
    <t xml:space="preserve">Департамент сельского хозяйства и продовольствия  Ивановской области </t>
  </si>
  <si>
    <t>010 1 16 90050 05 0000 140</t>
  </si>
  <si>
    <t>182</t>
  </si>
  <si>
    <t>Управление Федеральной налоговой службы по Ивановской области</t>
  </si>
  <si>
    <t>182 1 01 02010 01 0000 100</t>
  </si>
  <si>
    <t>182 1 01 02020 01 0000 100</t>
  </si>
  <si>
    <t>182 1 01 02030 01 0000 100</t>
  </si>
  <si>
    <t>182 1 01 02040 01 0000 100</t>
  </si>
  <si>
    <t>182 1 05 02010 02 0000 110</t>
  </si>
  <si>
    <t>Единый налог на вмененный доход для отдельных видов деятельности</t>
  </si>
  <si>
    <t>182 1 05 02020 02 0000 110</t>
  </si>
  <si>
    <t xml:space="preserve">Единый налог на вмененный доход для отдельных видов деятельности (за налоговые периоды истекшие до 1 января 2011 г.) </t>
  </si>
  <si>
    <t>182 1 05 04020 02 0000 110</t>
  </si>
  <si>
    <t>182 1 16 03010 01 0000 140</t>
  </si>
  <si>
    <r>
      <t xml:space="preserve">Денежные взыскания (штрафы) за нарушение законодательства о налогах и сборах, предусмотренные </t>
    </r>
    <r>
      <rPr>
        <sz val="10"/>
        <rFont val="Times New Roman"/>
        <family val="1"/>
        <charset val="204"/>
      </rPr>
      <t>статьями 116</t>
    </r>
    <r>
      <rPr>
        <sz val="10"/>
        <color theme="1"/>
        <rFont val="Times New Roman"/>
        <family val="1"/>
        <charset val="204"/>
      </rPr>
      <t xml:space="preserve">, </t>
    </r>
    <r>
      <rPr>
        <sz val="10"/>
        <rFont val="Times New Roman"/>
        <family val="1"/>
        <charset val="204"/>
      </rPr>
      <t>118</t>
    </r>
    <r>
      <rPr>
        <sz val="10"/>
        <color theme="1"/>
        <rFont val="Times New Roman"/>
        <family val="1"/>
        <charset val="204"/>
      </rPr>
      <t xml:space="preserve">, </t>
    </r>
    <r>
      <rPr>
        <sz val="10"/>
        <rFont val="Times New Roman"/>
        <family val="1"/>
        <charset val="204"/>
      </rPr>
      <t>статьей 119.1</t>
    </r>
    <r>
      <rPr>
        <sz val="10"/>
        <color theme="1"/>
        <rFont val="Times New Roman"/>
        <family val="1"/>
        <charset val="204"/>
      </rPr>
      <t xml:space="preserve">, </t>
    </r>
    <r>
      <rPr>
        <sz val="10"/>
        <rFont val="Times New Roman"/>
        <family val="1"/>
        <charset val="204"/>
      </rPr>
      <t>пунктами 1</t>
    </r>
    <r>
      <rPr>
        <sz val="10"/>
        <color theme="1"/>
        <rFont val="Times New Roman"/>
        <family val="1"/>
        <charset val="204"/>
      </rPr>
      <t xml:space="preserve"> и </t>
    </r>
    <r>
      <rPr>
        <sz val="10"/>
        <rFont val="Times New Roman"/>
        <family val="1"/>
        <charset val="204"/>
      </rPr>
      <t>2 статьи 120</t>
    </r>
    <r>
      <rPr>
        <sz val="10"/>
        <color theme="1"/>
        <rFont val="Times New Roman"/>
        <family val="1"/>
        <charset val="204"/>
      </rPr>
      <t xml:space="preserve">, </t>
    </r>
    <r>
      <rPr>
        <sz val="10"/>
        <rFont val="Times New Roman"/>
        <family val="1"/>
        <charset val="204"/>
      </rPr>
      <t>статьями 125</t>
    </r>
    <r>
      <rPr>
        <sz val="10"/>
        <color theme="1"/>
        <rFont val="Times New Roman"/>
        <family val="1"/>
        <charset val="204"/>
      </rPr>
      <t xml:space="preserve">, </t>
    </r>
    <r>
      <rPr>
        <sz val="10"/>
        <rFont val="Times New Roman"/>
        <family val="1"/>
        <charset val="204"/>
      </rPr>
      <t>126</t>
    </r>
    <r>
      <rPr>
        <sz val="10"/>
        <color theme="1"/>
        <rFont val="Times New Roman"/>
        <family val="1"/>
        <charset val="204"/>
      </rPr>
      <t xml:space="preserve">, </t>
    </r>
    <r>
      <rPr>
        <sz val="10"/>
        <rFont val="Times New Roman"/>
        <family val="1"/>
        <charset val="204"/>
      </rPr>
      <t>128</t>
    </r>
    <r>
      <rPr>
        <sz val="10"/>
        <color theme="1"/>
        <rFont val="Times New Roman"/>
        <family val="1"/>
        <charset val="204"/>
      </rPr>
      <t xml:space="preserve">, </t>
    </r>
    <r>
      <rPr>
        <sz val="10"/>
        <rFont val="Times New Roman"/>
        <family val="1"/>
        <charset val="204"/>
      </rPr>
      <t>129</t>
    </r>
    <r>
      <rPr>
        <sz val="10"/>
        <color theme="1"/>
        <rFont val="Times New Roman"/>
        <family val="1"/>
        <charset val="204"/>
      </rPr>
      <t xml:space="preserve">, </t>
    </r>
    <r>
      <rPr>
        <sz val="10"/>
        <rFont val="Times New Roman"/>
        <family val="1"/>
        <charset val="204"/>
      </rPr>
      <t>129.1</t>
    </r>
    <r>
      <rPr>
        <sz val="10"/>
        <color theme="1"/>
        <rFont val="Times New Roman"/>
        <family val="1"/>
        <charset val="204"/>
      </rPr>
      <t xml:space="preserve">, </t>
    </r>
    <r>
      <rPr>
        <sz val="10"/>
        <rFont val="Times New Roman"/>
        <family val="1"/>
        <charset val="204"/>
      </rPr>
      <t>132</t>
    </r>
    <r>
      <rPr>
        <sz val="10"/>
        <color theme="1"/>
        <rFont val="Times New Roman"/>
        <family val="1"/>
        <charset val="204"/>
      </rPr>
      <t xml:space="preserve">, </t>
    </r>
    <r>
      <rPr>
        <sz val="10"/>
        <rFont val="Times New Roman"/>
        <family val="1"/>
        <charset val="204"/>
      </rPr>
      <t>133</t>
    </r>
    <r>
      <rPr>
        <sz val="10"/>
        <color theme="1"/>
        <rFont val="Times New Roman"/>
        <family val="1"/>
        <charset val="204"/>
      </rPr>
      <t xml:space="preserve">, </t>
    </r>
    <r>
      <rPr>
        <sz val="10"/>
        <rFont val="Times New Roman"/>
        <family val="1"/>
        <charset val="204"/>
      </rPr>
      <t>134</t>
    </r>
    <r>
      <rPr>
        <sz val="10"/>
        <color theme="1"/>
        <rFont val="Times New Roman"/>
        <family val="1"/>
        <charset val="204"/>
      </rPr>
      <t xml:space="preserve">, </t>
    </r>
    <r>
      <rPr>
        <sz val="10"/>
        <rFont val="Times New Roman"/>
        <family val="1"/>
        <charset val="204"/>
      </rPr>
      <t>135</t>
    </r>
    <r>
      <rPr>
        <sz val="10"/>
        <color theme="1"/>
        <rFont val="Times New Roman"/>
        <family val="1"/>
        <charset val="204"/>
      </rPr>
      <t xml:space="preserve">, </t>
    </r>
    <r>
      <rPr>
        <sz val="10"/>
        <rFont val="Times New Roman"/>
        <family val="1"/>
        <charset val="204"/>
      </rPr>
      <t>135.1</t>
    </r>
    <r>
      <rPr>
        <sz val="10"/>
        <color theme="1"/>
        <rFont val="Times New Roman"/>
        <family val="1"/>
        <charset val="204"/>
      </rPr>
      <t xml:space="preserve"> Налогового кодекса Российской Федерации</t>
    </r>
  </si>
  <si>
    <t>182 1 07 01020 01 0000 110</t>
  </si>
  <si>
    <t xml:space="preserve">Налог на добычу общераспространенных полезных ископаемых </t>
  </si>
  <si>
    <t>182 1 08 03010 01 0000 110</t>
  </si>
  <si>
    <t>Государственная пошлина по делам рассматриваемым в судах общей юрисдикции, мировыми судьями (за исключением Верховного Суда Российской Федерации)</t>
  </si>
  <si>
    <t>182 1 16 03030 01 0000 140</t>
  </si>
  <si>
    <t>Денежные взыскания (штрафы) за административные правонарушения в области налогов и сборов, предусмотренные Кодексом Российской Федерации об административных правонарушениях</t>
  </si>
  <si>
    <t>182 1 05 03010 01 0000 110</t>
  </si>
  <si>
    <t xml:space="preserve">Единый сельскохозяйственный налог </t>
  </si>
  <si>
    <t>048</t>
  </si>
  <si>
    <t xml:space="preserve">Управление Федеральной службы по надзору в сфере природопользования по Ивановской области  </t>
  </si>
  <si>
    <t>048 1 12 01010 01 0000 120</t>
  </si>
  <si>
    <t>Плата за выбросы загрязняющих веществ в атмосферный воздух стационарными объектами</t>
  </si>
  <si>
    <t>048 1 12 01020 01 0000 120</t>
  </si>
  <si>
    <t>Плата за выбросы загрязняющих веществ в атмосферный воздух передвижными объектами</t>
  </si>
  <si>
    <t>048 1 12 01030 01 0000 120</t>
  </si>
  <si>
    <t xml:space="preserve"> Плата за сбросы загрязняющих веществ в водные объекты</t>
  </si>
  <si>
    <t>048 1 12 01040 01 0000 120</t>
  </si>
  <si>
    <t>Плата за размещение отходов производства и потребления</t>
  </si>
  <si>
    <t>161</t>
  </si>
  <si>
    <t xml:space="preserve">Управление Федеральной антимонопольной службы по Ивановской области </t>
  </si>
  <si>
    <t>161 1 16 33050 05 0000 140</t>
  </si>
  <si>
    <t xml:space="preserve">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муниципальных районов </t>
  </si>
  <si>
    <t>321</t>
  </si>
  <si>
    <t xml:space="preserve">Управление Федеральной службы государственной регистрации, кадастра и картографии по Ивановской области </t>
  </si>
  <si>
    <t>321 1 16 25060 01 0000 140</t>
  </si>
  <si>
    <t xml:space="preserve">  Денежные взыскания (штрафы) за нарушение земельного законодательства</t>
  </si>
  <si>
    <t>Управление Федерального казначейства по Ивановской области</t>
  </si>
  <si>
    <t xml:space="preserve">100 1 03 02230 01 0000 110 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</si>
  <si>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</si>
  <si>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 xml:space="preserve">100 1 03 02240 01 0000 110 </t>
  </si>
  <si>
    <t xml:space="preserve">100 1 03 02250 01 0000 110 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</si>
  <si>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</si>
  <si>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100 1 03 02260 01 0000 110</t>
  </si>
  <si>
    <t>Приложение 6</t>
  </si>
  <si>
    <t>Перечень главных администраторов источников внутреннего финансирования</t>
  </si>
  <si>
    <t xml:space="preserve">Код классификации источников финансирования дефицитов бюджетов </t>
  </si>
  <si>
    <t>Наименование главного администратора источников внутреннего финансирования дефицита бюджета Тейковского муниципального района</t>
  </si>
  <si>
    <t>главного администратора источников внутреннего финансирования дефицита бюджета Тейковского муниципального района</t>
  </si>
  <si>
    <t>кода источников финансирования дефицитов бюджетов бюджета Тейковского муниципального района</t>
  </si>
  <si>
    <t xml:space="preserve">Финансовый отдел администрации Тейковского муниципального района </t>
  </si>
  <si>
    <t>01 05 02 01 05 0000 510</t>
  </si>
  <si>
    <t>01 05 02 01 05 0000 610</t>
  </si>
  <si>
    <t xml:space="preserve"> дефицита бюджета  Тейковского муниципального района на 2018 год </t>
  </si>
  <si>
    <t>Приложение 13</t>
  </si>
  <si>
    <t>Программа муниципальных внутренних заимствований Тейковского муниципального района на 2014 год и на плановый период</t>
  </si>
  <si>
    <t xml:space="preserve">Вид долгового обязательства                   </t>
  </si>
  <si>
    <t xml:space="preserve">Кредиты кредитных организаций                                   </t>
  </si>
  <si>
    <t>Привлечение</t>
  </si>
  <si>
    <t xml:space="preserve">Погашение                                                </t>
  </si>
  <si>
    <t xml:space="preserve">Общий объем заимствований,  направляемых  на  покрытие  дефицита бюджета                                                         </t>
  </si>
  <si>
    <t xml:space="preserve">Общий объем заимствований, направляемых на погашение долга      </t>
  </si>
  <si>
    <t>от ___________№ ______</t>
  </si>
  <si>
    <t>муниципального района на 2018 год и плановый период 2019 - 2020 г.г.</t>
  </si>
  <si>
    <t xml:space="preserve">                 Приложение 14</t>
  </si>
  <si>
    <t xml:space="preserve">                 к решению Совета</t>
  </si>
  <si>
    <t xml:space="preserve">                 Тейковского</t>
  </si>
  <si>
    <t xml:space="preserve">                 муниципального района</t>
  </si>
  <si>
    <t>ПРОГРАММА</t>
  </si>
  <si>
    <t>№ п/п</t>
  </si>
  <si>
    <t>Цель гарантирования</t>
  </si>
  <si>
    <t>Наименование  принципала</t>
  </si>
  <si>
    <t xml:space="preserve">Сумма гарантирования                                                                                     (тыс. руб.) </t>
  </si>
  <si>
    <t xml:space="preserve">Наличие права регрессного требования </t>
  </si>
  <si>
    <t>Про-верка  финансового состояния принципала</t>
  </si>
  <si>
    <t xml:space="preserve">Иные условия  предоставления  муниципальных гарантий </t>
  </si>
  <si>
    <t xml:space="preserve">Исполнение муниципальных  гарантий  Тейковского муниципального района      </t>
  </si>
  <si>
    <t xml:space="preserve">Объем бюджетных ассигнований на исполнение гарантий по возможным гарантийным случаям по годам  (тыс. руб.)     </t>
  </si>
  <si>
    <t>За счет  источников  внутреннего  финансирования дефицита бюджета муниципального района</t>
  </si>
  <si>
    <t xml:space="preserve">             от _____________г. № ____</t>
  </si>
  <si>
    <t>МУНИЦИПАЛЬНЫХ ГАРАНТИЙ ТЕЙКОВСКОГО МУНИЦИПАЛЬНОГО РАЙОНА В ВАЛЮТЕ РОССИЙСКОЙ ФЕДЕРАЦИИ НА 2018 ГОД</t>
  </si>
  <si>
    <t>И ПЛАНОВЫЙ ПЕРИОД 2019 - 2020 ГОДОВ</t>
  </si>
  <si>
    <t>1.1. Перечень подлежащих предоставлению муниципальных гарантий Тейковского муниципального раойна в 2018 - 2020 годах</t>
  </si>
  <si>
    <t>1.2. Общий объем бюджетных ассигнований, предусмотренных на исполнение муниципальных гарантий Тейковского муниципального района по возможным гарантийным случаям, в 2018 году и плановом периоде 2019 - 2020 годов</t>
  </si>
  <si>
    <t>Приложение 12</t>
  </si>
  <si>
    <t>Приложение 10</t>
  </si>
  <si>
    <t>Приложение 8</t>
  </si>
  <si>
    <t>района направлениям деятельности органов местного самоуправления Тейковского муниципального района), группам видов расходов классификации расходов бюджета Тейковского муниципального района на плановый период 2019 - 2020 годы</t>
  </si>
  <si>
    <t>от _____________ № ______</t>
  </si>
  <si>
    <t>Перечень   главных администраторов доходов бюджета Тейковского муниципального района и  закрепляемые  за ними виды (подвиды) доходов бюджета  Тейковского муниципального района  на 2018 год и плановый период 2019 - 2020 г.г.</t>
  </si>
  <si>
    <t>Приложение 3</t>
  </si>
  <si>
    <t>на 2018 год и плановый период 2019 - 2020 г.г.</t>
  </si>
  <si>
    <t xml:space="preserve">  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 со статьей 2271 Налогового кодекса Российской Федерации</t>
  </si>
  <si>
    <t xml:space="preserve">Официальное опубликование нормативных правовых актов и иной информации (Закупка товаров, работ и услуг для обеспечения государственных (муниципальных) нужд) </t>
  </si>
  <si>
    <t>0720120750</t>
  </si>
  <si>
    <t xml:space="preserve">Комплексное обустройство объектами социальной и инженерной инфраструктуры населенных пунктов, расположенных в сельской местности  (Закупка товаров, работ и услуг для обеспечения государственных (муниципальных) нужд) </t>
  </si>
  <si>
    <t>040 202 3512005 0000 151</t>
  </si>
  <si>
    <t>000 202 3512000 0000 151</t>
  </si>
  <si>
    <t>Подпрограмма "Подготовка проектов внесения изменений в документы территориального планирования, правила землепользования и застройки"</t>
  </si>
  <si>
    <t>Софинансирование расходов, связанных с поэтапным доведением средней заработной платы педагогическим работникам муниципальных организаций дополнительного образования детей в сфере физической культуры и спорта до средней заработной платы учителей в Ивановской области на 2018 год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</si>
  <si>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Расходы, связанные с поэтапным доведением средней заработной платы педагогическим работникам муниципальных организаций дополнительного образования детей в сфере физической культуры и спорта до средней заработной платы учителей в Ивановской области на 2018 год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</si>
  <si>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01601S1440</t>
  </si>
  <si>
    <t>Расходы, связанные с поэтапным доведением средней заработной платы педагогическим работникам муниципальных организаций дополнительного образования детей в сфере культуры и искусства до средней заработной платы учителей в Ивановской области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</si>
  <si>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 xml:space="preserve">Разработка проектно - сметной документации и газификации населенных пунктов Тейковского муниципального района (Закупка товаров, работ и услуг для обеспечения государственных (муниципальных) нужд) </t>
  </si>
  <si>
    <t>Разработка проектно - сметной документации и газификации населенных пунктов Тейковского муниципального района (Капитальные вложения в объекты государственной (муниципальной) собственности)</t>
  </si>
  <si>
    <t>бюджета Тейковского муниципального района на плановый период 2019 - 2020 годов по разделам и подразделам функциональной классификации расходов Российской Федерации</t>
  </si>
  <si>
    <t>от ___________ г. № _____</t>
  </si>
  <si>
    <t>Разработка проектно - сметной документации и газификации населенных пунктов Тейковского муниципального района  (Капитальные вложения в объекты государственной (муниципальной) собственности)</t>
  </si>
  <si>
    <t>Плата по соглашениям об установлении сервитута, заключенным органами местного самоуправления сельских поселений, государственными или муниципальными предприятиями либо государственными или муниципальными учреждениями в отношении земельных участков, государственная собственность на которые не разграничена и которые расположены в границах сельских поселений</t>
  </si>
  <si>
    <t>Плата по соглашениям об установлении сервитута, заключенным органами местного самоуправления городских поселений, государственными или муниципальными предприятиями либо государственными или муниципальными учреждениями в отношении земельных участков, государственная собственность на которые не разграничена и которые расположены в границах городских поселений</t>
  </si>
  <si>
    <t>040 1 11 05314 10 0000 120</t>
  </si>
  <si>
    <t>040 1 11 05314 13 0000 120</t>
  </si>
  <si>
    <t>040 1 13 01995 05 0000 130</t>
  </si>
  <si>
    <t>Дотации бюджетам муниципальных районов на поддержку мер по обеспечению сбалансированности бюджетов</t>
  </si>
  <si>
    <t>040 2 02 15002 05 0000 151</t>
  </si>
  <si>
    <t xml:space="preserve">  Субсидии бюджетам муниципальных районов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</si>
  <si>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 xml:space="preserve">  Субсидия бюджетам муниципальных районов на поддержку отрасли культуры</t>
  </si>
  <si>
    <t>040 2 02 20216 05 0000 151</t>
  </si>
  <si>
    <t>040 2 02 25519 05 0000 151</t>
  </si>
  <si>
    <t xml:space="preserve">  Доходы бюджетов муниципальных районов от возврата прочих остатков субсидий, субвенций и иных межбюджетных трансфертов, имеющих целевое назначение, прошлых лет из бюджетов поселений</t>
  </si>
  <si>
    <t xml:space="preserve">  Возврат остатков субсидий на мероприятия подпрограммы "Обеспечение жильем молодых семей" федеральной целевой программы "Жилище" на           2015 - 2020 годы из бюджетов муниципальных районов</t>
  </si>
  <si>
    <t xml:space="preserve">  Возврат прочих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</si>
  <si>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040 2 18 60010 05 0000 151</t>
  </si>
  <si>
    <t>040 2 19 25020 05 0000 151</t>
  </si>
  <si>
    <t>040 2 19 60010 05 0000 151</t>
  </si>
  <si>
    <t xml:space="preserve">041 </t>
  </si>
  <si>
    <t xml:space="preserve">Департамент природных ресурсов экологии Ивановской области </t>
  </si>
  <si>
    <t xml:space="preserve">  Денежные взыскания (штрафы) за нарушение законодательства Российской Федерации об охране и использовании животного мира</t>
  </si>
  <si>
    <t>041 1 16 25030 01 0000 140</t>
  </si>
  <si>
    <t>041 1 16 90050 05 0000 140</t>
  </si>
  <si>
    <t xml:space="preserve"> 040 2 02 30024 00 0000 151</t>
  </si>
  <si>
    <t>040 2 02 35120 05 0000 151</t>
  </si>
  <si>
    <t xml:space="preserve">Главное Управление МЧС России по Ивановской области </t>
  </si>
  <si>
    <t xml:space="preserve">  Денежные взыскания (штрафы) за нарушение законодательства Российской Федерации об административных правонарушениях, предусмотренные статьей 20.25 Кодекса Российской Федерации об административных правонарушениях</t>
  </si>
  <si>
    <t>177 1 16 43000 01 0000 140</t>
  </si>
</sst>
</file>

<file path=xl/styles.xml><?xml version="1.0" encoding="utf-8"?>
<styleSheet xmlns="http://schemas.openxmlformats.org/spreadsheetml/2006/main">
  <numFmts count="2">
    <numFmt numFmtId="44" formatCode="_-* #,##0.00&quot;р.&quot;_-;\-* #,##0.00&quot;р.&quot;_-;_-* &quot;-&quot;??&quot;р.&quot;_-;_-@_-"/>
    <numFmt numFmtId="164" formatCode="0.0"/>
  </numFmts>
  <fonts count="25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3"/>
      <color theme="1"/>
      <name val="Calibri"/>
      <family val="2"/>
      <charset val="204"/>
      <scheme val="minor"/>
    </font>
    <font>
      <b/>
      <sz val="13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3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"/>
      <color theme="1"/>
      <name val="Arial"/>
      <family val="2"/>
      <charset val="204"/>
    </font>
    <font>
      <b/>
      <i/>
      <sz val="14"/>
      <color theme="1"/>
      <name val="Times New Roman"/>
      <family val="1"/>
      <charset val="204"/>
    </font>
    <font>
      <sz val="8"/>
      <color rgb="FF000000"/>
      <name val="Arial Cy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4">
    <xf numFmtId="0" fontId="0" fillId="0" borderId="0"/>
    <xf numFmtId="44" fontId="18" fillId="0" borderId="0" applyFont="0" applyFill="0" applyBorder="0" applyAlignment="0" applyProtection="0"/>
    <xf numFmtId="0" fontId="24" fillId="0" borderId="16">
      <alignment horizontal="left" wrapText="1" indent="2"/>
    </xf>
    <xf numFmtId="49" fontId="24" fillId="0" borderId="17">
      <alignment horizontal="center"/>
    </xf>
  </cellStyleXfs>
  <cellXfs count="539">
    <xf numFmtId="0" fontId="0" fillId="0" borderId="0" xfId="0"/>
    <xf numFmtId="0" fontId="2" fillId="0" borderId="0" xfId="0" applyFont="1"/>
    <xf numFmtId="0" fontId="1" fillId="0" borderId="0" xfId="0" applyFont="1" applyAlignment="1">
      <alignment horizontal="right" indent="15"/>
    </xf>
    <xf numFmtId="0" fontId="2" fillId="0" borderId="0" xfId="0" applyFont="1" applyAlignment="1">
      <alignment horizontal="right"/>
    </xf>
    <xf numFmtId="0" fontId="8" fillId="0" borderId="1" xfId="0" applyFont="1" applyBorder="1" applyAlignment="1">
      <alignment wrapText="1"/>
    </xf>
    <xf numFmtId="0" fontId="8" fillId="0" borderId="1" xfId="0" applyFont="1" applyBorder="1" applyAlignment="1">
      <alignment vertical="top" wrapText="1"/>
    </xf>
    <xf numFmtId="49" fontId="8" fillId="0" borderId="1" xfId="0" applyNumberFormat="1" applyFont="1" applyBorder="1" applyAlignment="1">
      <alignment horizontal="center" vertical="top" wrapText="1"/>
    </xf>
    <xf numFmtId="0" fontId="8" fillId="0" borderId="1" xfId="0" applyFont="1" applyBorder="1" applyAlignment="1">
      <alignment horizontal="justify" vertical="top" wrapText="1"/>
    </xf>
    <xf numFmtId="0" fontId="5" fillId="0" borderId="1" xfId="0" applyFont="1" applyBorder="1" applyAlignment="1">
      <alignment horizontal="left" vertical="top" wrapText="1"/>
    </xf>
    <xf numFmtId="49" fontId="2" fillId="0" borderId="1" xfId="0" applyNumberFormat="1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164" fontId="4" fillId="0" borderId="1" xfId="0" applyNumberFormat="1" applyFont="1" applyFill="1" applyBorder="1" applyAlignment="1">
      <alignment horizontal="center" vertical="top" wrapText="1"/>
    </xf>
    <xf numFmtId="0" fontId="0" fillId="0" borderId="0" xfId="0" applyFont="1"/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 wrapText="1"/>
    </xf>
    <xf numFmtId="49" fontId="5" fillId="0" borderId="1" xfId="0" applyNumberFormat="1" applyFont="1" applyBorder="1" applyAlignment="1">
      <alignment horizontal="center" vertical="top" wrapText="1"/>
    </xf>
    <xf numFmtId="0" fontId="2" fillId="0" borderId="0" xfId="0" applyFont="1" applyBorder="1" applyAlignment="1">
      <alignment vertical="top" wrapText="1"/>
    </xf>
    <xf numFmtId="49" fontId="4" fillId="0" borderId="1" xfId="0" applyNumberFormat="1" applyFont="1" applyBorder="1" applyAlignment="1">
      <alignment vertical="top" wrapText="1"/>
    </xf>
    <xf numFmtId="49" fontId="4" fillId="0" borderId="3" xfId="0" applyNumberFormat="1" applyFont="1" applyBorder="1" applyAlignment="1">
      <alignment horizontal="center" vertical="top" wrapText="1"/>
    </xf>
    <xf numFmtId="0" fontId="4" fillId="0" borderId="2" xfId="0" applyFont="1" applyBorder="1" applyAlignment="1">
      <alignment horizontal="justify" vertical="top" wrapText="1"/>
    </xf>
    <xf numFmtId="0" fontId="11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49" fontId="4" fillId="0" borderId="4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0" fontId="5" fillId="0" borderId="1" xfId="0" applyFont="1" applyBorder="1" applyAlignment="1">
      <alignment horizontal="justify" vertical="top" wrapText="1"/>
    </xf>
    <xf numFmtId="0" fontId="4" fillId="0" borderId="4" xfId="0" applyFont="1" applyBorder="1" applyAlignment="1">
      <alignment horizontal="center" vertical="top" wrapText="1"/>
    </xf>
    <xf numFmtId="0" fontId="5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5" fillId="0" borderId="1" xfId="0" applyFont="1" applyBorder="1" applyAlignment="1">
      <alignment vertical="top" wrapText="1"/>
    </xf>
    <xf numFmtId="0" fontId="9" fillId="0" borderId="0" xfId="0" applyFont="1"/>
    <xf numFmtId="49" fontId="11" fillId="0" borderId="1" xfId="0" applyNumberFormat="1" applyFont="1" applyBorder="1" applyAlignment="1">
      <alignment horizontal="center" vertical="top" wrapText="1"/>
    </xf>
    <xf numFmtId="0" fontId="12" fillId="0" borderId="0" xfId="0" applyFont="1"/>
    <xf numFmtId="0" fontId="8" fillId="0" borderId="4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 vertical="top" wrapText="1"/>
    </xf>
    <xf numFmtId="0" fontId="13" fillId="0" borderId="1" xfId="0" applyFont="1" applyBorder="1" applyAlignment="1">
      <alignment horizontal="justify" vertical="top" wrapText="1"/>
    </xf>
    <xf numFmtId="0" fontId="8" fillId="0" borderId="3" xfId="0" applyFont="1" applyBorder="1" applyAlignment="1">
      <alignment horizontal="center" vertical="top" wrapText="1"/>
    </xf>
    <xf numFmtId="0" fontId="13" fillId="0" borderId="2" xfId="0" applyFont="1" applyBorder="1" applyAlignment="1">
      <alignment horizontal="justify" vertical="top" wrapText="1"/>
    </xf>
    <xf numFmtId="49" fontId="5" fillId="0" borderId="2" xfId="0" applyNumberFormat="1" applyFont="1" applyBorder="1" applyAlignment="1">
      <alignment horizontal="center" vertical="top" wrapText="1"/>
    </xf>
    <xf numFmtId="49" fontId="5" fillId="0" borderId="4" xfId="0" applyNumberFormat="1" applyFont="1" applyBorder="1" applyAlignment="1">
      <alignment horizontal="center" vertical="top" wrapText="1"/>
    </xf>
    <xf numFmtId="0" fontId="10" fillId="0" borderId="1" xfId="0" applyFont="1" applyBorder="1" applyAlignment="1">
      <alignment horizontal="justify" vertical="top" wrapText="1"/>
    </xf>
    <xf numFmtId="0" fontId="11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justify" vertical="top" wrapText="1"/>
    </xf>
    <xf numFmtId="0" fontId="8" fillId="0" borderId="1" xfId="0" applyFont="1" applyBorder="1" applyAlignment="1">
      <alignment horizontal="center" vertical="top" wrapText="1"/>
    </xf>
    <xf numFmtId="49" fontId="4" fillId="0" borderId="4" xfId="0" applyNumberFormat="1" applyFont="1" applyBorder="1" applyAlignment="1">
      <alignment horizontal="center" vertical="top" wrapText="1"/>
    </xf>
    <xf numFmtId="164" fontId="4" fillId="0" borderId="1" xfId="0" applyNumberFormat="1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164" fontId="4" fillId="0" borderId="1" xfId="0" applyNumberFormat="1" applyFont="1" applyBorder="1" applyAlignment="1">
      <alignment horizontal="center" vertical="top" wrapText="1"/>
    </xf>
    <xf numFmtId="164" fontId="8" fillId="0" borderId="1" xfId="0" applyNumberFormat="1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164" fontId="4" fillId="0" borderId="1" xfId="0" applyNumberFormat="1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164" fontId="4" fillId="0" borderId="1" xfId="0" applyNumberFormat="1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top" wrapText="1"/>
    </xf>
    <xf numFmtId="164" fontId="5" fillId="2" borderId="1" xfId="0" applyNumberFormat="1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justify" vertical="top" wrapText="1"/>
    </xf>
    <xf numFmtId="0" fontId="4" fillId="2" borderId="1" xfId="0" applyFont="1" applyFill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justify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justify" vertical="top" wrapText="1"/>
    </xf>
    <xf numFmtId="49" fontId="4" fillId="0" borderId="1" xfId="0" applyNumberFormat="1" applyFont="1" applyBorder="1" applyAlignment="1">
      <alignment horizontal="center" vertical="top"/>
    </xf>
    <xf numFmtId="0" fontId="5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49" fontId="6" fillId="0" borderId="1" xfId="0" applyNumberFormat="1" applyFont="1" applyBorder="1" applyAlignment="1">
      <alignment horizontal="center" vertical="top" wrapText="1"/>
    </xf>
    <xf numFmtId="49" fontId="7" fillId="0" borderId="1" xfId="0" applyNumberFormat="1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justify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8" fillId="0" borderId="2" xfId="0" applyFont="1" applyBorder="1" applyAlignment="1">
      <alignment horizontal="justify" vertical="top" wrapText="1"/>
    </xf>
    <xf numFmtId="0" fontId="8" fillId="0" borderId="2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0" fontId="2" fillId="0" borderId="1" xfId="0" applyFont="1" applyBorder="1" applyAlignment="1">
      <alignment vertical="top" wrapText="1"/>
    </xf>
    <xf numFmtId="0" fontId="5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justify"/>
    </xf>
    <xf numFmtId="0" fontId="4" fillId="0" borderId="1" xfId="0" applyFont="1" applyBorder="1"/>
    <xf numFmtId="0" fontId="5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justify" vertical="top" wrapText="1"/>
    </xf>
    <xf numFmtId="0" fontId="0" fillId="0" borderId="0" xfId="0" applyAlignment="1">
      <alignment wrapText="1"/>
    </xf>
    <xf numFmtId="49" fontId="7" fillId="0" borderId="1" xfId="0" applyNumberFormat="1" applyFont="1" applyBorder="1" applyAlignment="1">
      <alignment horizontal="center" vertical="top" wrapText="1"/>
    </xf>
    <xf numFmtId="49" fontId="6" fillId="0" borderId="1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vertical="top" wrapText="1"/>
    </xf>
    <xf numFmtId="0" fontId="6" fillId="0" borderId="0" xfId="0" applyFont="1" applyAlignment="1">
      <alignment wrapText="1"/>
    </xf>
    <xf numFmtId="0" fontId="4" fillId="0" borderId="4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justify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0" fontId="8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0" fontId="5" fillId="0" borderId="1" xfId="0" applyFont="1" applyBorder="1" applyAlignment="1">
      <alignment horizontal="left" wrapTex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0" fontId="4" fillId="0" borderId="2" xfId="0" applyFont="1" applyBorder="1" applyAlignment="1">
      <alignment vertical="top" wrapText="1"/>
    </xf>
    <xf numFmtId="164" fontId="4" fillId="0" borderId="1" xfId="0" applyNumberFormat="1" applyFont="1" applyBorder="1" applyAlignment="1">
      <alignment horizontal="center" vertical="top"/>
    </xf>
    <xf numFmtId="0" fontId="2" fillId="0" borderId="0" xfId="0" applyFont="1" applyAlignment="1">
      <alignment horizontal="right" wrapText="1"/>
    </xf>
    <xf numFmtId="0" fontId="4" fillId="0" borderId="1" xfId="0" applyFont="1" applyBorder="1" applyAlignment="1">
      <alignment wrapText="1"/>
    </xf>
    <xf numFmtId="0" fontId="4" fillId="0" borderId="4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vertical="top" wrapText="1"/>
    </xf>
    <xf numFmtId="49" fontId="6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164" fontId="4" fillId="0" borderId="1" xfId="0" applyNumberFormat="1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justify" vertical="top" wrapText="1"/>
    </xf>
    <xf numFmtId="49" fontId="4" fillId="0" borderId="1" xfId="0" applyNumberFormat="1" applyFont="1" applyBorder="1" applyAlignment="1">
      <alignment horizontal="center" vertical="top" wrapText="1"/>
    </xf>
    <xf numFmtId="49" fontId="4" fillId="0" borderId="4" xfId="0" applyNumberFormat="1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164" fontId="4" fillId="0" borderId="1" xfId="0" applyNumberFormat="1" applyFont="1" applyBorder="1" applyAlignment="1">
      <alignment horizontal="center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164" fontId="4" fillId="0" borderId="1" xfId="0" applyNumberFormat="1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164" fontId="4" fillId="0" borderId="1" xfId="0" applyNumberFormat="1" applyFont="1" applyBorder="1" applyAlignment="1">
      <alignment horizontal="center" vertical="top" wrapText="1"/>
    </xf>
    <xf numFmtId="49" fontId="6" fillId="0" borderId="2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164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0" fontId="5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justify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justify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4" fillId="0" borderId="1" xfId="0" applyFont="1" applyFill="1" applyBorder="1" applyAlignment="1">
      <alignment horizontal="justify"/>
    </xf>
    <xf numFmtId="49" fontId="4" fillId="0" borderId="1" xfId="0" applyNumberFormat="1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justify" vertical="top" wrapText="1"/>
    </xf>
    <xf numFmtId="164" fontId="5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justify" vertical="top" wrapText="1"/>
    </xf>
    <xf numFmtId="164" fontId="4" fillId="0" borderId="1" xfId="0" applyNumberFormat="1" applyFont="1" applyBorder="1" applyAlignment="1">
      <alignment horizontal="center" vertical="top" wrapText="1"/>
    </xf>
    <xf numFmtId="164" fontId="4" fillId="0" borderId="2" xfId="0" applyNumberFormat="1" applyFont="1" applyBorder="1" applyAlignment="1">
      <alignment horizontal="center" vertical="top"/>
    </xf>
    <xf numFmtId="164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164" fontId="4" fillId="0" borderId="2" xfId="0" applyNumberFormat="1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top" wrapText="1"/>
    </xf>
    <xf numFmtId="0" fontId="4" fillId="0" borderId="1" xfId="0" applyNumberFormat="1" applyFont="1" applyBorder="1" applyAlignment="1">
      <alignment wrapText="1"/>
    </xf>
    <xf numFmtId="0" fontId="4" fillId="0" borderId="1" xfId="0" applyNumberFormat="1" applyFont="1" applyBorder="1" applyAlignment="1">
      <alignment horizontal="justify" vertical="top" wrapText="1"/>
    </xf>
    <xf numFmtId="164" fontId="4" fillId="0" borderId="4" xfId="0" applyNumberFormat="1" applyFont="1" applyBorder="1" applyAlignment="1">
      <alignment horizontal="center" vertical="top" wrapText="1"/>
    </xf>
    <xf numFmtId="1" fontId="4" fillId="0" borderId="2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wrapText="1"/>
    </xf>
    <xf numFmtId="1" fontId="5" fillId="0" borderId="1" xfId="0" applyNumberFormat="1" applyFont="1" applyBorder="1" applyAlignment="1">
      <alignment horizontal="center" vertical="top" wrapText="1"/>
    </xf>
    <xf numFmtId="49" fontId="4" fillId="0" borderId="2" xfId="0" applyNumberFormat="1" applyFont="1" applyBorder="1" applyAlignment="1">
      <alignment horizontal="center" vertical="top" wrapText="1"/>
    </xf>
    <xf numFmtId="0" fontId="4" fillId="0" borderId="2" xfId="0" applyFont="1" applyBorder="1" applyAlignment="1">
      <alignment horizontal="justify" wrapText="1"/>
    </xf>
    <xf numFmtId="44" fontId="4" fillId="0" borderId="1" xfId="1" applyFont="1" applyBorder="1" applyAlignment="1">
      <alignment vertical="top" wrapText="1"/>
    </xf>
    <xf numFmtId="0" fontId="4" fillId="0" borderId="1" xfId="0" applyFont="1" applyBorder="1" applyAlignment="1">
      <alignment horizontal="center" wrapText="1"/>
    </xf>
    <xf numFmtId="0" fontId="2" fillId="0" borderId="0" xfId="0" applyFont="1" applyAlignment="1">
      <alignment horizontal="right" indent="15"/>
    </xf>
    <xf numFmtId="0" fontId="20" fillId="0" borderId="0" xfId="0" applyFont="1" applyAlignment="1">
      <alignment horizontal="center"/>
    </xf>
    <xf numFmtId="0" fontId="20" fillId="0" borderId="0" xfId="0" applyFont="1" applyAlignment="1">
      <alignment horizontal="right"/>
    </xf>
    <xf numFmtId="0" fontId="8" fillId="0" borderId="9" xfId="0" applyFont="1" applyBorder="1" applyAlignment="1">
      <alignment vertical="top" wrapText="1"/>
    </xf>
    <xf numFmtId="164" fontId="8" fillId="0" borderId="1" xfId="0" applyNumberFormat="1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justify" vertical="top" wrapText="1"/>
    </xf>
    <xf numFmtId="0" fontId="4" fillId="0" borderId="0" xfId="0" applyFont="1" applyBorder="1" applyAlignment="1">
      <alignment horizontal="center" vertical="top"/>
    </xf>
    <xf numFmtId="164" fontId="5" fillId="0" borderId="1" xfId="0" applyNumberFormat="1" applyFont="1" applyBorder="1" applyAlignment="1">
      <alignment horizontal="center" vertical="top" wrapText="1"/>
    </xf>
    <xf numFmtId="0" fontId="2" fillId="0" borderId="0" xfId="0" applyFont="1" applyAlignment="1">
      <alignment horizontal="right" wrapText="1"/>
    </xf>
    <xf numFmtId="0" fontId="8" fillId="0" borderId="1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164" fontId="4" fillId="0" borderId="1" xfId="0" applyNumberFormat="1" applyFont="1" applyBorder="1" applyAlignment="1">
      <alignment horizontal="center" vertical="top" wrapText="1"/>
    </xf>
    <xf numFmtId="164" fontId="4" fillId="0" borderId="1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0" fontId="5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164" fontId="4" fillId="0" borderId="1" xfId="0" applyNumberFormat="1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horizontal="justify" vertical="top" wrapText="1"/>
    </xf>
    <xf numFmtId="0" fontId="2" fillId="0" borderId="0" xfId="0" applyFont="1" applyBorder="1" applyAlignment="1">
      <alignment wrapTex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164" fontId="4" fillId="0" borderId="2" xfId="0" applyNumberFormat="1" applyFont="1" applyBorder="1" applyAlignment="1">
      <alignment horizontal="center" vertical="top" wrapText="1"/>
    </xf>
    <xf numFmtId="1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wrapText="1"/>
    </xf>
    <xf numFmtId="0" fontId="5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164" fontId="4" fillId="0" borderId="1" xfId="0" applyNumberFormat="1" applyFont="1" applyBorder="1" applyAlignment="1">
      <alignment horizontal="center" vertical="top" wrapText="1"/>
    </xf>
    <xf numFmtId="1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0" fontId="5" fillId="0" borderId="1" xfId="0" applyFont="1" applyBorder="1" applyAlignment="1">
      <alignment horizontal="center" vertical="top" wrapText="1"/>
    </xf>
    <xf numFmtId="164" fontId="4" fillId="0" borderId="1" xfId="0" applyNumberFormat="1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164" fontId="4" fillId="0" borderId="2" xfId="0" applyNumberFormat="1" applyFont="1" applyBorder="1" applyAlignment="1">
      <alignment horizontal="center" vertical="top" wrapText="1"/>
    </xf>
    <xf numFmtId="49" fontId="4" fillId="0" borderId="3" xfId="0" applyNumberFormat="1" applyFont="1" applyBorder="1" applyAlignment="1">
      <alignment horizontal="center" vertical="top" wrapText="1"/>
    </xf>
    <xf numFmtId="1" fontId="4" fillId="0" borderId="1" xfId="0" applyNumberFormat="1" applyFont="1" applyBorder="1" applyAlignment="1">
      <alignment horizontal="center" vertical="top" wrapText="1"/>
    </xf>
    <xf numFmtId="0" fontId="2" fillId="0" borderId="0" xfId="0" applyFont="1" applyAlignment="1">
      <alignment horizontal="right" wrapText="1"/>
    </xf>
    <xf numFmtId="164" fontId="8" fillId="0" borderId="1" xfId="0" applyNumberFormat="1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8" fillId="0" borderId="3" xfId="0" applyFont="1" applyBorder="1" applyAlignment="1">
      <alignment horizontal="center" vertical="top" wrapText="1"/>
    </xf>
    <xf numFmtId="49" fontId="7" fillId="0" borderId="1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horizontal="justify" vertical="top" wrapText="1"/>
    </xf>
    <xf numFmtId="164" fontId="5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0" fillId="0" borderId="0" xfId="0" applyAlignment="1">
      <alignment wrapText="1"/>
    </xf>
    <xf numFmtId="49" fontId="6" fillId="0" borderId="1" xfId="0" applyNumberFormat="1" applyFont="1" applyBorder="1" applyAlignment="1">
      <alignment horizontal="center" vertical="top" wrapText="1"/>
    </xf>
    <xf numFmtId="0" fontId="2" fillId="0" borderId="0" xfId="0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11" fillId="0" borderId="3" xfId="0" applyFont="1" applyBorder="1" applyAlignment="1">
      <alignment vertical="top" wrapText="1"/>
    </xf>
    <xf numFmtId="0" fontId="4" fillId="0" borderId="1" xfId="0" applyFont="1" applyBorder="1" applyAlignment="1">
      <alignment wrapText="1"/>
    </xf>
    <xf numFmtId="0" fontId="8" fillId="0" borderId="1" xfId="0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4" fillId="0" borderId="0" xfId="0" applyFont="1" applyAlignment="1">
      <alignment wrapText="1"/>
    </xf>
    <xf numFmtId="0" fontId="4" fillId="0" borderId="1" xfId="0" applyFont="1" applyBorder="1" applyAlignment="1">
      <alignment wrapText="1"/>
    </xf>
    <xf numFmtId="0" fontId="5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164" fontId="8" fillId="0" borderId="1" xfId="0" applyNumberFormat="1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164" fontId="4" fillId="0" borderId="1" xfId="0" applyNumberFormat="1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4" fillId="2" borderId="3" xfId="0" applyFont="1" applyFill="1" applyBorder="1" applyAlignment="1">
      <alignment horizontal="center" vertical="top" wrapText="1"/>
    </xf>
    <xf numFmtId="0" fontId="11" fillId="0" borderId="1" xfId="0" applyFont="1" applyBorder="1" applyAlignment="1">
      <alignment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2" fillId="0" borderId="0" xfId="0" applyFont="1" applyBorder="1" applyAlignment="1">
      <alignment wrapTex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2" fillId="0" borderId="0" xfId="0" applyFont="1" applyBorder="1" applyAlignment="1">
      <alignment wrapTex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164" fontId="5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2" fillId="0" borderId="0" xfId="0" applyFont="1" applyBorder="1" applyAlignment="1">
      <alignment wrapText="1"/>
    </xf>
    <xf numFmtId="164" fontId="5" fillId="0" borderId="1" xfId="0" applyNumberFormat="1" applyFont="1" applyBorder="1" applyAlignment="1">
      <alignment horizontal="center" vertical="top"/>
    </xf>
    <xf numFmtId="164" fontId="5" fillId="0" borderId="1" xfId="0" applyNumberFormat="1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justify" vertical="top" wrapText="1"/>
    </xf>
    <xf numFmtId="0" fontId="21" fillId="0" borderId="1" xfId="0" applyFont="1" applyBorder="1" applyAlignment="1">
      <alignment wrapText="1"/>
    </xf>
    <xf numFmtId="0" fontId="2" fillId="0" borderId="0" xfId="0" applyFont="1" applyAlignment="1">
      <alignment horizontal="right" wrapText="1"/>
    </xf>
    <xf numFmtId="0" fontId="3" fillId="0" borderId="0" xfId="0" applyFont="1" applyAlignment="1">
      <alignment horizontal="center" wrapTex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0" fontId="2" fillId="0" borderId="0" xfId="0" applyFont="1" applyAlignment="1">
      <alignment wrapText="1"/>
    </xf>
    <xf numFmtId="0" fontId="5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5" fillId="0" borderId="9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justify" vertical="top" wrapText="1"/>
    </xf>
    <xf numFmtId="164" fontId="5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0" fontId="0" fillId="0" borderId="0" xfId="0" applyAlignment="1">
      <alignment wrapText="1"/>
    </xf>
    <xf numFmtId="164" fontId="4" fillId="0" borderId="1" xfId="0" applyNumberFormat="1" applyFont="1" applyBorder="1" applyAlignment="1">
      <alignment horizontal="center" vertical="top" wrapText="1"/>
    </xf>
    <xf numFmtId="0" fontId="2" fillId="0" borderId="0" xfId="0" applyFont="1" applyBorder="1" applyAlignment="1">
      <alignment wrapText="1"/>
    </xf>
    <xf numFmtId="0" fontId="4" fillId="0" borderId="7" xfId="0" applyFont="1" applyBorder="1" applyAlignment="1">
      <alignment horizontal="center" vertical="top" wrapText="1"/>
    </xf>
    <xf numFmtId="0" fontId="8" fillId="0" borderId="1" xfId="0" applyFont="1" applyBorder="1" applyAlignment="1">
      <alignment wrapText="1" shrinkToFit="1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9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164" fontId="5" fillId="0" borderId="0" xfId="0" applyNumberFormat="1" applyFont="1" applyBorder="1" applyAlignment="1">
      <alignment horizontal="center" vertical="top" wrapText="1"/>
    </xf>
    <xf numFmtId="164" fontId="4" fillId="0" borderId="0" xfId="0" applyNumberFormat="1" applyFont="1" applyBorder="1" applyAlignment="1">
      <alignment horizontal="center" vertical="top" wrapText="1"/>
    </xf>
    <xf numFmtId="0" fontId="6" fillId="0" borderId="14" xfId="0" applyFont="1" applyBorder="1" applyAlignment="1">
      <alignment horizontal="center" vertical="top" wrapText="1"/>
    </xf>
    <xf numFmtId="0" fontId="7" fillId="0" borderId="14" xfId="0" applyFont="1" applyBorder="1" applyAlignment="1">
      <alignment horizontal="justify" vertical="top" wrapText="1"/>
    </xf>
    <xf numFmtId="0" fontId="6" fillId="0" borderId="0" xfId="0" applyFont="1" applyBorder="1" applyAlignment="1">
      <alignment horizontal="center" vertical="top" wrapText="1"/>
    </xf>
    <xf numFmtId="0" fontId="0" fillId="0" borderId="0" xfId="0" applyBorder="1" applyAlignment="1">
      <alignment vertical="top" wrapText="1"/>
    </xf>
    <xf numFmtId="0" fontId="22" fillId="0" borderId="0" xfId="0" applyFont="1" applyAlignment="1">
      <alignment horizontal="center" wrapText="1"/>
    </xf>
    <xf numFmtId="0" fontId="20" fillId="0" borderId="0" xfId="0" applyFont="1" applyAlignment="1">
      <alignment horizontal="left" indent="15"/>
    </xf>
    <xf numFmtId="0" fontId="3" fillId="0" borderId="0" xfId="0" applyFont="1" applyAlignment="1">
      <alignment horizontal="justify"/>
    </xf>
    <xf numFmtId="0" fontId="5" fillId="0" borderId="10" xfId="0" applyFont="1" applyBorder="1" applyAlignment="1">
      <alignment horizontal="center" vertical="top" wrapText="1"/>
    </xf>
    <xf numFmtId="0" fontId="5" fillId="0" borderId="11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23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justify"/>
    </xf>
    <xf numFmtId="0" fontId="9" fillId="0" borderId="7" xfId="0" applyFont="1" applyBorder="1" applyAlignment="1">
      <alignment vertical="top" wrapText="1"/>
    </xf>
    <xf numFmtId="0" fontId="9" fillId="0" borderId="3" xfId="0" applyFont="1" applyBorder="1" applyAlignment="1">
      <alignment vertical="top"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8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49" fontId="4" fillId="0" borderId="4" xfId="0" applyNumberFormat="1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2" fillId="0" borderId="0" xfId="0" applyFont="1" applyBorder="1" applyAlignment="1">
      <alignment wrapText="1"/>
    </xf>
    <xf numFmtId="0" fontId="4" fillId="0" borderId="1" xfId="0" applyFont="1" applyBorder="1" applyAlignment="1">
      <alignment wrapText="1"/>
    </xf>
    <xf numFmtId="1" fontId="4" fillId="0" borderId="1" xfId="0" applyNumberFormat="1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justify" vertical="top" wrapText="1"/>
    </xf>
    <xf numFmtId="0" fontId="8" fillId="0" borderId="1" xfId="0" applyFont="1" applyBorder="1" applyAlignment="1">
      <alignment horizontal="center" vertical="top" wrapText="1"/>
    </xf>
    <xf numFmtId="0" fontId="2" fillId="0" borderId="0" xfId="0" applyFont="1" applyAlignment="1">
      <alignment horizontal="right" wrapText="1"/>
    </xf>
    <xf numFmtId="0" fontId="5" fillId="0" borderId="10" xfId="0" applyFont="1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0" fillId="0" borderId="11" xfId="0" applyBorder="1" applyAlignment="1">
      <alignment horizontal="center" vertical="top" wrapText="1"/>
    </xf>
    <xf numFmtId="0" fontId="0" fillId="0" borderId="13" xfId="0" applyBorder="1" applyAlignment="1">
      <alignment horizontal="center" vertical="top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9" xfId="0" applyFont="1" applyBorder="1" applyAlignment="1">
      <alignment horizontal="center" vertical="top" wrapText="1"/>
    </xf>
    <xf numFmtId="0" fontId="0" fillId="0" borderId="4" xfId="0" applyBorder="1" applyAlignment="1">
      <alignment horizontal="center" wrapText="1"/>
    </xf>
    <xf numFmtId="0" fontId="19" fillId="0" borderId="0" xfId="0" applyFont="1" applyAlignment="1">
      <alignment horizontal="center" wrapText="1"/>
    </xf>
    <xf numFmtId="0" fontId="2" fillId="0" borderId="0" xfId="0" applyFont="1" applyAlignment="1">
      <alignment horizontal="right"/>
    </xf>
    <xf numFmtId="0" fontId="7" fillId="0" borderId="0" xfId="0" applyFont="1" applyAlignment="1">
      <alignment horizontal="center" wrapText="1"/>
    </xf>
    <xf numFmtId="0" fontId="2" fillId="0" borderId="0" xfId="0" applyFont="1" applyAlignment="1">
      <alignment horizontal="right" wrapText="1" shrinkToFit="1"/>
    </xf>
    <xf numFmtId="0" fontId="3" fillId="0" borderId="0" xfId="0" applyFont="1" applyAlignment="1">
      <alignment horizontal="center" wrapText="1"/>
    </xf>
    <xf numFmtId="0" fontId="14" fillId="0" borderId="0" xfId="0" applyFont="1" applyAlignment="1">
      <alignment horizontal="center" wrapText="1"/>
    </xf>
    <xf numFmtId="0" fontId="2" fillId="0" borderId="0" xfId="0" applyFont="1" applyBorder="1" applyAlignment="1">
      <alignment horizontal="right" wrapText="1"/>
    </xf>
    <xf numFmtId="1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wrapText="1"/>
    </xf>
    <xf numFmtId="0" fontId="9" fillId="0" borderId="1" xfId="0" applyFont="1" applyBorder="1" applyAlignment="1">
      <alignment horizontal="justify" wrapText="1"/>
    </xf>
    <xf numFmtId="164" fontId="4" fillId="0" borderId="2" xfId="0" applyNumberFormat="1" applyFont="1" applyBorder="1" applyAlignment="1">
      <alignment horizontal="center" vertical="top" wrapText="1"/>
    </xf>
    <xf numFmtId="164" fontId="4" fillId="0" borderId="3" xfId="0" applyNumberFormat="1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49" fontId="4" fillId="0" borderId="2" xfId="0" applyNumberFormat="1" applyFont="1" applyBorder="1" applyAlignment="1">
      <alignment horizontal="center" vertical="top" wrapText="1"/>
    </xf>
    <xf numFmtId="49" fontId="4" fillId="0" borderId="3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left" wrapText="1"/>
    </xf>
    <xf numFmtId="0" fontId="5" fillId="0" borderId="3" xfId="0" applyFont="1" applyBorder="1" applyAlignment="1">
      <alignment horizontal="center" vertical="top" wrapText="1"/>
    </xf>
    <xf numFmtId="0" fontId="5" fillId="0" borderId="9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49" fontId="4" fillId="0" borderId="10" xfId="0" applyNumberFormat="1" applyFont="1" applyBorder="1" applyAlignment="1">
      <alignment horizontal="center" vertical="top" wrapText="1"/>
    </xf>
    <xf numFmtId="49" fontId="4" fillId="0" borderId="5" xfId="0" applyNumberFormat="1" applyFont="1" applyBorder="1" applyAlignment="1">
      <alignment horizontal="center" vertical="top" wrapText="1"/>
    </xf>
    <xf numFmtId="49" fontId="4" fillId="0" borderId="11" xfId="0" applyNumberFormat="1" applyFont="1" applyBorder="1" applyAlignment="1">
      <alignment horizontal="center" vertical="top" wrapText="1"/>
    </xf>
    <xf numFmtId="49" fontId="4" fillId="0" borderId="13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0" fontId="9" fillId="0" borderId="1" xfId="0" applyFont="1" applyBorder="1" applyAlignment="1">
      <alignment vertical="top" wrapText="1"/>
    </xf>
    <xf numFmtId="49" fontId="5" fillId="0" borderId="9" xfId="0" applyNumberFormat="1" applyFont="1" applyBorder="1" applyAlignment="1">
      <alignment horizontal="center" vertical="top" wrapText="1"/>
    </xf>
    <xf numFmtId="49" fontId="5" fillId="0" borderId="4" xfId="0" applyNumberFormat="1" applyFont="1" applyBorder="1" applyAlignment="1">
      <alignment horizontal="center" vertical="top" wrapText="1"/>
    </xf>
    <xf numFmtId="49" fontId="4" fillId="0" borderId="9" xfId="0" applyNumberFormat="1" applyFont="1" applyBorder="1" applyAlignment="1">
      <alignment horizontal="center" vertical="top" wrapText="1"/>
    </xf>
    <xf numFmtId="49" fontId="4" fillId="0" borderId="4" xfId="0" applyNumberFormat="1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4" fillId="0" borderId="11" xfId="0" applyFont="1" applyBorder="1" applyAlignment="1">
      <alignment horizontal="center" vertical="top" wrapText="1"/>
    </xf>
    <xf numFmtId="0" fontId="4" fillId="0" borderId="13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justify" vertical="top" wrapText="1"/>
    </xf>
    <xf numFmtId="0" fontId="0" fillId="0" borderId="3" xfId="0" applyBorder="1"/>
    <xf numFmtId="0" fontId="4" fillId="0" borderId="9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9" xfId="0" applyNumberFormat="1" applyFont="1" applyBorder="1" applyAlignment="1">
      <alignment horizontal="center" vertical="top" wrapText="1"/>
    </xf>
    <xf numFmtId="0" fontId="4" fillId="0" borderId="4" xfId="0" applyNumberFormat="1" applyFont="1" applyBorder="1" applyAlignment="1">
      <alignment horizontal="center" vertical="top" wrapText="1"/>
    </xf>
    <xf numFmtId="49" fontId="4" fillId="0" borderId="9" xfId="0" applyNumberFormat="1" applyFont="1" applyBorder="1" applyAlignment="1">
      <alignment horizontal="center" wrapText="1"/>
    </xf>
    <xf numFmtId="49" fontId="4" fillId="0" borderId="4" xfId="0" applyNumberFormat="1" applyFont="1" applyBorder="1" applyAlignment="1">
      <alignment horizontal="center" wrapText="1"/>
    </xf>
    <xf numFmtId="0" fontId="2" fillId="0" borderId="0" xfId="0" applyFont="1" applyAlignment="1">
      <alignment wrapText="1"/>
    </xf>
    <xf numFmtId="0" fontId="5" fillId="0" borderId="9" xfId="0" applyFont="1" applyBorder="1" applyAlignment="1">
      <alignment horizontal="justify" vertical="top" wrapText="1"/>
    </xf>
    <xf numFmtId="0" fontId="11" fillId="0" borderId="1" xfId="0" applyFont="1" applyBorder="1" applyAlignment="1">
      <alignment horizontal="center" vertical="top" wrapText="1"/>
    </xf>
    <xf numFmtId="0" fontId="0" fillId="0" borderId="0" xfId="0" applyBorder="1" applyAlignment="1">
      <alignment wrapText="1"/>
    </xf>
    <xf numFmtId="0" fontId="4" fillId="0" borderId="1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justify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justify" vertical="top" wrapText="1"/>
    </xf>
    <xf numFmtId="0" fontId="4" fillId="0" borderId="11" xfId="0" applyFont="1" applyBorder="1" applyAlignment="1">
      <alignment horizontal="justify" vertical="top" wrapText="1"/>
    </xf>
    <xf numFmtId="164" fontId="8" fillId="0" borderId="1" xfId="0" applyNumberFormat="1" applyFont="1" applyBorder="1" applyAlignment="1">
      <alignment horizontal="center" vertical="top" wrapText="1"/>
    </xf>
    <xf numFmtId="0" fontId="0" fillId="0" borderId="0" xfId="0" applyAlignment="1">
      <alignment wrapText="1"/>
    </xf>
    <xf numFmtId="0" fontId="17" fillId="0" borderId="0" xfId="0" applyFont="1" applyAlignment="1">
      <alignment horizontal="center" wrapText="1"/>
    </xf>
    <xf numFmtId="0" fontId="8" fillId="0" borderId="3" xfId="0" applyFont="1" applyBorder="1" applyAlignment="1">
      <alignment horizontal="center" vertical="top" wrapText="1"/>
    </xf>
    <xf numFmtId="0" fontId="16" fillId="0" borderId="0" xfId="0" applyFont="1" applyAlignment="1">
      <alignment horizontal="center" wrapText="1"/>
    </xf>
    <xf numFmtId="0" fontId="15" fillId="0" borderId="0" xfId="0" applyFont="1" applyAlignment="1">
      <alignment wrapText="1"/>
    </xf>
    <xf numFmtId="0" fontId="8" fillId="0" borderId="2" xfId="0" applyFont="1" applyBorder="1" applyAlignment="1">
      <alignment horizontal="left" wrapText="1"/>
    </xf>
    <xf numFmtId="0" fontId="8" fillId="0" borderId="3" xfId="0" applyFont="1" applyBorder="1" applyAlignment="1">
      <alignment horizontal="left" wrapText="1"/>
    </xf>
    <xf numFmtId="0" fontId="5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top" wrapText="1"/>
    </xf>
    <xf numFmtId="0" fontId="11" fillId="0" borderId="7" xfId="0" applyFont="1" applyBorder="1" applyAlignment="1">
      <alignment horizontal="center" vertical="top" wrapText="1"/>
    </xf>
    <xf numFmtId="0" fontId="11" fillId="0" borderId="3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top" wrapText="1"/>
    </xf>
    <xf numFmtId="49" fontId="7" fillId="0" borderId="1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horizontal="justify" vertical="top" wrapText="1"/>
    </xf>
    <xf numFmtId="164" fontId="5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49" fontId="6" fillId="0" borderId="1" xfId="0" applyNumberFormat="1" applyFont="1" applyBorder="1" applyAlignment="1">
      <alignment horizontal="center" vertical="top" wrapText="1"/>
    </xf>
    <xf numFmtId="0" fontId="2" fillId="0" borderId="6" xfId="0" applyFont="1" applyBorder="1" applyAlignment="1">
      <alignment horizontal="right" wrapText="1"/>
    </xf>
    <xf numFmtId="164" fontId="4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6" fillId="0" borderId="1" xfId="0" applyFont="1" applyBorder="1" applyAlignment="1">
      <alignment horizontal="center" vertical="top" wrapText="1"/>
    </xf>
    <xf numFmtId="0" fontId="6" fillId="0" borderId="0" xfId="0" applyFont="1" applyBorder="1" applyAlignment="1">
      <alignment horizontal="right" wrapText="1"/>
    </xf>
    <xf numFmtId="0" fontId="2" fillId="0" borderId="0" xfId="0" applyFont="1" applyBorder="1" applyAlignment="1">
      <alignment wrapText="1"/>
    </xf>
    <xf numFmtId="0" fontId="6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8" fillId="0" borderId="2" xfId="0" applyFont="1" applyBorder="1" applyAlignment="1">
      <alignment horizontal="center" vertical="top" wrapText="1"/>
    </xf>
    <xf numFmtId="0" fontId="8" fillId="0" borderId="7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6" fillId="0" borderId="9" xfId="0" applyFont="1" applyBorder="1" applyAlignment="1">
      <alignment horizontal="center" wrapText="1"/>
    </xf>
    <xf numFmtId="0" fontId="6" fillId="0" borderId="12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0" fontId="6" fillId="0" borderId="2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wrapText="1"/>
    </xf>
    <xf numFmtId="0" fontId="6" fillId="0" borderId="7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5" fillId="0" borderId="1" xfId="0" applyFont="1" applyBorder="1" applyAlignment="1">
      <alignment vertical="top" wrapText="1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5" fillId="0" borderId="14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0" fontId="5" fillId="0" borderId="11" xfId="0" applyFont="1" applyBorder="1" applyAlignment="1">
      <alignment horizontal="center" vertical="top" wrapText="1"/>
    </xf>
    <xf numFmtId="0" fontId="5" fillId="0" borderId="6" xfId="0" applyFont="1" applyBorder="1" applyAlignment="1">
      <alignment horizontal="center" vertical="top" wrapText="1"/>
    </xf>
    <xf numFmtId="0" fontId="5" fillId="0" borderId="13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5" fillId="0" borderId="12" xfId="0" applyFont="1" applyBorder="1" applyAlignment="1">
      <alignment horizontal="center" vertical="top" wrapText="1"/>
    </xf>
    <xf numFmtId="0" fontId="4" fillId="0" borderId="14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justify" vertical="top" wrapText="1"/>
    </xf>
    <xf numFmtId="0" fontId="0" fillId="0" borderId="0" xfId="0" applyAlignment="1">
      <alignment horizontal="justify" vertical="top" wrapText="1"/>
    </xf>
    <xf numFmtId="0" fontId="4" fillId="0" borderId="15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top" wrapText="1"/>
    </xf>
    <xf numFmtId="0" fontId="4" fillId="0" borderId="7" xfId="0" applyFont="1" applyBorder="1" applyAlignment="1">
      <alignment vertical="top" wrapText="1"/>
    </xf>
    <xf numFmtId="0" fontId="4" fillId="0" borderId="3" xfId="0" applyFont="1" applyBorder="1" applyAlignment="1">
      <alignment vertical="top" wrapText="1"/>
    </xf>
    <xf numFmtId="0" fontId="8" fillId="0" borderId="1" xfId="2" applyNumberFormat="1" applyFont="1" applyBorder="1" applyAlignment="1" applyProtection="1">
      <alignment wrapText="1"/>
    </xf>
    <xf numFmtId="49" fontId="5" fillId="0" borderId="9" xfId="0" applyNumberFormat="1" applyFont="1" applyBorder="1" applyAlignment="1">
      <alignment horizontal="center" wrapText="1"/>
    </xf>
    <xf numFmtId="49" fontId="5" fillId="0" borderId="4" xfId="0" applyNumberFormat="1" applyFont="1" applyBorder="1" applyAlignment="1">
      <alignment horizontal="center" wrapText="1"/>
    </xf>
  </cellXfs>
  <cellStyles count="4">
    <cellStyle name="xl32" xfId="2"/>
    <cellStyle name="xl45" xfId="3"/>
    <cellStyle name="Денежный" xfId="1" builtinId="4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9"/>
  <sheetViews>
    <sheetView workbookViewId="0">
      <selection activeCell="C15" sqref="C15"/>
    </sheetView>
  </sheetViews>
  <sheetFormatPr defaultRowHeight="15"/>
  <cols>
    <col min="1" max="1" width="7.28515625" customWidth="1"/>
    <col min="2" max="2" width="14.7109375" customWidth="1"/>
    <col min="3" max="3" width="40.28515625" customWidth="1"/>
    <col min="4" max="4" width="12.5703125" customWidth="1"/>
    <col min="5" max="5" width="11.85546875" customWidth="1"/>
    <col min="6" max="6" width="9.140625" customWidth="1"/>
    <col min="7" max="7" width="10.42578125" customWidth="1"/>
  </cols>
  <sheetData>
    <row r="1" spans="1:15" ht="15.75">
      <c r="C1" s="415" t="s">
        <v>694</v>
      </c>
      <c r="D1" s="415"/>
      <c r="E1" s="415"/>
    </row>
    <row r="2" spans="1:15" ht="15.75">
      <c r="C2" s="415" t="s">
        <v>0</v>
      </c>
      <c r="D2" s="415"/>
      <c r="E2" s="415"/>
    </row>
    <row r="3" spans="1:15" ht="15.75">
      <c r="D3" s="415" t="s">
        <v>1</v>
      </c>
      <c r="E3" s="415"/>
    </row>
    <row r="4" spans="1:15" ht="15.75">
      <c r="C4" s="415" t="s">
        <v>2</v>
      </c>
      <c r="D4" s="415"/>
      <c r="E4" s="415"/>
    </row>
    <row r="5" spans="1:15" ht="15.75">
      <c r="C5" s="415" t="s">
        <v>711</v>
      </c>
      <c r="D5" s="415"/>
      <c r="E5" s="415"/>
    </row>
    <row r="6" spans="1:15" ht="15.75">
      <c r="D6" s="1"/>
      <c r="E6" s="1"/>
    </row>
    <row r="7" spans="1:15" s="358" customFormat="1" ht="41.25" customHeight="1">
      <c r="A7" s="414" t="s">
        <v>695</v>
      </c>
      <c r="B7" s="414"/>
      <c r="C7" s="414"/>
      <c r="D7" s="414"/>
      <c r="E7" s="414"/>
      <c r="F7" s="357"/>
      <c r="G7" s="357"/>
      <c r="H7" s="357"/>
      <c r="I7" s="357"/>
      <c r="J7" s="357"/>
      <c r="K7" s="357"/>
      <c r="L7" s="357"/>
      <c r="M7" s="357"/>
      <c r="N7" s="357"/>
      <c r="O7" s="357"/>
    </row>
    <row r="8" spans="1:15" ht="15.75" hidden="1" customHeight="1">
      <c r="A8" s="414"/>
      <c r="B8" s="414"/>
      <c r="C8" s="414"/>
      <c r="D8" s="414"/>
      <c r="E8" s="414"/>
    </row>
    <row r="9" spans="1:15" ht="16.5">
      <c r="C9" s="359" t="s">
        <v>849</v>
      </c>
      <c r="D9" s="342"/>
      <c r="E9" s="342"/>
    </row>
    <row r="10" spans="1:15" ht="15.75">
      <c r="D10" s="402" t="s">
        <v>696</v>
      </c>
      <c r="E10" s="402"/>
    </row>
    <row r="11" spans="1:15" ht="40.5" customHeight="1">
      <c r="A11" s="403" t="s">
        <v>697</v>
      </c>
      <c r="B11" s="404"/>
      <c r="C11" s="407" t="s">
        <v>698</v>
      </c>
      <c r="D11" s="409" t="s">
        <v>699</v>
      </c>
      <c r="E11" s="411" t="s">
        <v>700</v>
      </c>
    </row>
    <row r="12" spans="1:15" ht="45" customHeight="1">
      <c r="A12" s="405"/>
      <c r="B12" s="406"/>
      <c r="C12" s="408"/>
      <c r="D12" s="410"/>
      <c r="E12" s="411"/>
    </row>
    <row r="13" spans="1:15">
      <c r="A13" s="412">
        <v>1</v>
      </c>
      <c r="B13" s="413"/>
      <c r="C13" s="343">
        <v>2</v>
      </c>
      <c r="D13" s="343">
        <v>3</v>
      </c>
      <c r="E13" s="343">
        <v>4</v>
      </c>
    </row>
    <row r="14" spans="1:15" ht="27" customHeight="1">
      <c r="A14" s="401" t="s">
        <v>701</v>
      </c>
      <c r="B14" s="401"/>
      <c r="C14" s="7" t="s">
        <v>702</v>
      </c>
      <c r="D14" s="346">
        <v>100</v>
      </c>
      <c r="E14" s="346">
        <v>0</v>
      </c>
    </row>
    <row r="15" spans="1:15" ht="66" customHeight="1">
      <c r="A15" s="401" t="s">
        <v>703</v>
      </c>
      <c r="B15" s="401"/>
      <c r="C15" s="7" t="s">
        <v>704</v>
      </c>
      <c r="D15" s="346">
        <v>100</v>
      </c>
      <c r="E15" s="346">
        <v>0</v>
      </c>
    </row>
    <row r="16" spans="1:15" ht="29.25" customHeight="1">
      <c r="A16" s="401" t="s">
        <v>705</v>
      </c>
      <c r="B16" s="401"/>
      <c r="C16" s="7" t="s">
        <v>706</v>
      </c>
      <c r="D16" s="346">
        <v>100</v>
      </c>
      <c r="E16" s="346">
        <v>0</v>
      </c>
    </row>
    <row r="17" spans="1:5" ht="41.25" customHeight="1">
      <c r="A17" s="401" t="s">
        <v>707</v>
      </c>
      <c r="B17" s="401"/>
      <c r="C17" s="5" t="s">
        <v>476</v>
      </c>
      <c r="D17" s="346">
        <v>100</v>
      </c>
      <c r="E17" s="346">
        <v>0</v>
      </c>
    </row>
    <row r="18" spans="1:5" ht="27.75" customHeight="1">
      <c r="A18" s="401" t="s">
        <v>708</v>
      </c>
      <c r="B18" s="401"/>
      <c r="C18" s="5" t="s">
        <v>514</v>
      </c>
      <c r="D18" s="346">
        <v>100</v>
      </c>
      <c r="E18" s="346">
        <v>0</v>
      </c>
    </row>
    <row r="19" spans="1:5" ht="28.5" customHeight="1">
      <c r="A19" s="401" t="s">
        <v>709</v>
      </c>
      <c r="B19" s="401"/>
      <c r="C19" s="7" t="s">
        <v>710</v>
      </c>
      <c r="D19" s="346">
        <v>100</v>
      </c>
      <c r="E19" s="346">
        <v>0</v>
      </c>
    </row>
  </sheetData>
  <mergeCells count="18">
    <mergeCell ref="A7:E8"/>
    <mergeCell ref="C1:E1"/>
    <mergeCell ref="C2:E2"/>
    <mergeCell ref="D3:E3"/>
    <mergeCell ref="C4:E4"/>
    <mergeCell ref="C5:E5"/>
    <mergeCell ref="A19:B19"/>
    <mergeCell ref="D10:E10"/>
    <mergeCell ref="A11:B12"/>
    <mergeCell ref="C11:C12"/>
    <mergeCell ref="D11:D12"/>
    <mergeCell ref="E11:E12"/>
    <mergeCell ref="A13:B13"/>
    <mergeCell ref="A14:B14"/>
    <mergeCell ref="A15:B15"/>
    <mergeCell ref="A16:B16"/>
    <mergeCell ref="A17:B17"/>
    <mergeCell ref="A18:B18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D51"/>
  <sheetViews>
    <sheetView view="pageBreakPreview" zoomScaleSheetLayoutView="100" workbookViewId="0">
      <selection activeCell="A7" sqref="A7:C7"/>
    </sheetView>
  </sheetViews>
  <sheetFormatPr defaultRowHeight="15"/>
  <cols>
    <col min="1" max="1" width="8.5703125" customWidth="1"/>
    <col min="2" max="2" width="59" customWidth="1"/>
    <col min="3" max="3" width="10.140625" customWidth="1"/>
  </cols>
  <sheetData>
    <row r="1" spans="1:4" ht="15.75">
      <c r="B1" s="402" t="s">
        <v>843</v>
      </c>
      <c r="C1" s="402"/>
      <c r="D1" s="402"/>
    </row>
    <row r="2" spans="1:4" ht="15.75">
      <c r="B2" s="402" t="s">
        <v>0</v>
      </c>
      <c r="C2" s="402"/>
      <c r="D2" s="402"/>
    </row>
    <row r="3" spans="1:4" ht="15.75">
      <c r="B3" s="402" t="s">
        <v>1</v>
      </c>
      <c r="C3" s="402"/>
      <c r="D3" s="402"/>
    </row>
    <row r="4" spans="1:4" ht="15.75">
      <c r="B4" s="402" t="s">
        <v>2</v>
      </c>
      <c r="C4" s="402"/>
      <c r="D4" s="402"/>
    </row>
    <row r="5" spans="1:4" ht="18.75">
      <c r="A5" s="2"/>
      <c r="B5" s="402" t="s">
        <v>864</v>
      </c>
      <c r="C5" s="402"/>
      <c r="D5" s="402"/>
    </row>
    <row r="6" spans="1:4" ht="9" customHeight="1">
      <c r="A6" s="2"/>
      <c r="B6" s="459"/>
      <c r="C6" s="459"/>
    </row>
    <row r="7" spans="1:4">
      <c r="A7" s="418" t="s">
        <v>25</v>
      </c>
      <c r="B7" s="471"/>
      <c r="C7" s="471"/>
    </row>
    <row r="8" spans="1:4" ht="31.5" customHeight="1">
      <c r="A8" s="418" t="s">
        <v>863</v>
      </c>
      <c r="B8" s="471"/>
      <c r="C8" s="471"/>
    </row>
    <row r="9" spans="1:4" ht="17.25" customHeight="1">
      <c r="A9" s="493" t="s">
        <v>4</v>
      </c>
      <c r="B9" s="493"/>
      <c r="C9" s="493"/>
      <c r="D9" s="493"/>
    </row>
    <row r="10" spans="1:4" ht="17.25" customHeight="1">
      <c r="A10" s="496"/>
      <c r="B10" s="466" t="s">
        <v>3</v>
      </c>
      <c r="C10" s="495" t="s">
        <v>581</v>
      </c>
      <c r="D10" s="495"/>
    </row>
    <row r="11" spans="1:4" ht="54" customHeight="1">
      <c r="A11" s="497"/>
      <c r="B11" s="467"/>
      <c r="C11" s="396" t="s">
        <v>554</v>
      </c>
      <c r="D11" s="396" t="s">
        <v>582</v>
      </c>
    </row>
    <row r="12" spans="1:4">
      <c r="A12" s="282" t="s">
        <v>46</v>
      </c>
      <c r="B12" s="283" t="s">
        <v>26</v>
      </c>
      <c r="C12" s="284">
        <f>SUM(C13:C20)</f>
        <v>28556.500000000004</v>
      </c>
      <c r="D12" s="284">
        <f>SUM(D13:D20)</f>
        <v>28556.500000000004</v>
      </c>
    </row>
    <row r="13" spans="1:4" s="12" customFormat="1" ht="27.75" customHeight="1">
      <c r="A13" s="288" t="s">
        <v>85</v>
      </c>
      <c r="B13" s="285" t="s">
        <v>86</v>
      </c>
      <c r="C13" s="286">
        <v>1313.5</v>
      </c>
      <c r="D13" s="286">
        <v>1313.5</v>
      </c>
    </row>
    <row r="14" spans="1:4" ht="29.25" customHeight="1">
      <c r="A14" s="492" t="s">
        <v>47</v>
      </c>
      <c r="B14" s="491" t="s">
        <v>334</v>
      </c>
      <c r="C14" s="494">
        <v>1053.5999999999999</v>
      </c>
      <c r="D14" s="494">
        <v>1053.5999999999999</v>
      </c>
    </row>
    <row r="15" spans="1:4" ht="15" hidden="1" customHeight="1">
      <c r="A15" s="492"/>
      <c r="B15" s="491"/>
      <c r="C15" s="494"/>
      <c r="D15" s="494"/>
    </row>
    <row r="16" spans="1:4" ht="41.25" customHeight="1">
      <c r="A16" s="177" t="s">
        <v>48</v>
      </c>
      <c r="B16" s="146" t="s">
        <v>335</v>
      </c>
      <c r="C16" s="271">
        <v>15105.4</v>
      </c>
      <c r="D16" s="271">
        <v>15105.4</v>
      </c>
    </row>
    <row r="17" spans="1:4">
      <c r="A17" s="288" t="s">
        <v>83</v>
      </c>
      <c r="B17" s="285" t="s">
        <v>84</v>
      </c>
      <c r="C17" s="286">
        <v>0.9</v>
      </c>
      <c r="D17" s="286">
        <v>0.9</v>
      </c>
    </row>
    <row r="18" spans="1:4" ht="29.25" customHeight="1">
      <c r="A18" s="288" t="s">
        <v>49</v>
      </c>
      <c r="B18" s="285" t="s">
        <v>27</v>
      </c>
      <c r="C18" s="286">
        <v>3657.7</v>
      </c>
      <c r="D18" s="286">
        <v>3657.7</v>
      </c>
    </row>
    <row r="19" spans="1:4">
      <c r="A19" s="288" t="s">
        <v>50</v>
      </c>
      <c r="B19" s="285" t="s">
        <v>28</v>
      </c>
      <c r="C19" s="286">
        <v>5300</v>
      </c>
      <c r="D19" s="286">
        <v>5300</v>
      </c>
    </row>
    <row r="20" spans="1:4">
      <c r="A20" s="288" t="s">
        <v>51</v>
      </c>
      <c r="B20" s="285" t="s">
        <v>29</v>
      </c>
      <c r="C20" s="286">
        <v>2125.4</v>
      </c>
      <c r="D20" s="286">
        <v>2125.4</v>
      </c>
    </row>
    <row r="21" spans="1:4" ht="16.5" customHeight="1">
      <c r="A21" s="488" t="s">
        <v>52</v>
      </c>
      <c r="B21" s="489" t="s">
        <v>30</v>
      </c>
      <c r="C21" s="490">
        <f>C23</f>
        <v>5808.2</v>
      </c>
      <c r="D21" s="490">
        <f>D23</f>
        <v>5258.4</v>
      </c>
    </row>
    <row r="22" spans="1:4" ht="15" hidden="1" customHeight="1">
      <c r="A22" s="488"/>
      <c r="B22" s="489"/>
      <c r="C22" s="490"/>
      <c r="D22" s="490"/>
    </row>
    <row r="23" spans="1:4" ht="26.25" customHeight="1">
      <c r="A23" s="288" t="s">
        <v>53</v>
      </c>
      <c r="B23" s="491" t="s">
        <v>31</v>
      </c>
      <c r="C23" s="494">
        <v>5808.2</v>
      </c>
      <c r="D23" s="494">
        <v>5258.4</v>
      </c>
    </row>
    <row r="24" spans="1:4" ht="15" hidden="1" customHeight="1">
      <c r="A24" s="288"/>
      <c r="B24" s="491"/>
      <c r="C24" s="494"/>
      <c r="D24" s="494"/>
    </row>
    <row r="25" spans="1:4" ht="14.25" customHeight="1">
      <c r="A25" s="282" t="s">
        <v>54</v>
      </c>
      <c r="B25" s="283" t="s">
        <v>32</v>
      </c>
      <c r="C25" s="284">
        <f>C26+C27+C28</f>
        <v>8246.7000000000007</v>
      </c>
      <c r="D25" s="284">
        <f>D26+D27+D28</f>
        <v>7356.2</v>
      </c>
    </row>
    <row r="26" spans="1:4">
      <c r="A26" s="288" t="s">
        <v>55</v>
      </c>
      <c r="B26" s="285" t="s">
        <v>33</v>
      </c>
      <c r="C26" s="286">
        <v>3</v>
      </c>
      <c r="D26" s="286">
        <v>3</v>
      </c>
    </row>
    <row r="27" spans="1:4">
      <c r="A27" s="288" t="s">
        <v>56</v>
      </c>
      <c r="B27" s="285" t="s">
        <v>34</v>
      </c>
      <c r="C27" s="286">
        <v>5242.5</v>
      </c>
      <c r="D27" s="286">
        <v>5242.5</v>
      </c>
    </row>
    <row r="28" spans="1:4">
      <c r="A28" s="288" t="s">
        <v>57</v>
      </c>
      <c r="B28" s="285" t="s">
        <v>35</v>
      </c>
      <c r="C28" s="286">
        <v>3001.2</v>
      </c>
      <c r="D28" s="286">
        <v>2110.6999999999998</v>
      </c>
    </row>
    <row r="29" spans="1:4">
      <c r="A29" s="282" t="s">
        <v>337</v>
      </c>
      <c r="B29" s="283" t="s">
        <v>336</v>
      </c>
      <c r="C29" s="284">
        <f>C30+C31+C32</f>
        <v>8546.1</v>
      </c>
      <c r="D29" s="284">
        <f>D30+D31+D32</f>
        <v>7971.6</v>
      </c>
    </row>
    <row r="30" spans="1:4">
      <c r="A30" s="288" t="s">
        <v>331</v>
      </c>
      <c r="B30" s="285" t="s">
        <v>338</v>
      </c>
      <c r="C30" s="286">
        <v>1023.1</v>
      </c>
      <c r="D30" s="286">
        <v>1023.1</v>
      </c>
    </row>
    <row r="31" spans="1:4">
      <c r="A31" s="288" t="s">
        <v>330</v>
      </c>
      <c r="B31" s="285" t="s">
        <v>339</v>
      </c>
      <c r="C31" s="286">
        <v>6074.5</v>
      </c>
      <c r="D31" s="286">
        <v>5500</v>
      </c>
    </row>
    <row r="32" spans="1:4">
      <c r="A32" s="288" t="s">
        <v>332</v>
      </c>
      <c r="B32" s="285" t="s">
        <v>340</v>
      </c>
      <c r="C32" s="286">
        <v>1448.5</v>
      </c>
      <c r="D32" s="286">
        <v>1448.5</v>
      </c>
    </row>
    <row r="33" spans="1:4">
      <c r="A33" s="282" t="s">
        <v>58</v>
      </c>
      <c r="B33" s="129" t="s">
        <v>78</v>
      </c>
      <c r="C33" s="284">
        <f>C34+C35+C37+C38+C36</f>
        <v>113527.4</v>
      </c>
      <c r="D33" s="284">
        <f>D34+D35+D37+D38+D36</f>
        <v>110799.49999999999</v>
      </c>
    </row>
    <row r="34" spans="1:4">
      <c r="A34" s="288" t="s">
        <v>59</v>
      </c>
      <c r="B34" s="156" t="s">
        <v>36</v>
      </c>
      <c r="C34" s="286">
        <v>16144.8</v>
      </c>
      <c r="D34" s="286">
        <v>16034.4</v>
      </c>
    </row>
    <row r="35" spans="1:4">
      <c r="A35" s="288" t="s">
        <v>60</v>
      </c>
      <c r="B35" s="156" t="s">
        <v>37</v>
      </c>
      <c r="C35" s="286">
        <v>81210.5</v>
      </c>
      <c r="D35" s="286">
        <v>79356.399999999994</v>
      </c>
    </row>
    <row r="36" spans="1:4">
      <c r="A36" s="288" t="s">
        <v>358</v>
      </c>
      <c r="B36" s="156" t="s">
        <v>359</v>
      </c>
      <c r="C36" s="286">
        <v>5425.5</v>
      </c>
      <c r="D36" s="286">
        <v>5425.5</v>
      </c>
    </row>
    <row r="37" spans="1:4">
      <c r="A37" s="288" t="s">
        <v>61</v>
      </c>
      <c r="B37" s="156" t="s">
        <v>302</v>
      </c>
      <c r="C37" s="286">
        <v>855.7</v>
      </c>
      <c r="D37" s="286">
        <v>855.7</v>
      </c>
    </row>
    <row r="38" spans="1:4">
      <c r="A38" s="288" t="s">
        <v>62</v>
      </c>
      <c r="B38" s="156" t="s">
        <v>38</v>
      </c>
      <c r="C38" s="286">
        <v>9890.9</v>
      </c>
      <c r="D38" s="286">
        <v>9127.5</v>
      </c>
    </row>
    <row r="39" spans="1:4">
      <c r="A39" s="282" t="s">
        <v>63</v>
      </c>
      <c r="B39" s="129" t="s">
        <v>238</v>
      </c>
      <c r="C39" s="284">
        <f>C40+C41</f>
        <v>8053.9</v>
      </c>
      <c r="D39" s="284">
        <f>D40+D41</f>
        <v>8053.9</v>
      </c>
    </row>
    <row r="40" spans="1:4">
      <c r="A40" s="288" t="s">
        <v>64</v>
      </c>
      <c r="B40" s="156" t="s">
        <v>39</v>
      </c>
      <c r="C40" s="286">
        <v>6654.7</v>
      </c>
      <c r="D40" s="286">
        <v>6654.7</v>
      </c>
    </row>
    <row r="41" spans="1:4">
      <c r="A41" s="288" t="s">
        <v>236</v>
      </c>
      <c r="B41" s="156" t="s">
        <v>237</v>
      </c>
      <c r="C41" s="286">
        <v>1399.2</v>
      </c>
      <c r="D41" s="286">
        <v>1399.2</v>
      </c>
    </row>
    <row r="42" spans="1:4">
      <c r="A42" s="282" t="s">
        <v>65</v>
      </c>
      <c r="B42" s="129" t="s">
        <v>40</v>
      </c>
      <c r="C42" s="284">
        <f>C43+C45+C44</f>
        <v>1916.0000000000002</v>
      </c>
      <c r="D42" s="284">
        <f>D43+D45+D44</f>
        <v>1808.6000000000001</v>
      </c>
    </row>
    <row r="43" spans="1:4">
      <c r="A43" s="288" t="s">
        <v>66</v>
      </c>
      <c r="B43" s="156" t="s">
        <v>41</v>
      </c>
      <c r="C43" s="286">
        <v>1316.4</v>
      </c>
      <c r="D43" s="286">
        <v>1316.4</v>
      </c>
    </row>
    <row r="44" spans="1:4">
      <c r="A44" s="288" t="s">
        <v>293</v>
      </c>
      <c r="B44" s="156" t="s">
        <v>294</v>
      </c>
      <c r="C44" s="286">
        <v>107.4</v>
      </c>
      <c r="D44" s="286"/>
    </row>
    <row r="45" spans="1:4">
      <c r="A45" s="288" t="s">
        <v>67</v>
      </c>
      <c r="B45" s="156" t="s">
        <v>42</v>
      </c>
      <c r="C45" s="286">
        <v>492.2</v>
      </c>
      <c r="D45" s="286">
        <v>492.2</v>
      </c>
    </row>
    <row r="46" spans="1:4">
      <c r="A46" s="282" t="s">
        <v>68</v>
      </c>
      <c r="B46" s="129" t="s">
        <v>43</v>
      </c>
      <c r="C46" s="284">
        <f>C47</f>
        <v>177.8</v>
      </c>
      <c r="D46" s="284">
        <f>D47</f>
        <v>177.8</v>
      </c>
    </row>
    <row r="47" spans="1:4">
      <c r="A47" s="288" t="s">
        <v>69</v>
      </c>
      <c r="B47" s="156" t="s">
        <v>44</v>
      </c>
      <c r="C47" s="286">
        <v>177.8</v>
      </c>
      <c r="D47" s="286">
        <v>177.8</v>
      </c>
    </row>
    <row r="48" spans="1:4" ht="21.75" customHeight="1">
      <c r="A48" s="282"/>
      <c r="B48" s="129" t="s">
        <v>45</v>
      </c>
      <c r="C48" s="284">
        <f>C12+C21+C25+C33+C39+C42+C46+C29</f>
        <v>174832.59999999998</v>
      </c>
      <c r="D48" s="333">
        <f>D12+D21+D25+D33+D39+D42+D46+D29</f>
        <v>169982.49999999997</v>
      </c>
    </row>
    <row r="50" spans="2:2">
      <c r="B50" s="287"/>
    </row>
    <row r="51" spans="2:2" ht="51.75" customHeight="1">
      <c r="B51" s="130"/>
    </row>
  </sheetData>
  <mergeCells count="23">
    <mergeCell ref="A21:A22"/>
    <mergeCell ref="B21:B22"/>
    <mergeCell ref="C21:C22"/>
    <mergeCell ref="D21:D22"/>
    <mergeCell ref="B23:B24"/>
    <mergeCell ref="C23:C24"/>
    <mergeCell ref="D23:D24"/>
    <mergeCell ref="A8:C8"/>
    <mergeCell ref="A9:D9"/>
    <mergeCell ref="A14:A15"/>
    <mergeCell ref="B14:B15"/>
    <mergeCell ref="C14:C15"/>
    <mergeCell ref="D14:D15"/>
    <mergeCell ref="C10:D10"/>
    <mergeCell ref="B10:B11"/>
    <mergeCell ref="A10:A11"/>
    <mergeCell ref="A7:C7"/>
    <mergeCell ref="B1:D1"/>
    <mergeCell ref="B2:D2"/>
    <mergeCell ref="B3:D3"/>
    <mergeCell ref="B4:D4"/>
    <mergeCell ref="B5:D5"/>
    <mergeCell ref="B6:C6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G154"/>
  <sheetViews>
    <sheetView view="pageBreakPreview" topLeftCell="A44" zoomScale="93" zoomScaleSheetLayoutView="93" workbookViewId="0">
      <selection activeCell="A50" sqref="A50"/>
    </sheetView>
  </sheetViews>
  <sheetFormatPr defaultRowHeight="15"/>
  <cols>
    <col min="1" max="1" width="114" customWidth="1"/>
    <col min="2" max="2" width="5.140625" customWidth="1"/>
    <col min="3" max="3" width="4.85546875" customWidth="1"/>
    <col min="4" max="4" width="11.28515625" customWidth="1"/>
    <col min="5" max="5" width="4.7109375" customWidth="1"/>
    <col min="6" max="6" width="10.28515625" customWidth="1"/>
    <col min="7" max="7" width="0.140625" hidden="1" customWidth="1"/>
  </cols>
  <sheetData>
    <row r="1" spans="1:7" ht="15.75" customHeight="1">
      <c r="D1" s="402" t="s">
        <v>303</v>
      </c>
      <c r="E1" s="402"/>
      <c r="F1" s="402"/>
      <c r="G1" s="402"/>
    </row>
    <row r="2" spans="1:7" ht="15.75" customHeight="1">
      <c r="D2" s="402" t="s">
        <v>0</v>
      </c>
      <c r="E2" s="402"/>
      <c r="F2" s="402"/>
      <c r="G2" s="402"/>
    </row>
    <row r="3" spans="1:7" ht="15.75" customHeight="1">
      <c r="D3" s="402" t="s">
        <v>1</v>
      </c>
      <c r="E3" s="402"/>
      <c r="F3" s="402"/>
      <c r="G3" s="402"/>
    </row>
    <row r="4" spans="1:7" ht="18.75" customHeight="1">
      <c r="A4" s="2"/>
      <c r="D4" s="402" t="s">
        <v>2</v>
      </c>
      <c r="E4" s="402"/>
      <c r="F4" s="402"/>
      <c r="G4" s="402"/>
    </row>
    <row r="5" spans="1:7" ht="18.75" customHeight="1">
      <c r="A5" s="2"/>
      <c r="C5" s="402" t="s">
        <v>616</v>
      </c>
      <c r="D5" s="402"/>
      <c r="E5" s="402"/>
      <c r="F5" s="402"/>
      <c r="G5" s="402"/>
    </row>
    <row r="6" spans="1:7" ht="18.75">
      <c r="A6" s="2"/>
    </row>
    <row r="7" spans="1:7">
      <c r="A7" s="418" t="s">
        <v>76</v>
      </c>
      <c r="B7" s="471"/>
      <c r="C7" s="471"/>
      <c r="D7" s="471"/>
      <c r="E7" s="471"/>
      <c r="F7" s="471"/>
    </row>
    <row r="8" spans="1:7">
      <c r="A8" s="418" t="s">
        <v>615</v>
      </c>
      <c r="B8" s="471"/>
      <c r="C8" s="471"/>
      <c r="D8" s="471"/>
      <c r="E8" s="471"/>
      <c r="F8" s="471"/>
    </row>
    <row r="9" spans="1:7" ht="15.75">
      <c r="A9" s="3"/>
    </row>
    <row r="10" spans="1:7" ht="23.25" customHeight="1">
      <c r="A10" s="1"/>
      <c r="E10" s="499" t="s">
        <v>4</v>
      </c>
      <c r="F10" s="499"/>
      <c r="G10" s="499"/>
    </row>
    <row r="11" spans="1:7" ht="63.75" customHeight="1">
      <c r="A11" s="501"/>
      <c r="B11" s="501" t="s">
        <v>81</v>
      </c>
      <c r="C11" s="501" t="s">
        <v>70</v>
      </c>
      <c r="D11" s="498" t="s">
        <v>11</v>
      </c>
      <c r="E11" s="498" t="s">
        <v>71</v>
      </c>
      <c r="F11" s="498" t="s">
        <v>593</v>
      </c>
      <c r="G11" s="500"/>
    </row>
    <row r="12" spans="1:7" ht="33" customHeight="1">
      <c r="A12" s="501"/>
      <c r="B12" s="501"/>
      <c r="C12" s="501"/>
      <c r="D12" s="498"/>
      <c r="E12" s="498"/>
      <c r="F12" s="498"/>
      <c r="G12" s="500"/>
    </row>
    <row r="13" spans="1:7" ht="33" customHeight="1">
      <c r="A13" s="501"/>
      <c r="B13" s="501"/>
      <c r="C13" s="501"/>
      <c r="D13" s="498"/>
      <c r="E13" s="498"/>
      <c r="F13" s="498"/>
      <c r="G13" s="500"/>
    </row>
    <row r="14" spans="1:7" ht="15.75">
      <c r="A14" s="8" t="s">
        <v>72</v>
      </c>
      <c r="B14" s="15" t="s">
        <v>74</v>
      </c>
      <c r="C14" s="9"/>
      <c r="D14" s="119"/>
      <c r="E14" s="119"/>
      <c r="F14" s="251">
        <f>F15+F16+F17+F18+F19+F20+F22+F23+F26+F27+F28+F29+F30+F31+F32+F33+F34+F35+F36+F37+F38+F39+F40+F41+F42+F43+F44+F45+F46+F48+F49+F50+F51+F52+F53+F54+F55+F56+F57+F21+F47+F24+F25</f>
        <v>33119</v>
      </c>
      <c r="G14" s="251" t="e">
        <f>G15+G16+G17+#REF!+G18+G19+G20+#REF!+G22+G23+G26+G27+G28+G29+G30+G31+G32+G33+G34+G35+G36+G37+G38+G39+G40+#REF!+#REF!+G41+G42+G43+G44+G45+G46+#REF!+G48+G49+G50+G51+#REF!+G52+G53+G54+G55+G56+#REF!+G57</f>
        <v>#REF!</v>
      </c>
    </row>
    <row r="15" spans="1:7" ht="44.25" customHeight="1">
      <c r="A15" s="7" t="s">
        <v>206</v>
      </c>
      <c r="B15" s="243" t="s">
        <v>74</v>
      </c>
      <c r="C15" s="17" t="s">
        <v>85</v>
      </c>
      <c r="D15" s="247">
        <v>4190000250</v>
      </c>
      <c r="E15" s="303">
        <v>100</v>
      </c>
      <c r="F15" s="250">
        <v>1313.5</v>
      </c>
      <c r="G15" s="253"/>
    </row>
    <row r="16" spans="1:7" ht="42" customHeight="1">
      <c r="A16" s="249" t="s">
        <v>207</v>
      </c>
      <c r="B16" s="243" t="s">
        <v>74</v>
      </c>
      <c r="C16" s="243" t="s">
        <v>48</v>
      </c>
      <c r="D16" s="247">
        <v>4190000280</v>
      </c>
      <c r="E16" s="248">
        <v>100</v>
      </c>
      <c r="F16" s="250">
        <v>12279.7</v>
      </c>
      <c r="G16" s="253"/>
    </row>
    <row r="17" spans="1:7" ht="28.5" customHeight="1">
      <c r="A17" s="249" t="s">
        <v>267</v>
      </c>
      <c r="B17" s="243" t="s">
        <v>74</v>
      </c>
      <c r="C17" s="243" t="s">
        <v>48</v>
      </c>
      <c r="D17" s="247">
        <v>4190000280</v>
      </c>
      <c r="E17" s="248">
        <v>200</v>
      </c>
      <c r="F17" s="250">
        <v>2437.6</v>
      </c>
      <c r="G17" s="253"/>
    </row>
    <row r="18" spans="1:7" ht="33" customHeight="1">
      <c r="A18" s="249" t="s">
        <v>20</v>
      </c>
      <c r="B18" s="243" t="s">
        <v>74</v>
      </c>
      <c r="C18" s="243" t="s">
        <v>48</v>
      </c>
      <c r="D18" s="247">
        <v>4190000280</v>
      </c>
      <c r="E18" s="248">
        <v>800</v>
      </c>
      <c r="F18" s="250">
        <v>25.4</v>
      </c>
      <c r="G18" s="253"/>
    </row>
    <row r="19" spans="1:7" ht="42.75" customHeight="1">
      <c r="A19" s="244" t="s">
        <v>202</v>
      </c>
      <c r="B19" s="243" t="s">
        <v>74</v>
      </c>
      <c r="C19" s="243" t="s">
        <v>48</v>
      </c>
      <c r="D19" s="247">
        <v>1410180360</v>
      </c>
      <c r="E19" s="248">
        <v>100</v>
      </c>
      <c r="F19" s="250">
        <v>327.3</v>
      </c>
      <c r="G19" s="253"/>
    </row>
    <row r="20" spans="1:7" ht="33.75" customHeight="1">
      <c r="A20" s="335" t="s">
        <v>262</v>
      </c>
      <c r="B20" s="243" t="s">
        <v>74</v>
      </c>
      <c r="C20" s="243" t="s">
        <v>48</v>
      </c>
      <c r="D20" s="247">
        <v>1410180360</v>
      </c>
      <c r="E20" s="248">
        <v>200</v>
      </c>
      <c r="F20" s="250">
        <v>48.3</v>
      </c>
      <c r="G20" s="253"/>
    </row>
    <row r="21" spans="1:7" ht="27.75" customHeight="1">
      <c r="A21" s="337" t="s">
        <v>630</v>
      </c>
      <c r="B21" s="318" t="s">
        <v>74</v>
      </c>
      <c r="C21" s="318" t="s">
        <v>83</v>
      </c>
      <c r="D21" s="320">
        <v>4490051200</v>
      </c>
      <c r="E21" s="37">
        <v>200</v>
      </c>
      <c r="F21" s="324">
        <v>13.4</v>
      </c>
      <c r="G21" s="325"/>
    </row>
    <row r="22" spans="1:7" ht="30.75" customHeight="1">
      <c r="A22" s="244" t="s">
        <v>388</v>
      </c>
      <c r="B22" s="243" t="s">
        <v>74</v>
      </c>
      <c r="C22" s="243" t="s">
        <v>51</v>
      </c>
      <c r="D22" s="340" t="s">
        <v>661</v>
      </c>
      <c r="E22" s="37">
        <v>200</v>
      </c>
      <c r="F22" s="250">
        <v>200</v>
      </c>
      <c r="G22" s="147"/>
    </row>
    <row r="23" spans="1:7" ht="30" customHeight="1">
      <c r="A23" s="351" t="s">
        <v>673</v>
      </c>
      <c r="B23" s="243" t="s">
        <v>74</v>
      </c>
      <c r="C23" s="243" t="s">
        <v>51</v>
      </c>
      <c r="D23" s="340" t="s">
        <v>667</v>
      </c>
      <c r="E23" s="248">
        <v>200</v>
      </c>
      <c r="F23" s="250">
        <v>430</v>
      </c>
      <c r="G23" s="253"/>
    </row>
    <row r="24" spans="1:7" ht="30" customHeight="1">
      <c r="A24" s="356" t="s">
        <v>675</v>
      </c>
      <c r="B24" s="340" t="s">
        <v>74</v>
      </c>
      <c r="C24" s="340" t="s">
        <v>51</v>
      </c>
      <c r="D24" s="340" t="s">
        <v>674</v>
      </c>
      <c r="E24" s="346">
        <v>200</v>
      </c>
      <c r="F24" s="353">
        <v>200</v>
      </c>
      <c r="G24" s="354"/>
    </row>
    <row r="25" spans="1:7" ht="30" customHeight="1">
      <c r="A25" s="387" t="s">
        <v>851</v>
      </c>
      <c r="B25" s="384" t="s">
        <v>74</v>
      </c>
      <c r="C25" s="384" t="s">
        <v>51</v>
      </c>
      <c r="D25" s="385" t="s">
        <v>852</v>
      </c>
      <c r="E25" s="383">
        <v>200</v>
      </c>
      <c r="F25" s="388">
        <v>40</v>
      </c>
      <c r="G25" s="388">
        <v>40</v>
      </c>
    </row>
    <row r="26" spans="1:7" ht="31.5" customHeight="1">
      <c r="A26" s="341" t="s">
        <v>260</v>
      </c>
      <c r="B26" s="243" t="s">
        <v>74</v>
      </c>
      <c r="C26" s="243" t="s">
        <v>51</v>
      </c>
      <c r="D26" s="340" t="s">
        <v>670</v>
      </c>
      <c r="E26" s="248">
        <v>200</v>
      </c>
      <c r="F26" s="250">
        <v>460</v>
      </c>
      <c r="G26" s="253"/>
    </row>
    <row r="27" spans="1:7" ht="28.5" customHeight="1">
      <c r="A27" s="244" t="s">
        <v>264</v>
      </c>
      <c r="B27" s="243" t="s">
        <v>74</v>
      </c>
      <c r="C27" s="243" t="s">
        <v>51</v>
      </c>
      <c r="D27" s="247">
        <v>1410100700</v>
      </c>
      <c r="E27" s="248">
        <v>200</v>
      </c>
      <c r="F27" s="250">
        <v>200</v>
      </c>
      <c r="G27" s="253"/>
    </row>
    <row r="28" spans="1:7" ht="30.75" customHeight="1">
      <c r="A28" s="244" t="s">
        <v>277</v>
      </c>
      <c r="B28" s="243" t="s">
        <v>74</v>
      </c>
      <c r="C28" s="243" t="s">
        <v>51</v>
      </c>
      <c r="D28" s="247">
        <v>1410100710</v>
      </c>
      <c r="E28" s="248">
        <v>200</v>
      </c>
      <c r="F28" s="250">
        <v>100</v>
      </c>
      <c r="G28" s="253"/>
    </row>
    <row r="29" spans="1:7" ht="28.5" customHeight="1">
      <c r="A29" s="249" t="s">
        <v>278</v>
      </c>
      <c r="B29" s="243" t="s">
        <v>74</v>
      </c>
      <c r="C29" s="243" t="s">
        <v>51</v>
      </c>
      <c r="D29" s="247">
        <v>4290020100</v>
      </c>
      <c r="E29" s="248">
        <v>200</v>
      </c>
      <c r="F29" s="250">
        <v>300</v>
      </c>
      <c r="G29" s="253"/>
    </row>
    <row r="30" spans="1:7" ht="27" customHeight="1">
      <c r="A30" s="249" t="s">
        <v>270</v>
      </c>
      <c r="B30" s="243" t="s">
        <v>74</v>
      </c>
      <c r="C30" s="243" t="s">
        <v>51</v>
      </c>
      <c r="D30" s="247">
        <v>4290020110</v>
      </c>
      <c r="E30" s="248">
        <v>200</v>
      </c>
      <c r="F30" s="250">
        <v>53.6</v>
      </c>
      <c r="G30" s="253"/>
    </row>
    <row r="31" spans="1:7" ht="18.75" customHeight="1">
      <c r="A31" s="249" t="s">
        <v>288</v>
      </c>
      <c r="B31" s="243" t="s">
        <v>74</v>
      </c>
      <c r="C31" s="243" t="s">
        <v>51</v>
      </c>
      <c r="D31" s="247">
        <v>4290020120</v>
      </c>
      <c r="E31" s="248">
        <v>800</v>
      </c>
      <c r="F31" s="250">
        <v>28.5</v>
      </c>
      <c r="G31" s="253"/>
    </row>
    <row r="32" spans="1:7" ht="30" customHeight="1">
      <c r="A32" s="249" t="s">
        <v>271</v>
      </c>
      <c r="B32" s="243" t="s">
        <v>74</v>
      </c>
      <c r="C32" s="243" t="s">
        <v>51</v>
      </c>
      <c r="D32" s="247">
        <v>4290020140</v>
      </c>
      <c r="E32" s="248">
        <v>200</v>
      </c>
      <c r="F32" s="250">
        <v>100</v>
      </c>
      <c r="G32" s="253"/>
    </row>
    <row r="33" spans="1:7" ht="42" customHeight="1">
      <c r="A33" s="7" t="s">
        <v>296</v>
      </c>
      <c r="B33" s="243" t="s">
        <v>74</v>
      </c>
      <c r="C33" s="243" t="s">
        <v>51</v>
      </c>
      <c r="D33" s="247">
        <v>4290007030</v>
      </c>
      <c r="E33" s="248">
        <v>300</v>
      </c>
      <c r="F33" s="250">
        <v>10</v>
      </c>
      <c r="G33" s="253"/>
    </row>
    <row r="34" spans="1:7" ht="29.25" customHeight="1">
      <c r="A34" s="249" t="s">
        <v>275</v>
      </c>
      <c r="B34" s="243" t="s">
        <v>74</v>
      </c>
      <c r="C34" s="243" t="s">
        <v>51</v>
      </c>
      <c r="D34" s="247">
        <v>4390080350</v>
      </c>
      <c r="E34" s="248">
        <v>200</v>
      </c>
      <c r="F34" s="250">
        <v>6.8</v>
      </c>
      <c r="G34" s="253"/>
    </row>
    <row r="35" spans="1:7" ht="28.5" customHeight="1">
      <c r="A35" s="249" t="s">
        <v>272</v>
      </c>
      <c r="B35" s="243" t="s">
        <v>74</v>
      </c>
      <c r="C35" s="243" t="s">
        <v>53</v>
      </c>
      <c r="D35" s="247">
        <v>4290020150</v>
      </c>
      <c r="E35" s="248">
        <v>200</v>
      </c>
      <c r="F35" s="250">
        <v>1296.3</v>
      </c>
      <c r="G35" s="253"/>
    </row>
    <row r="36" spans="1:7" ht="54.75" customHeight="1">
      <c r="A36" s="336" t="s">
        <v>629</v>
      </c>
      <c r="B36" s="243" t="s">
        <v>74</v>
      </c>
      <c r="C36" s="243" t="s">
        <v>55</v>
      </c>
      <c r="D36" s="247">
        <v>4390080370</v>
      </c>
      <c r="E36" s="248">
        <v>200</v>
      </c>
      <c r="F36" s="250">
        <v>10.5</v>
      </c>
      <c r="G36" s="253"/>
    </row>
    <row r="37" spans="1:7" ht="57.75" customHeight="1">
      <c r="A37" s="217" t="s">
        <v>628</v>
      </c>
      <c r="B37" s="243" t="s">
        <v>74</v>
      </c>
      <c r="C37" s="243" t="s">
        <v>55</v>
      </c>
      <c r="D37" s="247">
        <v>4390082400</v>
      </c>
      <c r="E37" s="248">
        <v>200</v>
      </c>
      <c r="F37" s="250">
        <v>228.1</v>
      </c>
      <c r="G37" s="253"/>
    </row>
    <row r="38" spans="1:7" ht="55.5" customHeight="1">
      <c r="A38" s="122" t="s">
        <v>308</v>
      </c>
      <c r="B38" s="243" t="s">
        <v>74</v>
      </c>
      <c r="C38" s="243" t="s">
        <v>56</v>
      </c>
      <c r="D38" s="247">
        <v>1620120300</v>
      </c>
      <c r="E38" s="248">
        <v>200</v>
      </c>
      <c r="F38" s="250">
        <v>250</v>
      </c>
      <c r="G38" s="253"/>
    </row>
    <row r="39" spans="1:7" ht="42" customHeight="1">
      <c r="A39" s="122" t="s">
        <v>353</v>
      </c>
      <c r="B39" s="243" t="s">
        <v>74</v>
      </c>
      <c r="C39" s="243" t="s">
        <v>56</v>
      </c>
      <c r="D39" s="247">
        <v>1710120400</v>
      </c>
      <c r="E39" s="248">
        <v>200</v>
      </c>
      <c r="F39" s="250">
        <v>2303</v>
      </c>
      <c r="G39" s="253"/>
    </row>
    <row r="40" spans="1:7" ht="43.5" customHeight="1">
      <c r="A40" s="122" t="s">
        <v>329</v>
      </c>
      <c r="B40" s="243" t="s">
        <v>74</v>
      </c>
      <c r="C40" s="243" t="s">
        <v>56</v>
      </c>
      <c r="D40" s="247">
        <v>1720120410</v>
      </c>
      <c r="E40" s="248">
        <v>200</v>
      </c>
      <c r="F40" s="250">
        <v>2104.1</v>
      </c>
      <c r="G40" s="253"/>
    </row>
    <row r="41" spans="1:7" ht="32.25" customHeight="1">
      <c r="A41" s="341" t="s">
        <v>662</v>
      </c>
      <c r="B41" s="243" t="s">
        <v>74</v>
      </c>
      <c r="C41" s="310" t="s">
        <v>57</v>
      </c>
      <c r="D41" s="163" t="s">
        <v>682</v>
      </c>
      <c r="E41" s="248">
        <v>200</v>
      </c>
      <c r="F41" s="250">
        <v>220</v>
      </c>
      <c r="G41" s="147">
        <v>3000</v>
      </c>
    </row>
    <row r="42" spans="1:7" ht="30.75" customHeight="1">
      <c r="A42" s="341" t="s">
        <v>389</v>
      </c>
      <c r="B42" s="243" t="s">
        <v>74</v>
      </c>
      <c r="C42" s="243" t="s">
        <v>57</v>
      </c>
      <c r="D42" s="163" t="s">
        <v>685</v>
      </c>
      <c r="E42" s="248">
        <v>200</v>
      </c>
      <c r="F42" s="250">
        <v>550</v>
      </c>
      <c r="G42" s="93" t="s">
        <v>357</v>
      </c>
    </row>
    <row r="43" spans="1:7" ht="42" customHeight="1">
      <c r="A43" s="7" t="s">
        <v>274</v>
      </c>
      <c r="B43" s="243" t="s">
        <v>74</v>
      </c>
      <c r="C43" s="243" t="s">
        <v>57</v>
      </c>
      <c r="D43" s="247">
        <v>4290020160</v>
      </c>
      <c r="E43" s="248">
        <v>200</v>
      </c>
      <c r="F43" s="250">
        <v>400</v>
      </c>
      <c r="G43" s="253"/>
    </row>
    <row r="44" spans="1:7" ht="30" customHeight="1">
      <c r="A44" s="249" t="s">
        <v>304</v>
      </c>
      <c r="B44" s="243" t="s">
        <v>74</v>
      </c>
      <c r="C44" s="243" t="s">
        <v>57</v>
      </c>
      <c r="D44" s="247">
        <v>4290020180</v>
      </c>
      <c r="E44" s="248">
        <v>200</v>
      </c>
      <c r="F44" s="250">
        <v>400</v>
      </c>
      <c r="G44" s="253"/>
    </row>
    <row r="45" spans="1:7" ht="30.75" customHeight="1">
      <c r="A45" s="327" t="s">
        <v>328</v>
      </c>
      <c r="B45" s="243" t="s">
        <v>74</v>
      </c>
      <c r="C45" s="243" t="s">
        <v>331</v>
      </c>
      <c r="D45" s="340" t="s">
        <v>643</v>
      </c>
      <c r="E45" s="248">
        <v>200</v>
      </c>
      <c r="F45" s="250">
        <v>879.9</v>
      </c>
      <c r="G45" s="253"/>
    </row>
    <row r="46" spans="1:7" ht="30" customHeight="1">
      <c r="A46" s="244" t="s">
        <v>327</v>
      </c>
      <c r="B46" s="243" t="s">
        <v>74</v>
      </c>
      <c r="C46" s="243" t="s">
        <v>331</v>
      </c>
      <c r="D46" s="340" t="s">
        <v>644</v>
      </c>
      <c r="E46" s="248">
        <v>200</v>
      </c>
      <c r="F46" s="250">
        <v>143.19999999999999</v>
      </c>
      <c r="G46" s="253"/>
    </row>
    <row r="47" spans="1:7" ht="57" customHeight="1">
      <c r="A47" s="300" t="s">
        <v>600</v>
      </c>
      <c r="B47" s="326" t="s">
        <v>74</v>
      </c>
      <c r="C47" s="326" t="s">
        <v>330</v>
      </c>
      <c r="D47" s="340" t="s">
        <v>637</v>
      </c>
      <c r="E47" s="37">
        <v>200</v>
      </c>
      <c r="F47" s="330">
        <v>800</v>
      </c>
      <c r="G47" s="331"/>
    </row>
    <row r="48" spans="1:7" ht="34.5" customHeight="1">
      <c r="A48" s="395" t="s">
        <v>862</v>
      </c>
      <c r="B48" s="243" t="s">
        <v>74</v>
      </c>
      <c r="C48" s="243" t="s">
        <v>330</v>
      </c>
      <c r="D48" s="340" t="s">
        <v>640</v>
      </c>
      <c r="E48" s="248">
        <v>400</v>
      </c>
      <c r="F48" s="250">
        <v>508.4</v>
      </c>
      <c r="G48" s="253"/>
    </row>
    <row r="49" spans="1:7" ht="29.25" customHeight="1">
      <c r="A49" s="244" t="s">
        <v>326</v>
      </c>
      <c r="B49" s="243" t="s">
        <v>74</v>
      </c>
      <c r="C49" s="243" t="s">
        <v>330</v>
      </c>
      <c r="D49" s="340" t="s">
        <v>652</v>
      </c>
      <c r="E49" s="248">
        <v>200</v>
      </c>
      <c r="F49" s="250">
        <v>500</v>
      </c>
      <c r="G49" s="253"/>
    </row>
    <row r="50" spans="1:7" ht="27" customHeight="1">
      <c r="A50" s="7" t="s">
        <v>325</v>
      </c>
      <c r="B50" s="243" t="s">
        <v>74</v>
      </c>
      <c r="C50" s="243" t="s">
        <v>330</v>
      </c>
      <c r="D50" s="247">
        <v>4290020270</v>
      </c>
      <c r="E50" s="248">
        <v>200</v>
      </c>
      <c r="F50" s="250">
        <v>559.4</v>
      </c>
      <c r="G50" s="253"/>
    </row>
    <row r="51" spans="1:7" ht="27" customHeight="1">
      <c r="A51" s="249" t="s">
        <v>394</v>
      </c>
      <c r="B51" s="243" t="s">
        <v>74</v>
      </c>
      <c r="C51" s="243" t="s">
        <v>332</v>
      </c>
      <c r="D51" s="340" t="s">
        <v>654</v>
      </c>
      <c r="E51" s="37">
        <v>200</v>
      </c>
      <c r="F51" s="250">
        <v>360.6</v>
      </c>
      <c r="G51" s="147">
        <v>360.6</v>
      </c>
    </row>
    <row r="52" spans="1:7" ht="30.75" customHeight="1">
      <c r="A52" s="319" t="s">
        <v>594</v>
      </c>
      <c r="B52" s="243" t="s">
        <v>74</v>
      </c>
      <c r="C52" s="6" t="s">
        <v>332</v>
      </c>
      <c r="D52" s="340" t="s">
        <v>647</v>
      </c>
      <c r="E52" s="248">
        <v>200</v>
      </c>
      <c r="F52" s="250">
        <v>529.1</v>
      </c>
      <c r="G52" s="253"/>
    </row>
    <row r="53" spans="1:7" ht="30" customHeight="1">
      <c r="A53" s="319" t="s">
        <v>595</v>
      </c>
      <c r="B53" s="243" t="s">
        <v>74</v>
      </c>
      <c r="C53" s="6" t="s">
        <v>332</v>
      </c>
      <c r="D53" s="340" t="s">
        <v>648</v>
      </c>
      <c r="E53" s="248">
        <v>200</v>
      </c>
      <c r="F53" s="250">
        <v>358.8</v>
      </c>
      <c r="G53" s="253"/>
    </row>
    <row r="54" spans="1:7" ht="30" customHeight="1">
      <c r="A54" s="319" t="s">
        <v>596</v>
      </c>
      <c r="B54" s="243" t="s">
        <v>74</v>
      </c>
      <c r="C54" s="6" t="s">
        <v>332</v>
      </c>
      <c r="D54" s="340" t="s">
        <v>657</v>
      </c>
      <c r="E54" s="248">
        <v>200</v>
      </c>
      <c r="F54" s="250">
        <v>150</v>
      </c>
      <c r="G54" s="253"/>
    </row>
    <row r="55" spans="1:7" ht="31.5" customHeight="1">
      <c r="A55" s="319" t="s">
        <v>597</v>
      </c>
      <c r="B55" s="243" t="s">
        <v>74</v>
      </c>
      <c r="C55" s="6" t="s">
        <v>332</v>
      </c>
      <c r="D55" s="340" t="s">
        <v>658</v>
      </c>
      <c r="E55" s="248">
        <v>200</v>
      </c>
      <c r="F55" s="250">
        <v>50</v>
      </c>
      <c r="G55" s="253"/>
    </row>
    <row r="56" spans="1:7" ht="25.5">
      <c r="A56" s="7" t="s">
        <v>213</v>
      </c>
      <c r="B56" s="243" t="s">
        <v>74</v>
      </c>
      <c r="C56" s="243" t="s">
        <v>66</v>
      </c>
      <c r="D56" s="247">
        <v>4290007010</v>
      </c>
      <c r="E56" s="248">
        <v>300</v>
      </c>
      <c r="F56" s="250">
        <v>1373.5</v>
      </c>
      <c r="G56" s="253"/>
    </row>
    <row r="57" spans="1:7" ht="30" customHeight="1">
      <c r="A57" s="249" t="s">
        <v>295</v>
      </c>
      <c r="B57" s="243" t="s">
        <v>74</v>
      </c>
      <c r="C57" s="243" t="s">
        <v>293</v>
      </c>
      <c r="D57" s="394" t="s">
        <v>634</v>
      </c>
      <c r="E57" s="248">
        <v>300</v>
      </c>
      <c r="F57" s="250">
        <v>570</v>
      </c>
      <c r="G57" s="253"/>
    </row>
    <row r="58" spans="1:7" ht="15.75">
      <c r="A58" s="129" t="s">
        <v>73</v>
      </c>
      <c r="B58" s="15" t="s">
        <v>75</v>
      </c>
      <c r="C58" s="243"/>
      <c r="D58" s="247"/>
      <c r="E58" s="247"/>
      <c r="F58" s="332">
        <f>F59+F60</f>
        <v>1053.5999999999999</v>
      </c>
      <c r="G58" s="253"/>
    </row>
    <row r="59" spans="1:7" ht="41.25" customHeight="1">
      <c r="A59" s="249" t="s">
        <v>205</v>
      </c>
      <c r="B59" s="243" t="s">
        <v>75</v>
      </c>
      <c r="C59" s="243" t="s">
        <v>47</v>
      </c>
      <c r="D59" s="247">
        <v>4090000270</v>
      </c>
      <c r="E59" s="248">
        <v>100</v>
      </c>
      <c r="F59" s="250">
        <v>956.6</v>
      </c>
      <c r="G59" s="253"/>
    </row>
    <row r="60" spans="1:7" ht="31.5" customHeight="1">
      <c r="A60" s="249" t="s">
        <v>266</v>
      </c>
      <c r="B60" s="243" t="s">
        <v>75</v>
      </c>
      <c r="C60" s="243" t="s">
        <v>47</v>
      </c>
      <c r="D60" s="247">
        <v>4090000270</v>
      </c>
      <c r="E60" s="248">
        <v>200</v>
      </c>
      <c r="F60" s="250">
        <v>97</v>
      </c>
      <c r="G60" s="253"/>
    </row>
    <row r="61" spans="1:7" ht="21" customHeight="1">
      <c r="A61" s="129" t="s">
        <v>5</v>
      </c>
      <c r="B61" s="15" t="s">
        <v>6</v>
      </c>
      <c r="C61" s="243"/>
      <c r="D61" s="247"/>
      <c r="E61" s="247"/>
      <c r="F61" s="251">
        <f>F62+F63+F64+F65+F66+F67+F68+F69+F71+F73+F74+F75+F76+F77+F78+F79+F80+F81+F82+F83+F84+F85+F86+F88+F89+F72+F87</f>
        <v>25524.400000000005</v>
      </c>
      <c r="G61" s="251" t="e">
        <f>G62+G63+G64+G65+G66+#REF!+#REF!+G67+G68+#REF!+G69+#REF!+#REF!+G71+#REF!+#REF!+#REF!+G73+G74+G75+G76+G77+G78+G79+G80+G81+G82+G83+G84+G85+G86+#REF!+#REF!+#REF!+#REF!+G88+G89+G72+#REF!+#REF!+#REF!+#REF!+#REF!</f>
        <v>#REF!</v>
      </c>
    </row>
    <row r="62" spans="1:7" ht="42" customHeight="1">
      <c r="A62" s="249" t="s">
        <v>209</v>
      </c>
      <c r="B62" s="243" t="s">
        <v>6</v>
      </c>
      <c r="C62" s="243" t="s">
        <v>49</v>
      </c>
      <c r="D62" s="247">
        <v>4190000290</v>
      </c>
      <c r="E62" s="248">
        <v>100</v>
      </c>
      <c r="F62" s="250">
        <v>3450.3</v>
      </c>
      <c r="G62" s="250">
        <v>3167.6</v>
      </c>
    </row>
    <row r="63" spans="1:7" ht="27" customHeight="1">
      <c r="A63" s="249" t="s">
        <v>269</v>
      </c>
      <c r="B63" s="243" t="s">
        <v>6</v>
      </c>
      <c r="C63" s="243" t="s">
        <v>49</v>
      </c>
      <c r="D63" s="247">
        <v>4190000290</v>
      </c>
      <c r="E63" s="248">
        <v>200</v>
      </c>
      <c r="F63" s="250">
        <v>205.4</v>
      </c>
      <c r="G63" s="253"/>
    </row>
    <row r="64" spans="1:7" ht="21" customHeight="1">
      <c r="A64" s="249" t="s">
        <v>210</v>
      </c>
      <c r="B64" s="243" t="s">
        <v>6</v>
      </c>
      <c r="C64" s="243" t="s">
        <v>49</v>
      </c>
      <c r="D64" s="247">
        <v>4190000290</v>
      </c>
      <c r="E64" s="248">
        <v>800</v>
      </c>
      <c r="F64" s="250">
        <v>2</v>
      </c>
      <c r="G64" s="253"/>
    </row>
    <row r="65" spans="1:7" ht="15.75">
      <c r="A65" s="249" t="s">
        <v>211</v>
      </c>
      <c r="B65" s="243" t="s">
        <v>6</v>
      </c>
      <c r="C65" s="243" t="s">
        <v>50</v>
      </c>
      <c r="D65" s="247">
        <v>4290020090</v>
      </c>
      <c r="E65" s="248">
        <v>800</v>
      </c>
      <c r="F65" s="250">
        <v>1351.6</v>
      </c>
      <c r="G65" s="253"/>
    </row>
    <row r="66" spans="1:7" ht="30" customHeight="1">
      <c r="A66" s="351" t="s">
        <v>673</v>
      </c>
      <c r="B66" s="243" t="s">
        <v>6</v>
      </c>
      <c r="C66" s="243" t="s">
        <v>51</v>
      </c>
      <c r="D66" s="340" t="s">
        <v>667</v>
      </c>
      <c r="E66" s="248">
        <v>200</v>
      </c>
      <c r="F66" s="250">
        <v>200</v>
      </c>
      <c r="G66" s="253"/>
    </row>
    <row r="67" spans="1:7" ht="42" customHeight="1">
      <c r="A67" s="249" t="s">
        <v>21</v>
      </c>
      <c r="B67" s="243" t="s">
        <v>6</v>
      </c>
      <c r="C67" s="243" t="s">
        <v>53</v>
      </c>
      <c r="D67" s="247">
        <v>4290000300</v>
      </c>
      <c r="E67" s="248">
        <v>100</v>
      </c>
      <c r="F67" s="250">
        <v>3017.1</v>
      </c>
      <c r="G67" s="253"/>
    </row>
    <row r="68" spans="1:7" ht="30.75" customHeight="1">
      <c r="A68" s="249" t="s">
        <v>273</v>
      </c>
      <c r="B68" s="243" t="s">
        <v>6</v>
      </c>
      <c r="C68" s="243" t="s">
        <v>53</v>
      </c>
      <c r="D68" s="247">
        <v>4290000300</v>
      </c>
      <c r="E68" s="248">
        <v>200</v>
      </c>
      <c r="F68" s="250">
        <v>1720.1</v>
      </c>
      <c r="G68" s="253"/>
    </row>
    <row r="69" spans="1:7" ht="30" customHeight="1">
      <c r="A69" s="249" t="s">
        <v>22</v>
      </c>
      <c r="B69" s="243" t="s">
        <v>6</v>
      </c>
      <c r="C69" s="243" t="s">
        <v>53</v>
      </c>
      <c r="D69" s="247">
        <v>4290000300</v>
      </c>
      <c r="E69" s="248">
        <v>800</v>
      </c>
      <c r="F69" s="250">
        <v>24.5</v>
      </c>
      <c r="G69" s="253"/>
    </row>
    <row r="70" spans="1:7" ht="1.5" hidden="1" customHeight="1">
      <c r="A70" s="194" t="s">
        <v>344</v>
      </c>
      <c r="B70" s="195" t="s">
        <v>6</v>
      </c>
      <c r="C70" s="195" t="s">
        <v>56</v>
      </c>
      <c r="D70" s="197">
        <v>2010108010</v>
      </c>
      <c r="E70" s="196">
        <v>500</v>
      </c>
      <c r="F70" s="11">
        <v>2303</v>
      </c>
      <c r="G70" s="253"/>
    </row>
    <row r="71" spans="1:7" ht="15.75">
      <c r="A71" s="198" t="s">
        <v>195</v>
      </c>
      <c r="B71" s="195" t="s">
        <v>6</v>
      </c>
      <c r="C71" s="195" t="s">
        <v>57</v>
      </c>
      <c r="D71" s="195" t="s">
        <v>663</v>
      </c>
      <c r="E71" s="196">
        <v>800</v>
      </c>
      <c r="F71" s="11">
        <v>400</v>
      </c>
      <c r="G71" s="253"/>
    </row>
    <row r="72" spans="1:7" ht="33.75" customHeight="1">
      <c r="A72" s="244" t="s">
        <v>320</v>
      </c>
      <c r="B72" s="243" t="s">
        <v>6</v>
      </c>
      <c r="C72" s="243" t="s">
        <v>330</v>
      </c>
      <c r="D72" s="340" t="s">
        <v>651</v>
      </c>
      <c r="E72" s="248">
        <v>800</v>
      </c>
      <c r="F72" s="250">
        <v>5000</v>
      </c>
      <c r="G72" s="253"/>
    </row>
    <row r="73" spans="1:7" ht="40.5" customHeight="1">
      <c r="A73" s="249" t="s">
        <v>179</v>
      </c>
      <c r="B73" s="243" t="s">
        <v>6</v>
      </c>
      <c r="C73" s="243" t="s">
        <v>358</v>
      </c>
      <c r="D73" s="243" t="s">
        <v>181</v>
      </c>
      <c r="E73" s="248">
        <v>100</v>
      </c>
      <c r="F73" s="250">
        <v>1317.8</v>
      </c>
      <c r="G73" s="253"/>
    </row>
    <row r="74" spans="1:7" ht="29.25" customHeight="1">
      <c r="A74" s="249" t="s">
        <v>257</v>
      </c>
      <c r="B74" s="243" t="s">
        <v>6</v>
      </c>
      <c r="C74" s="243" t="s">
        <v>358</v>
      </c>
      <c r="D74" s="243" t="s">
        <v>181</v>
      </c>
      <c r="E74" s="248">
        <v>200</v>
      </c>
      <c r="F74" s="250">
        <v>235.1</v>
      </c>
      <c r="G74" s="253"/>
    </row>
    <row r="75" spans="1:7" ht="31.5" customHeight="1">
      <c r="A75" s="249" t="s">
        <v>180</v>
      </c>
      <c r="B75" s="243" t="s">
        <v>6</v>
      </c>
      <c r="C75" s="243" t="s">
        <v>358</v>
      </c>
      <c r="D75" s="243" t="s">
        <v>181</v>
      </c>
      <c r="E75" s="248">
        <v>800</v>
      </c>
      <c r="F75" s="250">
        <v>0.8</v>
      </c>
      <c r="G75" s="253"/>
    </row>
    <row r="76" spans="1:7" ht="15.75" hidden="1" customHeight="1">
      <c r="A76" s="249"/>
      <c r="B76" s="243"/>
      <c r="C76" s="243"/>
      <c r="D76" s="90"/>
      <c r="E76" s="248"/>
      <c r="F76" s="250"/>
      <c r="G76" s="253"/>
    </row>
    <row r="77" spans="1:7" ht="54" customHeight="1">
      <c r="A77" s="395" t="s">
        <v>366</v>
      </c>
      <c r="B77" s="243" t="s">
        <v>6</v>
      </c>
      <c r="C77" s="243" t="s">
        <v>358</v>
      </c>
      <c r="D77" s="93" t="s">
        <v>363</v>
      </c>
      <c r="E77" s="248">
        <v>100</v>
      </c>
      <c r="F77" s="250">
        <v>104.1</v>
      </c>
      <c r="G77" s="253"/>
    </row>
    <row r="78" spans="1:7" ht="54.75" customHeight="1">
      <c r="A78" s="395" t="s">
        <v>860</v>
      </c>
      <c r="B78" s="243" t="s">
        <v>6</v>
      </c>
      <c r="C78" s="243" t="s">
        <v>358</v>
      </c>
      <c r="D78" s="93" t="s">
        <v>343</v>
      </c>
      <c r="E78" s="248">
        <v>100</v>
      </c>
      <c r="F78" s="250">
        <v>104.1</v>
      </c>
      <c r="G78" s="253"/>
    </row>
    <row r="79" spans="1:7" ht="46.5" customHeight="1">
      <c r="A79" s="249" t="s">
        <v>162</v>
      </c>
      <c r="B79" s="243" t="s">
        <v>6</v>
      </c>
      <c r="C79" s="243" t="s">
        <v>64</v>
      </c>
      <c r="D79" s="243" t="s">
        <v>166</v>
      </c>
      <c r="E79" s="248">
        <v>100</v>
      </c>
      <c r="F79" s="250">
        <v>2427.6</v>
      </c>
      <c r="G79" s="253"/>
    </row>
    <row r="80" spans="1:7" ht="33.75" customHeight="1">
      <c r="A80" s="249" t="s">
        <v>254</v>
      </c>
      <c r="B80" s="243" t="s">
        <v>6</v>
      </c>
      <c r="C80" s="243" t="s">
        <v>64</v>
      </c>
      <c r="D80" s="243" t="s">
        <v>166</v>
      </c>
      <c r="E80" s="248">
        <v>200</v>
      </c>
      <c r="F80" s="250">
        <v>2026.7</v>
      </c>
      <c r="G80" s="253"/>
    </row>
    <row r="81" spans="1:7" ht="31.5" customHeight="1">
      <c r="A81" s="249" t="s">
        <v>163</v>
      </c>
      <c r="B81" s="243" t="s">
        <v>6</v>
      </c>
      <c r="C81" s="243" t="s">
        <v>64</v>
      </c>
      <c r="D81" s="243" t="s">
        <v>166</v>
      </c>
      <c r="E81" s="248">
        <v>800</v>
      </c>
      <c r="F81" s="250">
        <v>20</v>
      </c>
      <c r="G81" s="253"/>
    </row>
    <row r="82" spans="1:7" ht="30" customHeight="1">
      <c r="A82" s="249" t="s">
        <v>255</v>
      </c>
      <c r="B82" s="243" t="s">
        <v>6</v>
      </c>
      <c r="C82" s="243" t="s">
        <v>64</v>
      </c>
      <c r="D82" s="243" t="s">
        <v>167</v>
      </c>
      <c r="E82" s="248">
        <v>200</v>
      </c>
      <c r="F82" s="250">
        <v>15</v>
      </c>
      <c r="G82" s="253"/>
    </row>
    <row r="83" spans="1:7" ht="32.25" customHeight="1">
      <c r="A83" s="249" t="s">
        <v>280</v>
      </c>
      <c r="B83" s="243" t="s">
        <v>6</v>
      </c>
      <c r="C83" s="243" t="s">
        <v>64</v>
      </c>
      <c r="D83" s="243" t="s">
        <v>170</v>
      </c>
      <c r="E83" s="248">
        <v>200</v>
      </c>
      <c r="F83" s="11">
        <v>60</v>
      </c>
      <c r="G83" s="253"/>
    </row>
    <row r="84" spans="1:7" ht="53.25" customHeight="1">
      <c r="A84" s="244" t="s">
        <v>173</v>
      </c>
      <c r="B84" s="243" t="s">
        <v>6</v>
      </c>
      <c r="C84" s="243" t="s">
        <v>64</v>
      </c>
      <c r="D84" s="163" t="s">
        <v>174</v>
      </c>
      <c r="E84" s="248">
        <v>100</v>
      </c>
      <c r="F84" s="250">
        <v>1733.9</v>
      </c>
      <c r="G84" s="90">
        <v>442.7</v>
      </c>
    </row>
    <row r="85" spans="1:7" ht="57.75" customHeight="1">
      <c r="A85" s="351" t="s">
        <v>624</v>
      </c>
      <c r="B85" s="243" t="s">
        <v>6</v>
      </c>
      <c r="C85" s="243" t="s">
        <v>64</v>
      </c>
      <c r="D85" s="243" t="s">
        <v>175</v>
      </c>
      <c r="E85" s="248">
        <v>100</v>
      </c>
      <c r="F85" s="11">
        <v>252.9</v>
      </c>
      <c r="G85" s="253"/>
    </row>
    <row r="86" spans="1:7" ht="45.75" customHeight="1">
      <c r="A86" s="351" t="s">
        <v>601</v>
      </c>
      <c r="B86" s="243" t="s">
        <v>6</v>
      </c>
      <c r="C86" s="243" t="s">
        <v>64</v>
      </c>
      <c r="D86" s="163" t="s">
        <v>689</v>
      </c>
      <c r="E86" s="248">
        <v>100</v>
      </c>
      <c r="F86" s="250">
        <v>1441.1</v>
      </c>
      <c r="G86" s="253"/>
    </row>
    <row r="87" spans="1:7" ht="31.5" customHeight="1">
      <c r="A87" s="351" t="s">
        <v>690</v>
      </c>
      <c r="B87" s="313" t="s">
        <v>6</v>
      </c>
      <c r="C87" s="313" t="s">
        <v>64</v>
      </c>
      <c r="D87" s="163" t="s">
        <v>689</v>
      </c>
      <c r="E87" s="314">
        <v>200</v>
      </c>
      <c r="F87" s="316">
        <v>408.5</v>
      </c>
      <c r="G87" s="317"/>
    </row>
    <row r="88" spans="1:7" ht="33.75" customHeight="1">
      <c r="A88" s="351" t="s">
        <v>626</v>
      </c>
      <c r="B88" s="243" t="s">
        <v>6</v>
      </c>
      <c r="C88" s="243" t="s">
        <v>64</v>
      </c>
      <c r="D88" s="163" t="s">
        <v>380</v>
      </c>
      <c r="E88" s="248">
        <v>200</v>
      </c>
      <c r="F88" s="250">
        <v>2.9</v>
      </c>
      <c r="G88" s="93" t="s">
        <v>372</v>
      </c>
    </row>
    <row r="89" spans="1:7" ht="30.75" customHeight="1">
      <c r="A89" s="249" t="s">
        <v>390</v>
      </c>
      <c r="B89" s="243" t="s">
        <v>6</v>
      </c>
      <c r="C89" s="243" t="s">
        <v>64</v>
      </c>
      <c r="D89" s="163" t="s">
        <v>381</v>
      </c>
      <c r="E89" s="248">
        <v>200</v>
      </c>
      <c r="F89" s="250">
        <v>2.9</v>
      </c>
      <c r="G89" s="93" t="s">
        <v>382</v>
      </c>
    </row>
    <row r="90" spans="1:7" ht="21" customHeight="1">
      <c r="A90" s="129" t="s">
        <v>82</v>
      </c>
      <c r="B90" s="15" t="s">
        <v>7</v>
      </c>
      <c r="C90" s="243"/>
      <c r="D90" s="243"/>
      <c r="E90" s="247"/>
      <c r="F90" s="251">
        <f>F91+F92+F93+F94+F95+F96+F97+F98+F99+F100+F101+F104+F105+F106+F107+F108+F109+F110+F111+F112+F113+F119+F120+F121+F122+F123+F124+F125+F126+F127+F128+F129+F130+F131+F132+F133+F138+F114+F115+F116+F103+I85+F102+F136+F137+F134+F135+F117+F118</f>
        <v>124614.40000000001</v>
      </c>
      <c r="G90" s="251" t="e">
        <f>G91+G92+G93+G94+G95+G96+G97+G98+G99+G100+G101+#REF!+#REF!+G104+#REF!+G105+G106+G107+G108+G109+G110+G111+G112+G113+G119+G120+G121+G122+G123+#REF!+#REF!+#REF!+#REF!+#REF!+#REF!+G124+G125+G126+G127+G128+G129+G130+G131+G132+G133+#REF!+#REF!+G138+#REF!+G114+G115+G116+#REF!+G103+#REF!+J85+#REF!+G102+#REF!+#REF!+G136+G137+G134+G135+#REF!+G117+G118+#REF!+#REF!</f>
        <v>#REF!</v>
      </c>
    </row>
    <row r="91" spans="1:7" ht="33" customHeight="1">
      <c r="A91" s="249" t="s">
        <v>240</v>
      </c>
      <c r="B91" s="243" t="s">
        <v>7</v>
      </c>
      <c r="C91" s="243" t="s">
        <v>59</v>
      </c>
      <c r="D91" s="243" t="s">
        <v>101</v>
      </c>
      <c r="E91" s="248">
        <v>200</v>
      </c>
      <c r="F91" s="250">
        <v>804</v>
      </c>
      <c r="G91" s="253"/>
    </row>
    <row r="92" spans="1:7" ht="54" customHeight="1">
      <c r="A92" s="7" t="s">
        <v>618</v>
      </c>
      <c r="B92" s="243" t="s">
        <v>7</v>
      </c>
      <c r="C92" s="243" t="s">
        <v>59</v>
      </c>
      <c r="D92" s="243" t="s">
        <v>110</v>
      </c>
      <c r="E92" s="248">
        <v>200</v>
      </c>
      <c r="F92" s="250">
        <v>204</v>
      </c>
      <c r="G92" s="253"/>
    </row>
    <row r="93" spans="1:7" ht="42.75" customHeight="1">
      <c r="A93" s="249" t="s">
        <v>92</v>
      </c>
      <c r="B93" s="243" t="s">
        <v>7</v>
      </c>
      <c r="C93" s="243" t="s">
        <v>59</v>
      </c>
      <c r="D93" s="243" t="s">
        <v>116</v>
      </c>
      <c r="E93" s="248">
        <v>100</v>
      </c>
      <c r="F93" s="250">
        <v>1914</v>
      </c>
      <c r="G93" s="253"/>
    </row>
    <row r="94" spans="1:7" ht="30.75" customHeight="1">
      <c r="A94" s="249" t="s">
        <v>244</v>
      </c>
      <c r="B94" s="243" t="s">
        <v>7</v>
      </c>
      <c r="C94" s="243" t="s">
        <v>59</v>
      </c>
      <c r="D94" s="243" t="s">
        <v>116</v>
      </c>
      <c r="E94" s="248">
        <v>200</v>
      </c>
      <c r="F94" s="250">
        <v>3347.1</v>
      </c>
      <c r="G94" s="253"/>
    </row>
    <row r="95" spans="1:7" ht="31.5" customHeight="1">
      <c r="A95" s="249" t="s">
        <v>93</v>
      </c>
      <c r="B95" s="243" t="s">
        <v>7</v>
      </c>
      <c r="C95" s="243" t="s">
        <v>59</v>
      </c>
      <c r="D95" s="243" t="s">
        <v>116</v>
      </c>
      <c r="E95" s="248">
        <v>800</v>
      </c>
      <c r="F95" s="250">
        <v>29</v>
      </c>
      <c r="G95" s="253"/>
    </row>
    <row r="96" spans="1:7" ht="32.25" customHeight="1">
      <c r="A96" s="249" t="s">
        <v>245</v>
      </c>
      <c r="B96" s="243" t="s">
        <v>7</v>
      </c>
      <c r="C96" s="243" t="s">
        <v>59</v>
      </c>
      <c r="D96" s="243" t="s">
        <v>214</v>
      </c>
      <c r="E96" s="248">
        <v>200</v>
      </c>
      <c r="F96" s="250">
        <v>1212.7</v>
      </c>
      <c r="G96" s="253"/>
    </row>
    <row r="97" spans="1:7" ht="15.75">
      <c r="A97" s="249" t="s">
        <v>246</v>
      </c>
      <c r="B97" s="243" t="s">
        <v>7</v>
      </c>
      <c r="C97" s="243" t="s">
        <v>59</v>
      </c>
      <c r="D97" s="243" t="s">
        <v>223</v>
      </c>
      <c r="E97" s="248">
        <v>200</v>
      </c>
      <c r="F97" s="250">
        <v>1008.7</v>
      </c>
      <c r="G97" s="253"/>
    </row>
    <row r="98" spans="1:7" ht="81.75" customHeight="1">
      <c r="A98" s="336" t="s">
        <v>622</v>
      </c>
      <c r="B98" s="243" t="s">
        <v>7</v>
      </c>
      <c r="C98" s="243" t="s">
        <v>59</v>
      </c>
      <c r="D98" s="243" t="s">
        <v>126</v>
      </c>
      <c r="E98" s="248">
        <v>100</v>
      </c>
      <c r="F98" s="250">
        <v>7133.6</v>
      </c>
      <c r="G98" s="253"/>
    </row>
    <row r="99" spans="1:7" ht="68.25" customHeight="1">
      <c r="A99" s="336" t="s">
        <v>621</v>
      </c>
      <c r="B99" s="243" t="s">
        <v>7</v>
      </c>
      <c r="C99" s="243" t="s">
        <v>59</v>
      </c>
      <c r="D99" s="243" t="s">
        <v>126</v>
      </c>
      <c r="E99" s="248">
        <v>200</v>
      </c>
      <c r="F99" s="250">
        <v>23.8</v>
      </c>
      <c r="G99" s="253"/>
    </row>
    <row r="100" spans="1:7" ht="33" customHeight="1">
      <c r="A100" s="249" t="s">
        <v>239</v>
      </c>
      <c r="B100" s="243" t="s">
        <v>7</v>
      </c>
      <c r="C100" s="243" t="s">
        <v>60</v>
      </c>
      <c r="D100" s="243" t="s">
        <v>100</v>
      </c>
      <c r="E100" s="248">
        <v>200</v>
      </c>
      <c r="F100" s="250">
        <v>3544.7</v>
      </c>
      <c r="G100" s="253"/>
    </row>
    <row r="101" spans="1:7" ht="27.75" customHeight="1">
      <c r="A101" s="249" t="s">
        <v>90</v>
      </c>
      <c r="B101" s="243" t="s">
        <v>7</v>
      </c>
      <c r="C101" s="243" t="s">
        <v>60</v>
      </c>
      <c r="D101" s="243" t="s">
        <v>100</v>
      </c>
      <c r="E101" s="248">
        <v>600</v>
      </c>
      <c r="F101" s="250">
        <v>3455</v>
      </c>
      <c r="G101" s="253"/>
    </row>
    <row r="102" spans="1:7" ht="31.5" customHeight="1">
      <c r="A102" s="336" t="s">
        <v>617</v>
      </c>
      <c r="B102" s="243" t="s">
        <v>7</v>
      </c>
      <c r="C102" s="243" t="s">
        <v>60</v>
      </c>
      <c r="D102" s="243" t="s">
        <v>367</v>
      </c>
      <c r="E102" s="37">
        <v>200</v>
      </c>
      <c r="F102" s="250">
        <v>1914</v>
      </c>
      <c r="G102" s="147">
        <v>1507.4</v>
      </c>
    </row>
    <row r="103" spans="1:7" ht="33" customHeight="1">
      <c r="A103" s="249" t="s">
        <v>362</v>
      </c>
      <c r="B103" s="243" t="s">
        <v>7</v>
      </c>
      <c r="C103" s="243" t="s">
        <v>60</v>
      </c>
      <c r="D103" s="243" t="s">
        <v>361</v>
      </c>
      <c r="E103" s="37">
        <v>200</v>
      </c>
      <c r="F103" s="250">
        <v>250</v>
      </c>
      <c r="G103" s="147">
        <v>220</v>
      </c>
    </row>
    <row r="104" spans="1:7" ht="41.25" customHeight="1">
      <c r="A104" s="7" t="s">
        <v>242</v>
      </c>
      <c r="B104" s="243" t="s">
        <v>7</v>
      </c>
      <c r="C104" s="243" t="s">
        <v>60</v>
      </c>
      <c r="D104" s="243" t="s">
        <v>109</v>
      </c>
      <c r="E104" s="248">
        <v>200</v>
      </c>
      <c r="F104" s="250">
        <v>34.700000000000003</v>
      </c>
      <c r="G104" s="253"/>
    </row>
    <row r="105" spans="1:7" ht="40.5" customHeight="1">
      <c r="A105" s="249" t="s">
        <v>94</v>
      </c>
      <c r="B105" s="243" t="s">
        <v>7</v>
      </c>
      <c r="C105" s="243" t="s">
        <v>60</v>
      </c>
      <c r="D105" s="243" t="s">
        <v>119</v>
      </c>
      <c r="E105" s="248">
        <v>100</v>
      </c>
      <c r="F105" s="250">
        <v>1092.2</v>
      </c>
      <c r="G105" s="253"/>
    </row>
    <row r="106" spans="1:7" ht="29.25" customHeight="1">
      <c r="A106" s="156" t="s">
        <v>247</v>
      </c>
      <c r="B106" s="243" t="s">
        <v>7</v>
      </c>
      <c r="C106" s="243" t="s">
        <v>60</v>
      </c>
      <c r="D106" s="243" t="s">
        <v>119</v>
      </c>
      <c r="E106" s="248">
        <v>200</v>
      </c>
      <c r="F106" s="250">
        <v>10561.9</v>
      </c>
      <c r="G106" s="253"/>
    </row>
    <row r="107" spans="1:7" ht="29.25" customHeight="1">
      <c r="A107" s="156" t="s">
        <v>95</v>
      </c>
      <c r="B107" s="243" t="s">
        <v>7</v>
      </c>
      <c r="C107" s="243" t="s">
        <v>60</v>
      </c>
      <c r="D107" s="243" t="s">
        <v>119</v>
      </c>
      <c r="E107" s="248">
        <v>600</v>
      </c>
      <c r="F107" s="250">
        <v>18086.900000000001</v>
      </c>
      <c r="G107" s="253"/>
    </row>
    <row r="108" spans="1:7" ht="32.25" customHeight="1">
      <c r="A108" s="156" t="s">
        <v>96</v>
      </c>
      <c r="B108" s="243" t="s">
        <v>7</v>
      </c>
      <c r="C108" s="243" t="s">
        <v>60</v>
      </c>
      <c r="D108" s="243" t="s">
        <v>119</v>
      </c>
      <c r="E108" s="248">
        <v>800</v>
      </c>
      <c r="F108" s="250">
        <v>135.19999999999999</v>
      </c>
      <c r="G108" s="253"/>
    </row>
    <row r="109" spans="1:7" ht="33" customHeight="1">
      <c r="A109" s="249" t="s">
        <v>245</v>
      </c>
      <c r="B109" s="243" t="s">
        <v>7</v>
      </c>
      <c r="C109" s="243" t="s">
        <v>60</v>
      </c>
      <c r="D109" s="243" t="s">
        <v>121</v>
      </c>
      <c r="E109" s="248">
        <v>200</v>
      </c>
      <c r="F109" s="250">
        <v>659.7</v>
      </c>
      <c r="G109" s="253"/>
    </row>
    <row r="110" spans="1:7" ht="27" customHeight="1">
      <c r="A110" s="249" t="s">
        <v>246</v>
      </c>
      <c r="B110" s="243" t="s">
        <v>7</v>
      </c>
      <c r="C110" s="243" t="s">
        <v>60</v>
      </c>
      <c r="D110" s="243" t="s">
        <v>224</v>
      </c>
      <c r="E110" s="248">
        <v>200</v>
      </c>
      <c r="F110" s="250">
        <v>629.20000000000005</v>
      </c>
      <c r="G110" s="253"/>
    </row>
    <row r="111" spans="1:7" ht="81" customHeight="1">
      <c r="A111" s="249" t="s">
        <v>283</v>
      </c>
      <c r="B111" s="243" t="s">
        <v>7</v>
      </c>
      <c r="C111" s="243" t="s">
        <v>60</v>
      </c>
      <c r="D111" s="243" t="s">
        <v>131</v>
      </c>
      <c r="E111" s="248">
        <v>100</v>
      </c>
      <c r="F111" s="250">
        <v>14272.1</v>
      </c>
      <c r="G111" s="253"/>
    </row>
    <row r="112" spans="1:7" ht="70.5" customHeight="1">
      <c r="A112" s="249" t="s">
        <v>249</v>
      </c>
      <c r="B112" s="243" t="s">
        <v>7</v>
      </c>
      <c r="C112" s="243" t="s">
        <v>60</v>
      </c>
      <c r="D112" s="243" t="s">
        <v>131</v>
      </c>
      <c r="E112" s="248">
        <v>200</v>
      </c>
      <c r="F112" s="250">
        <v>156.9</v>
      </c>
      <c r="G112" s="253"/>
    </row>
    <row r="113" spans="1:7" ht="70.5" customHeight="1">
      <c r="A113" s="156" t="s">
        <v>284</v>
      </c>
      <c r="B113" s="243" t="s">
        <v>7</v>
      </c>
      <c r="C113" s="243" t="s">
        <v>60</v>
      </c>
      <c r="D113" s="243" t="s">
        <v>131</v>
      </c>
      <c r="E113" s="248">
        <v>600</v>
      </c>
      <c r="F113" s="250">
        <v>39192.6</v>
      </c>
      <c r="G113" s="16"/>
    </row>
    <row r="114" spans="1:7" ht="42" customHeight="1">
      <c r="A114" s="249" t="s">
        <v>135</v>
      </c>
      <c r="B114" s="243" t="s">
        <v>7</v>
      </c>
      <c r="C114" s="243" t="s">
        <v>358</v>
      </c>
      <c r="D114" s="243" t="s">
        <v>136</v>
      </c>
      <c r="E114" s="248">
        <v>100</v>
      </c>
      <c r="F114" s="250">
        <v>3107.8</v>
      </c>
      <c r="G114" s="16"/>
    </row>
    <row r="115" spans="1:7" ht="32.25" customHeight="1">
      <c r="A115" s="249" t="s">
        <v>250</v>
      </c>
      <c r="B115" s="243" t="s">
        <v>7</v>
      </c>
      <c r="C115" s="243" t="s">
        <v>358</v>
      </c>
      <c r="D115" s="243" t="s">
        <v>136</v>
      </c>
      <c r="E115" s="248">
        <v>200</v>
      </c>
      <c r="F115" s="250">
        <v>685.2</v>
      </c>
      <c r="G115" s="253"/>
    </row>
    <row r="116" spans="1:7" ht="24.75" customHeight="1">
      <c r="A116" s="249" t="s">
        <v>137</v>
      </c>
      <c r="B116" s="243" t="s">
        <v>7</v>
      </c>
      <c r="C116" s="243" t="s">
        <v>358</v>
      </c>
      <c r="D116" s="243" t="s">
        <v>136</v>
      </c>
      <c r="E116" s="248">
        <v>800</v>
      </c>
      <c r="F116" s="250">
        <v>88.3</v>
      </c>
      <c r="G116" s="253"/>
    </row>
    <row r="117" spans="1:7" ht="51.75" customHeight="1">
      <c r="A117" s="217" t="s">
        <v>858</v>
      </c>
      <c r="B117" s="243" t="s">
        <v>7</v>
      </c>
      <c r="C117" s="243" t="s">
        <v>358</v>
      </c>
      <c r="D117" s="394" t="s">
        <v>859</v>
      </c>
      <c r="E117" s="248">
        <v>100</v>
      </c>
      <c r="F117" s="250">
        <v>14.3</v>
      </c>
      <c r="G117" s="234"/>
    </row>
    <row r="118" spans="1:7" ht="54" customHeight="1">
      <c r="A118" s="398" t="s">
        <v>857</v>
      </c>
      <c r="B118" s="243" t="s">
        <v>7</v>
      </c>
      <c r="C118" s="243" t="s">
        <v>358</v>
      </c>
      <c r="D118" s="394" t="s">
        <v>623</v>
      </c>
      <c r="E118" s="248">
        <v>100</v>
      </c>
      <c r="F118" s="250">
        <v>6.1</v>
      </c>
      <c r="G118" s="234"/>
    </row>
    <row r="119" spans="1:7" ht="28.5" customHeight="1">
      <c r="A119" s="4" t="s">
        <v>251</v>
      </c>
      <c r="B119" s="243" t="s">
        <v>7</v>
      </c>
      <c r="C119" s="243" t="s">
        <v>61</v>
      </c>
      <c r="D119" s="243" t="s">
        <v>143</v>
      </c>
      <c r="E119" s="248">
        <v>200</v>
      </c>
      <c r="F119" s="250">
        <v>69.3</v>
      </c>
      <c r="G119" s="253"/>
    </row>
    <row r="120" spans="1:7" ht="28.5" customHeight="1">
      <c r="A120" s="4" t="s">
        <v>142</v>
      </c>
      <c r="B120" s="243" t="s">
        <v>7</v>
      </c>
      <c r="C120" s="243" t="s">
        <v>61</v>
      </c>
      <c r="D120" s="243" t="s">
        <v>143</v>
      </c>
      <c r="E120" s="248">
        <v>600</v>
      </c>
      <c r="F120" s="250">
        <v>184.8</v>
      </c>
      <c r="G120" s="253"/>
    </row>
    <row r="121" spans="1:7" ht="32.25" customHeight="1">
      <c r="A121" s="249" t="s">
        <v>252</v>
      </c>
      <c r="B121" s="243" t="s">
        <v>7</v>
      </c>
      <c r="C121" s="243" t="s">
        <v>61</v>
      </c>
      <c r="D121" s="243" t="s">
        <v>144</v>
      </c>
      <c r="E121" s="248">
        <v>200</v>
      </c>
      <c r="F121" s="250">
        <v>23.1</v>
      </c>
      <c r="G121" s="253"/>
    </row>
    <row r="122" spans="1:7" ht="30" customHeight="1">
      <c r="A122" s="4" t="s">
        <v>285</v>
      </c>
      <c r="B122" s="243" t="s">
        <v>7</v>
      </c>
      <c r="C122" s="243" t="s">
        <v>61</v>
      </c>
      <c r="D122" s="243" t="s">
        <v>287</v>
      </c>
      <c r="E122" s="248">
        <v>200</v>
      </c>
      <c r="F122" s="250">
        <v>124.7</v>
      </c>
      <c r="G122" s="253"/>
    </row>
    <row r="123" spans="1:7" ht="28.5" customHeight="1">
      <c r="A123" s="4" t="s">
        <v>286</v>
      </c>
      <c r="B123" s="243" t="s">
        <v>7</v>
      </c>
      <c r="C123" s="243" t="s">
        <v>61</v>
      </c>
      <c r="D123" s="243" t="s">
        <v>287</v>
      </c>
      <c r="E123" s="248">
        <v>600</v>
      </c>
      <c r="F123" s="250">
        <v>265.7</v>
      </c>
      <c r="G123" s="253"/>
    </row>
    <row r="124" spans="1:7" ht="20.25" customHeight="1">
      <c r="A124" s="249" t="s">
        <v>281</v>
      </c>
      <c r="B124" s="243" t="s">
        <v>7</v>
      </c>
      <c r="C124" s="243" t="s">
        <v>62</v>
      </c>
      <c r="D124" s="243" t="s">
        <v>104</v>
      </c>
      <c r="E124" s="248">
        <v>200</v>
      </c>
      <c r="F124" s="250">
        <v>45.1</v>
      </c>
      <c r="G124" s="253"/>
    </row>
    <row r="125" spans="1:7" ht="15.75">
      <c r="A125" s="249" t="s">
        <v>225</v>
      </c>
      <c r="B125" s="243" t="s">
        <v>7</v>
      </c>
      <c r="C125" s="243" t="s">
        <v>62</v>
      </c>
      <c r="D125" s="243" t="s">
        <v>104</v>
      </c>
      <c r="E125" s="248">
        <v>300</v>
      </c>
      <c r="F125" s="250">
        <v>50</v>
      </c>
      <c r="G125" s="253"/>
    </row>
    <row r="126" spans="1:7" ht="31.5" customHeight="1">
      <c r="A126" s="249" t="s">
        <v>243</v>
      </c>
      <c r="B126" s="243" t="s">
        <v>7</v>
      </c>
      <c r="C126" s="243" t="s">
        <v>62</v>
      </c>
      <c r="D126" s="243" t="s">
        <v>222</v>
      </c>
      <c r="E126" s="248">
        <v>200</v>
      </c>
      <c r="F126" s="250">
        <v>346.4</v>
      </c>
      <c r="G126" s="253"/>
    </row>
    <row r="127" spans="1:7" ht="31.5" customHeight="1">
      <c r="A127" s="249" t="s">
        <v>219</v>
      </c>
      <c r="B127" s="243" t="s">
        <v>7</v>
      </c>
      <c r="C127" s="243" t="s">
        <v>62</v>
      </c>
      <c r="D127" s="243" t="s">
        <v>222</v>
      </c>
      <c r="E127" s="248">
        <v>600</v>
      </c>
      <c r="F127" s="250">
        <v>130</v>
      </c>
      <c r="G127" s="253"/>
    </row>
    <row r="128" spans="1:7" ht="33.75" customHeight="1">
      <c r="A128" s="249" t="s">
        <v>97</v>
      </c>
      <c r="B128" s="243" t="s">
        <v>7</v>
      </c>
      <c r="C128" s="243" t="s">
        <v>62</v>
      </c>
      <c r="D128" s="243" t="s">
        <v>120</v>
      </c>
      <c r="E128" s="248">
        <v>100</v>
      </c>
      <c r="F128" s="250">
        <v>6638.8</v>
      </c>
      <c r="G128" s="253"/>
    </row>
    <row r="129" spans="1:7" ht="18.75" customHeight="1">
      <c r="A129" s="156" t="s">
        <v>248</v>
      </c>
      <c r="B129" s="243" t="s">
        <v>7</v>
      </c>
      <c r="C129" s="243" t="s">
        <v>62</v>
      </c>
      <c r="D129" s="243" t="s">
        <v>120</v>
      </c>
      <c r="E129" s="248">
        <v>200</v>
      </c>
      <c r="F129" s="250">
        <v>1067.9000000000001</v>
      </c>
      <c r="G129" s="253"/>
    </row>
    <row r="130" spans="1:7" ht="18.75" customHeight="1">
      <c r="A130" s="156" t="s">
        <v>98</v>
      </c>
      <c r="B130" s="243" t="s">
        <v>7</v>
      </c>
      <c r="C130" s="243" t="s">
        <v>62</v>
      </c>
      <c r="D130" s="243" t="s">
        <v>120</v>
      </c>
      <c r="E130" s="248">
        <v>800</v>
      </c>
      <c r="F130" s="250">
        <v>1.9</v>
      </c>
      <c r="G130" s="253"/>
    </row>
    <row r="131" spans="1:7" ht="30" customHeight="1">
      <c r="A131" s="249" t="s">
        <v>152</v>
      </c>
      <c r="B131" s="243" t="s">
        <v>7</v>
      </c>
      <c r="C131" s="243" t="s">
        <v>62</v>
      </c>
      <c r="D131" s="243" t="s">
        <v>156</v>
      </c>
      <c r="E131" s="248">
        <v>300</v>
      </c>
      <c r="F131" s="250">
        <v>16</v>
      </c>
      <c r="G131" s="253"/>
    </row>
    <row r="132" spans="1:7" ht="23.25" customHeight="1">
      <c r="A132" s="249" t="s">
        <v>153</v>
      </c>
      <c r="B132" s="243" t="s">
        <v>7</v>
      </c>
      <c r="C132" s="243" t="s">
        <v>62</v>
      </c>
      <c r="D132" s="243" t="s">
        <v>157</v>
      </c>
      <c r="E132" s="248">
        <v>300</v>
      </c>
      <c r="F132" s="250">
        <v>108.1</v>
      </c>
      <c r="G132" s="253"/>
    </row>
    <row r="133" spans="1:7" ht="23.25" customHeight="1">
      <c r="A133" s="249" t="s">
        <v>154</v>
      </c>
      <c r="B133" s="243" t="s">
        <v>7</v>
      </c>
      <c r="C133" s="243" t="s">
        <v>62</v>
      </c>
      <c r="D133" s="243" t="s">
        <v>158</v>
      </c>
      <c r="E133" s="248">
        <v>300</v>
      </c>
      <c r="F133" s="250">
        <v>40.9</v>
      </c>
      <c r="G133" s="253"/>
    </row>
    <row r="134" spans="1:7" ht="30.75" customHeight="1">
      <c r="A134" s="315" t="s">
        <v>607</v>
      </c>
      <c r="B134" s="243" t="s">
        <v>7</v>
      </c>
      <c r="C134" s="243" t="s">
        <v>62</v>
      </c>
      <c r="D134" s="243" t="s">
        <v>376</v>
      </c>
      <c r="E134" s="248">
        <v>200</v>
      </c>
      <c r="F134" s="250">
        <v>108</v>
      </c>
      <c r="G134" s="147">
        <v>26</v>
      </c>
    </row>
    <row r="135" spans="1:7" ht="43.5" customHeight="1">
      <c r="A135" s="249" t="s">
        <v>391</v>
      </c>
      <c r="B135" s="243" t="s">
        <v>7</v>
      </c>
      <c r="C135" s="243" t="s">
        <v>62</v>
      </c>
      <c r="D135" s="243" t="s">
        <v>377</v>
      </c>
      <c r="E135" s="248">
        <v>300</v>
      </c>
      <c r="F135" s="250">
        <v>14</v>
      </c>
      <c r="G135" s="147">
        <v>4</v>
      </c>
    </row>
    <row r="136" spans="1:7" ht="39.75" customHeight="1">
      <c r="A136" s="249" t="s">
        <v>369</v>
      </c>
      <c r="B136" s="243" t="s">
        <v>7</v>
      </c>
      <c r="C136" s="243" t="s">
        <v>62</v>
      </c>
      <c r="D136" s="247">
        <v>4190000270</v>
      </c>
      <c r="E136" s="248">
        <v>100</v>
      </c>
      <c r="F136" s="250">
        <v>1213.8</v>
      </c>
      <c r="G136" s="90">
        <v>861.8</v>
      </c>
    </row>
    <row r="137" spans="1:7" ht="30" customHeight="1">
      <c r="A137" s="249" t="s">
        <v>370</v>
      </c>
      <c r="B137" s="243" t="s">
        <v>7</v>
      </c>
      <c r="C137" s="243" t="s">
        <v>62</v>
      </c>
      <c r="D137" s="247">
        <v>4190000270</v>
      </c>
      <c r="E137" s="248">
        <v>200</v>
      </c>
      <c r="F137" s="250">
        <v>110</v>
      </c>
      <c r="G137" s="90">
        <v>110</v>
      </c>
    </row>
    <row r="138" spans="1:7" ht="42.75" customHeight="1">
      <c r="A138" s="335" t="s">
        <v>619</v>
      </c>
      <c r="B138" s="243" t="s">
        <v>7</v>
      </c>
      <c r="C138" s="247">
        <v>1004</v>
      </c>
      <c r="D138" s="243" t="s">
        <v>111</v>
      </c>
      <c r="E138" s="248">
        <v>300</v>
      </c>
      <c r="F138" s="250">
        <v>492.2</v>
      </c>
      <c r="G138" s="253"/>
    </row>
    <row r="139" spans="1:7" ht="24.75" customHeight="1">
      <c r="A139" s="252" t="s">
        <v>235</v>
      </c>
      <c r="B139" s="15" t="s">
        <v>234</v>
      </c>
      <c r="C139" s="245"/>
      <c r="D139" s="15"/>
      <c r="E139" s="246"/>
      <c r="F139" s="251">
        <f>F140+F141+F142+F143+F144+F146+F147+F150+F151+F145+F148+F149</f>
        <v>2363.5</v>
      </c>
      <c r="G139" s="251" t="e">
        <f>G140+G141+G142+#REF!+G143+G144+G146+G147+G150+#REF!+G151+G145+#REF!</f>
        <v>#REF!</v>
      </c>
    </row>
    <row r="140" spans="1:7" ht="29.25" customHeight="1">
      <c r="A140" s="249" t="s">
        <v>259</v>
      </c>
      <c r="B140" s="243" t="s">
        <v>234</v>
      </c>
      <c r="C140" s="243" t="s">
        <v>51</v>
      </c>
      <c r="D140" s="243" t="s">
        <v>351</v>
      </c>
      <c r="E140" s="248">
        <v>200</v>
      </c>
      <c r="F140" s="250">
        <v>70</v>
      </c>
      <c r="G140" s="253"/>
    </row>
    <row r="141" spans="1:7" ht="32.25" customHeight="1">
      <c r="A141" s="244" t="s">
        <v>348</v>
      </c>
      <c r="B141" s="243" t="s">
        <v>234</v>
      </c>
      <c r="C141" s="6" t="s">
        <v>51</v>
      </c>
      <c r="D141" s="247">
        <v>1910100550</v>
      </c>
      <c r="E141" s="248">
        <v>200</v>
      </c>
      <c r="F141" s="250">
        <v>150</v>
      </c>
      <c r="G141" s="253"/>
    </row>
    <row r="142" spans="1:7" ht="33" customHeight="1">
      <c r="A142" s="249" t="s">
        <v>271</v>
      </c>
      <c r="B142" s="243" t="s">
        <v>234</v>
      </c>
      <c r="C142" s="243" t="s">
        <v>51</v>
      </c>
      <c r="D142" s="243" t="s">
        <v>333</v>
      </c>
      <c r="E142" s="248">
        <v>200</v>
      </c>
      <c r="F142" s="250">
        <v>136.5</v>
      </c>
      <c r="G142" s="253"/>
    </row>
    <row r="143" spans="1:7" ht="44.25" customHeight="1">
      <c r="A143" s="249" t="s">
        <v>230</v>
      </c>
      <c r="B143" s="243" t="s">
        <v>234</v>
      </c>
      <c r="C143" s="243" t="s">
        <v>236</v>
      </c>
      <c r="D143" s="243" t="s">
        <v>216</v>
      </c>
      <c r="E143" s="6" t="s">
        <v>8</v>
      </c>
      <c r="F143" s="250">
        <v>1240.2</v>
      </c>
      <c r="G143" s="253"/>
    </row>
    <row r="144" spans="1:7" ht="30.75" customHeight="1">
      <c r="A144" s="249" t="s">
        <v>268</v>
      </c>
      <c r="B144" s="243" t="s">
        <v>234</v>
      </c>
      <c r="C144" s="243" t="s">
        <v>236</v>
      </c>
      <c r="D144" s="243" t="s">
        <v>216</v>
      </c>
      <c r="E144" s="6" t="s">
        <v>80</v>
      </c>
      <c r="F144" s="250">
        <v>156</v>
      </c>
      <c r="G144" s="253"/>
    </row>
    <row r="145" spans="1:7" ht="23.25" customHeight="1">
      <c r="A145" s="249" t="s">
        <v>365</v>
      </c>
      <c r="B145" s="243" t="s">
        <v>234</v>
      </c>
      <c r="C145" s="243" t="s">
        <v>236</v>
      </c>
      <c r="D145" s="243" t="s">
        <v>216</v>
      </c>
      <c r="E145" s="6" t="s">
        <v>364</v>
      </c>
      <c r="F145" s="250">
        <v>3</v>
      </c>
      <c r="G145" s="253"/>
    </row>
    <row r="146" spans="1:7" ht="30.75" customHeight="1">
      <c r="A146" s="244" t="s">
        <v>282</v>
      </c>
      <c r="B146" s="243" t="s">
        <v>234</v>
      </c>
      <c r="C146" s="243" t="s">
        <v>61</v>
      </c>
      <c r="D146" s="243" t="s">
        <v>149</v>
      </c>
      <c r="E146" s="248">
        <v>200</v>
      </c>
      <c r="F146" s="250">
        <v>110</v>
      </c>
      <c r="G146" s="253"/>
    </row>
    <row r="147" spans="1:7" ht="33" customHeight="1">
      <c r="A147" s="341" t="s">
        <v>688</v>
      </c>
      <c r="B147" s="163" t="s">
        <v>234</v>
      </c>
      <c r="C147" s="6" t="s">
        <v>61</v>
      </c>
      <c r="D147" s="150">
        <v>1210100500</v>
      </c>
      <c r="E147" s="346">
        <v>200</v>
      </c>
      <c r="F147" s="353">
        <v>20</v>
      </c>
      <c r="G147" s="253"/>
    </row>
    <row r="148" spans="1:7" ht="33" customHeight="1">
      <c r="A148" s="341" t="s">
        <v>263</v>
      </c>
      <c r="B148" s="318" t="s">
        <v>234</v>
      </c>
      <c r="C148" s="6" t="s">
        <v>61</v>
      </c>
      <c r="D148" s="344">
        <v>1210100510</v>
      </c>
      <c r="E148" s="346">
        <v>200</v>
      </c>
      <c r="F148" s="353">
        <v>70</v>
      </c>
      <c r="G148" s="317"/>
    </row>
    <row r="149" spans="1:7" ht="33" customHeight="1">
      <c r="A149" s="341" t="s">
        <v>608</v>
      </c>
      <c r="B149" s="318" t="s">
        <v>234</v>
      </c>
      <c r="C149" s="6" t="s">
        <v>61</v>
      </c>
      <c r="D149" s="344">
        <v>1210100520</v>
      </c>
      <c r="E149" s="346">
        <v>200</v>
      </c>
      <c r="F149" s="353">
        <v>10</v>
      </c>
      <c r="G149" s="317"/>
    </row>
    <row r="150" spans="1:7" ht="30" customHeight="1">
      <c r="A150" s="249" t="s">
        <v>261</v>
      </c>
      <c r="B150" s="243" t="s">
        <v>234</v>
      </c>
      <c r="C150" s="243" t="s">
        <v>62</v>
      </c>
      <c r="D150" s="247">
        <v>1110100310</v>
      </c>
      <c r="E150" s="248">
        <v>200</v>
      </c>
      <c r="F150" s="250">
        <v>150</v>
      </c>
      <c r="G150" s="253"/>
    </row>
    <row r="151" spans="1:7" ht="27.75" customHeight="1">
      <c r="A151" s="249" t="s">
        <v>258</v>
      </c>
      <c r="B151" s="243" t="s">
        <v>234</v>
      </c>
      <c r="C151" s="243" t="s">
        <v>69</v>
      </c>
      <c r="D151" s="243" t="s">
        <v>187</v>
      </c>
      <c r="E151" s="248">
        <v>200</v>
      </c>
      <c r="F151" s="250">
        <v>247.8</v>
      </c>
      <c r="G151" s="253"/>
    </row>
    <row r="152" spans="1:7" ht="23.25" customHeight="1">
      <c r="A152" s="10" t="s">
        <v>19</v>
      </c>
      <c r="B152" s="119"/>
      <c r="C152" s="119"/>
      <c r="D152" s="119"/>
      <c r="E152" s="119"/>
      <c r="F152" s="251">
        <f>F14+F61+F58+F90+F139</f>
        <v>186674.90000000002</v>
      </c>
      <c r="G152" s="251" t="e">
        <f>G14+G61+G58+G90+G139</f>
        <v>#REF!</v>
      </c>
    </row>
    <row r="153" spans="1:7" ht="15.75">
      <c r="A153" s="1"/>
    </row>
    <row r="154" spans="1:7" ht="15.75">
      <c r="A154" s="1"/>
    </row>
  </sheetData>
  <mergeCells count="15">
    <mergeCell ref="F11:F13"/>
    <mergeCell ref="A7:F7"/>
    <mergeCell ref="D1:G1"/>
    <mergeCell ref="D2:G2"/>
    <mergeCell ref="D3:G3"/>
    <mergeCell ref="D4:G4"/>
    <mergeCell ref="C5:G5"/>
    <mergeCell ref="E10:G10"/>
    <mergeCell ref="G11:G13"/>
    <mergeCell ref="A8:F8"/>
    <mergeCell ref="A11:A13"/>
    <mergeCell ref="B11:B13"/>
    <mergeCell ref="C11:C13"/>
    <mergeCell ref="D11:D13"/>
    <mergeCell ref="E11:E13"/>
  </mergeCells>
  <pageMargins left="0.9055118110236221" right="0.31496062992125984" top="0.35433070866141736" bottom="0.35433070866141736" header="0" footer="0"/>
  <pageSetup paperSize="9" scale="56" orientation="portrait" r:id="rId1"/>
  <rowBreaks count="3" manualBreakCount="3">
    <brk id="46" max="5" man="1"/>
    <brk id="91" max="5" man="1"/>
    <brk id="127" max="5" man="1"/>
  </rowBreaks>
</worksheet>
</file>

<file path=xl/worksheets/sheet12.xml><?xml version="1.0" encoding="utf-8"?>
<worksheet xmlns="http://schemas.openxmlformats.org/spreadsheetml/2006/main" xmlns:r="http://schemas.openxmlformats.org/officeDocument/2006/relationships">
  <dimension ref="A1:H140"/>
  <sheetViews>
    <sheetView view="pageBreakPreview" topLeftCell="A46" zoomScaleSheetLayoutView="100" workbookViewId="0">
      <selection activeCell="E55" sqref="E55"/>
    </sheetView>
  </sheetViews>
  <sheetFormatPr defaultRowHeight="15"/>
  <cols>
    <col min="1" max="1" width="64" customWidth="1"/>
    <col min="2" max="2" width="5.140625" customWidth="1"/>
    <col min="3" max="3" width="4.85546875" customWidth="1"/>
    <col min="4" max="4" width="11.28515625" customWidth="1"/>
    <col min="5" max="5" width="4.7109375" customWidth="1"/>
    <col min="6" max="6" width="8.42578125" customWidth="1"/>
    <col min="7" max="7" width="0.140625" hidden="1" customWidth="1"/>
    <col min="8" max="8" width="8.5703125" customWidth="1"/>
  </cols>
  <sheetData>
    <row r="1" spans="1:8" ht="15.75" customHeight="1">
      <c r="D1" s="402" t="s">
        <v>842</v>
      </c>
      <c r="E1" s="402"/>
      <c r="F1" s="402"/>
      <c r="G1" s="402"/>
      <c r="H1" s="402"/>
    </row>
    <row r="2" spans="1:8" ht="15.75" customHeight="1">
      <c r="D2" s="402" t="s">
        <v>0</v>
      </c>
      <c r="E2" s="402"/>
      <c r="F2" s="402"/>
      <c r="G2" s="402"/>
      <c r="H2" s="402"/>
    </row>
    <row r="3" spans="1:8" ht="15.75" customHeight="1">
      <c r="D3" s="402" t="s">
        <v>1</v>
      </c>
      <c r="E3" s="402"/>
      <c r="F3" s="402"/>
      <c r="G3" s="402"/>
      <c r="H3" s="402"/>
    </row>
    <row r="4" spans="1:8" ht="18.75" customHeight="1">
      <c r="A4" s="2"/>
      <c r="D4" s="402" t="s">
        <v>2</v>
      </c>
      <c r="E4" s="402"/>
      <c r="F4" s="402"/>
      <c r="G4" s="402"/>
      <c r="H4" s="402"/>
    </row>
    <row r="5" spans="1:8" ht="18.75" customHeight="1">
      <c r="A5" s="2"/>
      <c r="C5" s="402" t="s">
        <v>612</v>
      </c>
      <c r="D5" s="402"/>
      <c r="E5" s="402"/>
      <c r="F5" s="402"/>
      <c r="G5" s="402"/>
      <c r="H5" s="402"/>
    </row>
    <row r="6" spans="1:8" ht="18.75">
      <c r="A6" s="2"/>
    </row>
    <row r="7" spans="1:8">
      <c r="A7" s="418" t="s">
        <v>76</v>
      </c>
      <c r="B7" s="471"/>
      <c r="C7" s="471"/>
      <c r="D7" s="471"/>
      <c r="E7" s="471"/>
      <c r="F7" s="471"/>
    </row>
    <row r="8" spans="1:8">
      <c r="A8" s="418" t="s">
        <v>611</v>
      </c>
      <c r="B8" s="471"/>
      <c r="C8" s="471"/>
      <c r="D8" s="471"/>
      <c r="E8" s="471"/>
      <c r="F8" s="471"/>
    </row>
    <row r="9" spans="1:8" ht="15.75">
      <c r="A9" s="3"/>
    </row>
    <row r="10" spans="1:8" ht="23.25" customHeight="1">
      <c r="A10" s="1"/>
      <c r="E10" s="499" t="s">
        <v>4</v>
      </c>
      <c r="F10" s="499"/>
      <c r="G10" s="499"/>
      <c r="H10" s="499"/>
    </row>
    <row r="11" spans="1:8" ht="23.25" customHeight="1">
      <c r="A11" s="502"/>
      <c r="B11" s="514" t="s">
        <v>81</v>
      </c>
      <c r="C11" s="514" t="s">
        <v>70</v>
      </c>
      <c r="D11" s="511" t="s">
        <v>11</v>
      </c>
      <c r="E11" s="511" t="s">
        <v>71</v>
      </c>
      <c r="F11" s="508" t="s">
        <v>581</v>
      </c>
      <c r="G11" s="509"/>
      <c r="H11" s="510"/>
    </row>
    <row r="12" spans="1:8" ht="45" customHeight="1">
      <c r="A12" s="503"/>
      <c r="B12" s="515"/>
      <c r="C12" s="515"/>
      <c r="D12" s="512"/>
      <c r="E12" s="512"/>
      <c r="F12" s="505" t="s">
        <v>554</v>
      </c>
      <c r="G12" s="466" t="s">
        <v>582</v>
      </c>
      <c r="H12" s="507" t="s">
        <v>582</v>
      </c>
    </row>
    <row r="13" spans="1:8" ht="23.25" customHeight="1">
      <c r="A13" s="503"/>
      <c r="B13" s="515"/>
      <c r="C13" s="515"/>
      <c r="D13" s="512"/>
      <c r="E13" s="512"/>
      <c r="F13" s="506"/>
      <c r="G13" s="507"/>
      <c r="H13" s="507"/>
    </row>
    <row r="14" spans="1:8" ht="28.5" customHeight="1">
      <c r="A14" s="504"/>
      <c r="B14" s="516"/>
      <c r="C14" s="516"/>
      <c r="D14" s="513"/>
      <c r="E14" s="513"/>
      <c r="F14" s="473"/>
      <c r="G14" s="467"/>
      <c r="H14" s="467"/>
    </row>
    <row r="15" spans="1:8" ht="22.5" customHeight="1">
      <c r="A15" s="8" t="s">
        <v>72</v>
      </c>
      <c r="B15" s="15" t="s">
        <v>74</v>
      </c>
      <c r="C15" s="9"/>
      <c r="D15" s="119"/>
      <c r="E15" s="119"/>
      <c r="F15" s="284">
        <f>F16+F17+F18+F19+F20+F21+F23+F24+F27+F28+F29+F30+F31+F32+F33+F34+F35+F36+F37+F38+F39+F40+F42+F43+F44+F45+F46+F47+F48+F49+F50+F51+F52+F53+F54+F55+F22+F41+F25+F26</f>
        <v>32608.100000000002</v>
      </c>
      <c r="G15" s="386">
        <f t="shared" ref="G15:H15" si="0">G16+G17+G18+G19+G20+G21+G23+G24+G27+G28+G29+G30+G31+G32+G33+G34+G35+G36+G37+G38+G39+G40+G42+G43+G44+G45+G46+G47+G48+G49+G50+G51+G52+G53+G54+G55+G22+G41+G25+G26</f>
        <v>2962.5</v>
      </c>
      <c r="H15" s="386">
        <f t="shared" si="0"/>
        <v>31285.7</v>
      </c>
    </row>
    <row r="16" spans="1:8" ht="68.25" customHeight="1">
      <c r="A16" s="7" t="s">
        <v>206</v>
      </c>
      <c r="B16" s="269" t="s">
        <v>74</v>
      </c>
      <c r="C16" s="17" t="s">
        <v>85</v>
      </c>
      <c r="D16" s="279">
        <v>4190000250</v>
      </c>
      <c r="E16" s="320">
        <v>100</v>
      </c>
      <c r="F16" s="286">
        <v>1313.5</v>
      </c>
      <c r="G16" s="289"/>
      <c r="H16" s="286">
        <v>1313.5</v>
      </c>
    </row>
    <row r="17" spans="1:8" ht="54.75" customHeight="1">
      <c r="A17" s="285" t="s">
        <v>207</v>
      </c>
      <c r="B17" s="269" t="s">
        <v>74</v>
      </c>
      <c r="C17" s="269" t="s">
        <v>48</v>
      </c>
      <c r="D17" s="279">
        <v>4190000280</v>
      </c>
      <c r="E17" s="276">
        <v>100</v>
      </c>
      <c r="F17" s="286">
        <v>12279.7</v>
      </c>
      <c r="G17" s="289"/>
      <c r="H17" s="286">
        <v>12279.7</v>
      </c>
    </row>
    <row r="18" spans="1:8" ht="41.25" customHeight="1">
      <c r="A18" s="285" t="s">
        <v>267</v>
      </c>
      <c r="B18" s="269" t="s">
        <v>74</v>
      </c>
      <c r="C18" s="269" t="s">
        <v>48</v>
      </c>
      <c r="D18" s="279">
        <v>4190000280</v>
      </c>
      <c r="E18" s="276">
        <v>200</v>
      </c>
      <c r="F18" s="286">
        <v>2437.6</v>
      </c>
      <c r="G18" s="289"/>
      <c r="H18" s="286">
        <v>2437.6</v>
      </c>
    </row>
    <row r="19" spans="1:8" ht="41.25" customHeight="1">
      <c r="A19" s="285" t="s">
        <v>20</v>
      </c>
      <c r="B19" s="269" t="s">
        <v>74</v>
      </c>
      <c r="C19" s="269" t="s">
        <v>48</v>
      </c>
      <c r="D19" s="279">
        <v>4190000280</v>
      </c>
      <c r="E19" s="276">
        <v>800</v>
      </c>
      <c r="F19" s="286">
        <v>25.4</v>
      </c>
      <c r="G19" s="289"/>
      <c r="H19" s="286">
        <v>25.4</v>
      </c>
    </row>
    <row r="20" spans="1:8" ht="66" customHeight="1">
      <c r="A20" s="270" t="s">
        <v>202</v>
      </c>
      <c r="B20" s="269" t="s">
        <v>74</v>
      </c>
      <c r="C20" s="269" t="s">
        <v>48</v>
      </c>
      <c r="D20" s="279">
        <v>1410180360</v>
      </c>
      <c r="E20" s="276">
        <v>100</v>
      </c>
      <c r="F20" s="286">
        <v>327.3</v>
      </c>
      <c r="G20" s="289"/>
      <c r="H20" s="286">
        <v>327.3</v>
      </c>
    </row>
    <row r="21" spans="1:8" ht="43.5" customHeight="1">
      <c r="A21" s="270" t="s">
        <v>262</v>
      </c>
      <c r="B21" s="269" t="s">
        <v>74</v>
      </c>
      <c r="C21" s="269" t="s">
        <v>48</v>
      </c>
      <c r="D21" s="279">
        <v>1410180360</v>
      </c>
      <c r="E21" s="276">
        <v>200</v>
      </c>
      <c r="F21" s="286">
        <v>35.4</v>
      </c>
      <c r="G21" s="289"/>
      <c r="H21" s="286">
        <v>35.4</v>
      </c>
    </row>
    <row r="22" spans="1:8" ht="51" customHeight="1">
      <c r="A22" s="337" t="s">
        <v>630</v>
      </c>
      <c r="B22" s="326" t="s">
        <v>74</v>
      </c>
      <c r="C22" s="326" t="s">
        <v>83</v>
      </c>
      <c r="D22" s="344">
        <v>4490051200</v>
      </c>
      <c r="E22" s="37">
        <v>200</v>
      </c>
      <c r="F22" s="330">
        <v>0.9</v>
      </c>
      <c r="G22" s="331"/>
      <c r="H22" s="330">
        <v>0.9</v>
      </c>
    </row>
    <row r="23" spans="1:8" ht="45" customHeight="1">
      <c r="A23" s="270" t="s">
        <v>388</v>
      </c>
      <c r="B23" s="269" t="s">
        <v>74</v>
      </c>
      <c r="C23" s="269" t="s">
        <v>51</v>
      </c>
      <c r="D23" s="340" t="s">
        <v>661</v>
      </c>
      <c r="E23" s="37">
        <v>200</v>
      </c>
      <c r="F23" s="286">
        <v>100</v>
      </c>
      <c r="G23" s="147"/>
      <c r="H23" s="286">
        <v>100</v>
      </c>
    </row>
    <row r="24" spans="1:8" ht="54.75" customHeight="1">
      <c r="A24" s="351" t="s">
        <v>673</v>
      </c>
      <c r="B24" s="340" t="s">
        <v>74</v>
      </c>
      <c r="C24" s="340" t="s">
        <v>51</v>
      </c>
      <c r="D24" s="340" t="s">
        <v>667</v>
      </c>
      <c r="E24" s="346">
        <v>200</v>
      </c>
      <c r="F24" s="353">
        <v>430</v>
      </c>
      <c r="G24" s="289"/>
      <c r="H24" s="286">
        <v>430</v>
      </c>
    </row>
    <row r="25" spans="1:8" ht="54.75" customHeight="1">
      <c r="A25" s="356" t="s">
        <v>675</v>
      </c>
      <c r="B25" s="340" t="s">
        <v>74</v>
      </c>
      <c r="C25" s="340" t="s">
        <v>51</v>
      </c>
      <c r="D25" s="340" t="s">
        <v>674</v>
      </c>
      <c r="E25" s="346">
        <v>200</v>
      </c>
      <c r="F25" s="353">
        <v>200</v>
      </c>
      <c r="G25" s="354"/>
      <c r="H25" s="353">
        <v>200</v>
      </c>
    </row>
    <row r="26" spans="1:8" ht="46.5" customHeight="1">
      <c r="A26" s="387" t="s">
        <v>851</v>
      </c>
      <c r="B26" s="384" t="s">
        <v>74</v>
      </c>
      <c r="C26" s="384" t="s">
        <v>51</v>
      </c>
      <c r="D26" s="385" t="s">
        <v>852</v>
      </c>
      <c r="E26" s="383">
        <v>200</v>
      </c>
      <c r="F26" s="388">
        <v>40</v>
      </c>
      <c r="G26" s="389"/>
      <c r="H26" s="388">
        <v>40</v>
      </c>
    </row>
    <row r="27" spans="1:8" ht="40.5" customHeight="1">
      <c r="A27" s="341" t="s">
        <v>260</v>
      </c>
      <c r="B27" s="340" t="s">
        <v>74</v>
      </c>
      <c r="C27" s="340" t="s">
        <v>51</v>
      </c>
      <c r="D27" s="340" t="s">
        <v>670</v>
      </c>
      <c r="E27" s="346">
        <v>200</v>
      </c>
      <c r="F27" s="353">
        <v>460</v>
      </c>
      <c r="G27" s="289"/>
      <c r="H27" s="286">
        <v>460</v>
      </c>
    </row>
    <row r="28" spans="1:8" ht="42" customHeight="1">
      <c r="A28" s="270" t="s">
        <v>277</v>
      </c>
      <c r="B28" s="269" t="s">
        <v>74</v>
      </c>
      <c r="C28" s="269" t="s">
        <v>51</v>
      </c>
      <c r="D28" s="279">
        <v>1410100710</v>
      </c>
      <c r="E28" s="276">
        <v>200</v>
      </c>
      <c r="F28" s="286">
        <v>50</v>
      </c>
      <c r="G28" s="289"/>
      <c r="H28" s="286">
        <v>50</v>
      </c>
    </row>
    <row r="29" spans="1:8" ht="40.5" customHeight="1">
      <c r="A29" s="285" t="s">
        <v>278</v>
      </c>
      <c r="B29" s="269" t="s">
        <v>74</v>
      </c>
      <c r="C29" s="269" t="s">
        <v>51</v>
      </c>
      <c r="D29" s="279">
        <v>4290020100</v>
      </c>
      <c r="E29" s="276">
        <v>200</v>
      </c>
      <c r="F29" s="286">
        <v>200</v>
      </c>
      <c r="G29" s="289"/>
      <c r="H29" s="286">
        <v>250</v>
      </c>
    </row>
    <row r="30" spans="1:8" ht="41.25" customHeight="1">
      <c r="A30" s="285" t="s">
        <v>270</v>
      </c>
      <c r="B30" s="269" t="s">
        <v>74</v>
      </c>
      <c r="C30" s="269" t="s">
        <v>51</v>
      </c>
      <c r="D30" s="279">
        <v>4290020110</v>
      </c>
      <c r="E30" s="276">
        <v>200</v>
      </c>
      <c r="F30" s="286">
        <v>53.6</v>
      </c>
      <c r="G30" s="289"/>
      <c r="H30" s="286">
        <v>53.6</v>
      </c>
    </row>
    <row r="31" spans="1:8" ht="30.75" customHeight="1">
      <c r="A31" s="285" t="s">
        <v>288</v>
      </c>
      <c r="B31" s="269" t="s">
        <v>74</v>
      </c>
      <c r="C31" s="269" t="s">
        <v>51</v>
      </c>
      <c r="D31" s="279">
        <v>4290020120</v>
      </c>
      <c r="E31" s="276">
        <v>800</v>
      </c>
      <c r="F31" s="286">
        <v>28.5</v>
      </c>
      <c r="G31" s="289"/>
      <c r="H31" s="324">
        <v>28.5</v>
      </c>
    </row>
    <row r="32" spans="1:8" ht="52.5" customHeight="1">
      <c r="A32" s="285" t="s">
        <v>271</v>
      </c>
      <c r="B32" s="269" t="s">
        <v>74</v>
      </c>
      <c r="C32" s="269" t="s">
        <v>51</v>
      </c>
      <c r="D32" s="279">
        <v>4290020140</v>
      </c>
      <c r="E32" s="276">
        <v>200</v>
      </c>
      <c r="F32" s="286">
        <v>306.5</v>
      </c>
      <c r="G32" s="289"/>
      <c r="H32" s="324">
        <v>306.5</v>
      </c>
    </row>
    <row r="33" spans="1:8" ht="41.25" customHeight="1">
      <c r="A33" s="285" t="s">
        <v>275</v>
      </c>
      <c r="B33" s="269" t="s">
        <v>74</v>
      </c>
      <c r="C33" s="269" t="s">
        <v>51</v>
      </c>
      <c r="D33" s="279">
        <v>4390080350</v>
      </c>
      <c r="E33" s="276">
        <v>200</v>
      </c>
      <c r="F33" s="286">
        <v>6.8</v>
      </c>
      <c r="G33" s="289"/>
      <c r="H33" s="324">
        <v>6.8</v>
      </c>
    </row>
    <row r="34" spans="1:8" ht="40.5" customHeight="1">
      <c r="A34" s="285" t="s">
        <v>272</v>
      </c>
      <c r="B34" s="269" t="s">
        <v>74</v>
      </c>
      <c r="C34" s="269" t="s">
        <v>53</v>
      </c>
      <c r="D34" s="279">
        <v>4290020150</v>
      </c>
      <c r="E34" s="276">
        <v>200</v>
      </c>
      <c r="F34" s="286">
        <v>1296.3</v>
      </c>
      <c r="G34" s="289"/>
      <c r="H34" s="324">
        <v>1296.3</v>
      </c>
    </row>
    <row r="35" spans="1:8" ht="78" customHeight="1">
      <c r="A35" s="285" t="s">
        <v>279</v>
      </c>
      <c r="B35" s="269" t="s">
        <v>74</v>
      </c>
      <c r="C35" s="269" t="s">
        <v>55</v>
      </c>
      <c r="D35" s="279">
        <v>4390080370</v>
      </c>
      <c r="E35" s="276">
        <v>200</v>
      </c>
      <c r="F35" s="286">
        <v>3</v>
      </c>
      <c r="G35" s="289"/>
      <c r="H35" s="324">
        <v>3</v>
      </c>
    </row>
    <row r="36" spans="1:8" ht="98.25" customHeight="1">
      <c r="A36" s="122" t="s">
        <v>308</v>
      </c>
      <c r="B36" s="269" t="s">
        <v>74</v>
      </c>
      <c r="C36" s="269" t="s">
        <v>56</v>
      </c>
      <c r="D36" s="279">
        <v>1620120300</v>
      </c>
      <c r="E36" s="276">
        <v>200</v>
      </c>
      <c r="F36" s="286">
        <v>250</v>
      </c>
      <c r="G36" s="289"/>
      <c r="H36" s="324">
        <v>250</v>
      </c>
    </row>
    <row r="37" spans="1:8" ht="54.75" customHeight="1">
      <c r="A37" s="122" t="s">
        <v>353</v>
      </c>
      <c r="B37" s="269" t="s">
        <v>74</v>
      </c>
      <c r="C37" s="269" t="s">
        <v>56</v>
      </c>
      <c r="D37" s="279">
        <v>1710120400</v>
      </c>
      <c r="E37" s="276">
        <v>200</v>
      </c>
      <c r="F37" s="286">
        <v>2303</v>
      </c>
      <c r="G37" s="289"/>
      <c r="H37" s="324">
        <v>2303</v>
      </c>
    </row>
    <row r="38" spans="1:8" ht="63" customHeight="1">
      <c r="A38" s="122" t="s">
        <v>329</v>
      </c>
      <c r="B38" s="269" t="s">
        <v>74</v>
      </c>
      <c r="C38" s="269" t="s">
        <v>56</v>
      </c>
      <c r="D38" s="279">
        <v>1720120410</v>
      </c>
      <c r="E38" s="276">
        <v>200</v>
      </c>
      <c r="F38" s="286">
        <v>2689.5</v>
      </c>
      <c r="G38" s="289"/>
      <c r="H38" s="324">
        <v>2689.5</v>
      </c>
    </row>
    <row r="39" spans="1:8" ht="30.75" customHeight="1">
      <c r="A39" s="319" t="s">
        <v>606</v>
      </c>
      <c r="B39" s="269" t="s">
        <v>74</v>
      </c>
      <c r="C39" s="318" t="s">
        <v>57</v>
      </c>
      <c r="D39" s="163" t="s">
        <v>682</v>
      </c>
      <c r="E39" s="321">
        <v>200</v>
      </c>
      <c r="F39" s="324">
        <v>1168</v>
      </c>
      <c r="G39" s="324">
        <v>938</v>
      </c>
      <c r="H39" s="286">
        <v>938</v>
      </c>
    </row>
    <row r="40" spans="1:8" ht="30" customHeight="1">
      <c r="A40" s="270" t="s">
        <v>389</v>
      </c>
      <c r="B40" s="269" t="s">
        <v>74</v>
      </c>
      <c r="C40" s="269" t="s">
        <v>57</v>
      </c>
      <c r="D40" s="163" t="s">
        <v>684</v>
      </c>
      <c r="E40" s="276">
        <v>200</v>
      </c>
      <c r="F40" s="286">
        <v>550</v>
      </c>
      <c r="G40" s="93" t="s">
        <v>357</v>
      </c>
      <c r="H40" s="286">
        <v>550</v>
      </c>
    </row>
    <row r="41" spans="1:8" ht="30" customHeight="1">
      <c r="A41" s="319" t="s">
        <v>393</v>
      </c>
      <c r="B41" s="318" t="s">
        <v>74</v>
      </c>
      <c r="C41" s="318" t="s">
        <v>57</v>
      </c>
      <c r="D41" s="163" t="s">
        <v>683</v>
      </c>
      <c r="E41" s="321">
        <v>200</v>
      </c>
      <c r="F41" s="324">
        <v>135</v>
      </c>
      <c r="G41" s="324">
        <v>26</v>
      </c>
      <c r="H41" s="324">
        <v>26</v>
      </c>
    </row>
    <row r="42" spans="1:8" ht="54.75" customHeight="1">
      <c r="A42" s="7" t="s">
        <v>274</v>
      </c>
      <c r="B42" s="269" t="s">
        <v>74</v>
      </c>
      <c r="C42" s="269" t="s">
        <v>57</v>
      </c>
      <c r="D42" s="279">
        <v>4290020160</v>
      </c>
      <c r="E42" s="276">
        <v>200</v>
      </c>
      <c r="F42" s="286">
        <v>548.20000000000005</v>
      </c>
      <c r="G42" s="289"/>
      <c r="H42" s="286">
        <v>196.7</v>
      </c>
    </row>
    <row r="43" spans="1:8" ht="42" customHeight="1">
      <c r="A43" s="285" t="s">
        <v>304</v>
      </c>
      <c r="B43" s="269" t="s">
        <v>74</v>
      </c>
      <c r="C43" s="269" t="s">
        <v>57</v>
      </c>
      <c r="D43" s="279">
        <v>4290020180</v>
      </c>
      <c r="E43" s="276">
        <v>200</v>
      </c>
      <c r="F43" s="286">
        <v>400</v>
      </c>
      <c r="G43" s="289"/>
      <c r="H43" s="286">
        <v>400</v>
      </c>
    </row>
    <row r="44" spans="1:8" ht="40.5" customHeight="1">
      <c r="A44" s="270" t="s">
        <v>328</v>
      </c>
      <c r="B44" s="269" t="s">
        <v>74</v>
      </c>
      <c r="C44" s="269" t="s">
        <v>331</v>
      </c>
      <c r="D44" s="340" t="s">
        <v>643</v>
      </c>
      <c r="E44" s="276">
        <v>200</v>
      </c>
      <c r="F44" s="286">
        <v>879.9</v>
      </c>
      <c r="G44" s="289"/>
      <c r="H44" s="286">
        <v>879.9</v>
      </c>
    </row>
    <row r="45" spans="1:8" ht="40.5" customHeight="1">
      <c r="A45" s="270" t="s">
        <v>327</v>
      </c>
      <c r="B45" s="269" t="s">
        <v>74</v>
      </c>
      <c r="C45" s="269" t="s">
        <v>331</v>
      </c>
      <c r="D45" s="340" t="s">
        <v>644</v>
      </c>
      <c r="E45" s="276">
        <v>200</v>
      </c>
      <c r="F45" s="286">
        <v>143.19999999999999</v>
      </c>
      <c r="G45" s="289"/>
      <c r="H45" s="286">
        <v>143.19999999999999</v>
      </c>
    </row>
    <row r="46" spans="1:8" ht="48" customHeight="1">
      <c r="A46" s="395" t="s">
        <v>865</v>
      </c>
      <c r="B46" s="269" t="s">
        <v>74</v>
      </c>
      <c r="C46" s="269" t="s">
        <v>330</v>
      </c>
      <c r="D46" s="340" t="s">
        <v>640</v>
      </c>
      <c r="E46" s="276">
        <v>400</v>
      </c>
      <c r="F46" s="286">
        <v>574.5</v>
      </c>
      <c r="G46" s="289"/>
      <c r="H46" s="286"/>
    </row>
    <row r="47" spans="1:8" ht="39.75" customHeight="1">
      <c r="A47" s="270" t="s">
        <v>326</v>
      </c>
      <c r="B47" s="269" t="s">
        <v>74</v>
      </c>
      <c r="C47" s="269" t="s">
        <v>330</v>
      </c>
      <c r="D47" s="340" t="s">
        <v>652</v>
      </c>
      <c r="E47" s="276">
        <v>200</v>
      </c>
      <c r="F47" s="286">
        <v>500</v>
      </c>
      <c r="G47" s="289"/>
      <c r="H47" s="286">
        <v>500</v>
      </c>
    </row>
    <row r="48" spans="1:8" ht="29.25" customHeight="1">
      <c r="A48" s="7" t="s">
        <v>325</v>
      </c>
      <c r="B48" s="269" t="s">
        <v>74</v>
      </c>
      <c r="C48" s="269" t="s">
        <v>330</v>
      </c>
      <c r="D48" s="279">
        <v>4290020270</v>
      </c>
      <c r="E48" s="276">
        <v>200</v>
      </c>
      <c r="F48" s="286"/>
      <c r="G48" s="289"/>
      <c r="H48" s="286"/>
    </row>
    <row r="49" spans="1:8" ht="27.75" customHeight="1">
      <c r="A49" s="285" t="s">
        <v>394</v>
      </c>
      <c r="B49" s="269" t="s">
        <v>74</v>
      </c>
      <c r="C49" s="269" t="s">
        <v>332</v>
      </c>
      <c r="D49" s="340" t="s">
        <v>654</v>
      </c>
      <c r="E49" s="37">
        <v>200</v>
      </c>
      <c r="F49" s="286">
        <v>360.6</v>
      </c>
      <c r="G49" s="147">
        <v>360.6</v>
      </c>
      <c r="H49" s="286">
        <v>360.6</v>
      </c>
    </row>
    <row r="50" spans="1:8" ht="42" customHeight="1">
      <c r="A50" s="319" t="s">
        <v>594</v>
      </c>
      <c r="B50" s="318" t="s">
        <v>74</v>
      </c>
      <c r="C50" s="318" t="s">
        <v>332</v>
      </c>
      <c r="D50" s="340" t="s">
        <v>647</v>
      </c>
      <c r="E50" s="321">
        <v>200</v>
      </c>
      <c r="F50" s="324">
        <v>529.1</v>
      </c>
      <c r="G50" s="324">
        <v>529.1</v>
      </c>
      <c r="H50" s="286">
        <v>529.1</v>
      </c>
    </row>
    <row r="51" spans="1:8" ht="29.25" customHeight="1">
      <c r="A51" s="319" t="s">
        <v>595</v>
      </c>
      <c r="B51" s="318" t="s">
        <v>74</v>
      </c>
      <c r="C51" s="6" t="s">
        <v>332</v>
      </c>
      <c r="D51" s="340" t="s">
        <v>648</v>
      </c>
      <c r="E51" s="321">
        <v>200</v>
      </c>
      <c r="F51" s="324">
        <v>358.8</v>
      </c>
      <c r="G51" s="324">
        <v>358.8</v>
      </c>
      <c r="H51" s="286">
        <v>358.8</v>
      </c>
    </row>
    <row r="52" spans="1:8" ht="42" customHeight="1">
      <c r="A52" s="319" t="s">
        <v>596</v>
      </c>
      <c r="B52" s="318" t="s">
        <v>74</v>
      </c>
      <c r="C52" s="6" t="s">
        <v>332</v>
      </c>
      <c r="D52" s="340" t="s">
        <v>657</v>
      </c>
      <c r="E52" s="321">
        <v>200</v>
      </c>
      <c r="F52" s="324">
        <v>150</v>
      </c>
      <c r="G52" s="324">
        <v>150</v>
      </c>
      <c r="H52" s="286">
        <v>150</v>
      </c>
    </row>
    <row r="53" spans="1:8" ht="38.25" customHeight="1">
      <c r="A53" s="319" t="s">
        <v>597</v>
      </c>
      <c r="B53" s="318" t="s">
        <v>74</v>
      </c>
      <c r="C53" s="6" t="s">
        <v>332</v>
      </c>
      <c r="D53" s="340" t="s">
        <v>658</v>
      </c>
      <c r="E53" s="321">
        <v>200</v>
      </c>
      <c r="F53" s="324">
        <v>50</v>
      </c>
      <c r="G53" s="324">
        <v>50</v>
      </c>
      <c r="H53" s="286">
        <v>50</v>
      </c>
    </row>
    <row r="54" spans="1:8" ht="29.25" customHeight="1">
      <c r="A54" s="7" t="s">
        <v>213</v>
      </c>
      <c r="B54" s="269" t="s">
        <v>74</v>
      </c>
      <c r="C54" s="269" t="s">
        <v>66</v>
      </c>
      <c r="D54" s="279">
        <v>4290007010</v>
      </c>
      <c r="E54" s="276">
        <v>300</v>
      </c>
      <c r="F54" s="286">
        <v>1316.4</v>
      </c>
      <c r="G54" s="289"/>
      <c r="H54" s="286">
        <v>1316.4</v>
      </c>
    </row>
    <row r="55" spans="1:8" ht="42" customHeight="1">
      <c r="A55" s="285" t="s">
        <v>295</v>
      </c>
      <c r="B55" s="269" t="s">
        <v>74</v>
      </c>
      <c r="C55" s="269" t="s">
        <v>293</v>
      </c>
      <c r="D55" s="394" t="s">
        <v>634</v>
      </c>
      <c r="E55" s="276">
        <v>300</v>
      </c>
      <c r="F55" s="286">
        <v>107.4</v>
      </c>
      <c r="G55" s="289"/>
      <c r="H55" s="286"/>
    </row>
    <row r="56" spans="1:8">
      <c r="A56" s="129" t="s">
        <v>73</v>
      </c>
      <c r="B56" s="15" t="s">
        <v>75</v>
      </c>
      <c r="C56" s="269"/>
      <c r="D56" s="279"/>
      <c r="E56" s="279"/>
      <c r="F56" s="332">
        <f>F57+F58</f>
        <v>1053.5999999999999</v>
      </c>
      <c r="G56" s="332">
        <f t="shared" ref="G56:H56" si="1">G57+G58</f>
        <v>0</v>
      </c>
      <c r="H56" s="332">
        <f t="shared" si="1"/>
        <v>1053.5999999999999</v>
      </c>
    </row>
    <row r="57" spans="1:8" ht="54" customHeight="1">
      <c r="A57" s="285" t="s">
        <v>205</v>
      </c>
      <c r="B57" s="269" t="s">
        <v>75</v>
      </c>
      <c r="C57" s="269" t="s">
        <v>47</v>
      </c>
      <c r="D57" s="279">
        <v>4090000270</v>
      </c>
      <c r="E57" s="276">
        <v>100</v>
      </c>
      <c r="F57" s="286">
        <v>956.6</v>
      </c>
      <c r="G57" s="289"/>
      <c r="H57" s="286">
        <v>956.6</v>
      </c>
    </row>
    <row r="58" spans="1:8" ht="40.5" customHeight="1">
      <c r="A58" s="285" t="s">
        <v>266</v>
      </c>
      <c r="B58" s="269" t="s">
        <v>75</v>
      </c>
      <c r="C58" s="269" t="s">
        <v>47</v>
      </c>
      <c r="D58" s="279">
        <v>4090000270</v>
      </c>
      <c r="E58" s="276">
        <v>200</v>
      </c>
      <c r="F58" s="286">
        <v>97</v>
      </c>
      <c r="G58" s="289"/>
      <c r="H58" s="286">
        <v>97</v>
      </c>
    </row>
    <row r="59" spans="1:8" ht="22.5" customHeight="1">
      <c r="A59" s="129" t="s">
        <v>5</v>
      </c>
      <c r="B59" s="15" t="s">
        <v>6</v>
      </c>
      <c r="C59" s="269"/>
      <c r="D59" s="279"/>
      <c r="E59" s="279"/>
      <c r="F59" s="284">
        <f>F60+F61+F63+F64+F65+F66+F67+F68+F69+F70+F71+F73+F75+F76+F77+F78+F79+F80+F81+F82+F83+F84+F74+F62</f>
        <v>27022.1</v>
      </c>
      <c r="G59" s="322">
        <f t="shared" ref="G59:H59" si="2">G60+G61+G63+G64+G65+G66+G67+G68+G69+G70+G71+G73+G75+G76+G77+G78+G79+G80+G81+G82+G83+G84+G74+G62</f>
        <v>3172</v>
      </c>
      <c r="H59" s="322">
        <f t="shared" si="2"/>
        <v>26272.299999999996</v>
      </c>
    </row>
    <row r="60" spans="1:8" ht="66.75" customHeight="1">
      <c r="A60" s="285" t="s">
        <v>209</v>
      </c>
      <c r="B60" s="269" t="s">
        <v>6</v>
      </c>
      <c r="C60" s="269" t="s">
        <v>49</v>
      </c>
      <c r="D60" s="279">
        <v>4190000290</v>
      </c>
      <c r="E60" s="276">
        <v>100</v>
      </c>
      <c r="F60" s="286">
        <v>3450.3</v>
      </c>
      <c r="G60" s="286">
        <v>3167.6</v>
      </c>
      <c r="H60" s="324">
        <v>3450.3</v>
      </c>
    </row>
    <row r="61" spans="1:8" ht="41.25" customHeight="1">
      <c r="A61" s="285" t="s">
        <v>269</v>
      </c>
      <c r="B61" s="269" t="s">
        <v>6</v>
      </c>
      <c r="C61" s="269" t="s">
        <v>49</v>
      </c>
      <c r="D61" s="279">
        <v>4190000290</v>
      </c>
      <c r="E61" s="276">
        <v>200</v>
      </c>
      <c r="F61" s="286">
        <v>205.4</v>
      </c>
      <c r="G61" s="289"/>
      <c r="H61" s="324">
        <v>205.4</v>
      </c>
    </row>
    <row r="62" spans="1:8" ht="42" customHeight="1">
      <c r="A62" s="285" t="s">
        <v>576</v>
      </c>
      <c r="B62" s="269" t="s">
        <v>6</v>
      </c>
      <c r="C62" s="269" t="s">
        <v>49</v>
      </c>
      <c r="D62" s="279">
        <v>4190000290</v>
      </c>
      <c r="E62" s="276">
        <v>300</v>
      </c>
      <c r="F62" s="286"/>
      <c r="G62" s="289"/>
      <c r="H62" s="324"/>
    </row>
    <row r="63" spans="1:8" ht="27.75" customHeight="1">
      <c r="A63" s="285" t="s">
        <v>210</v>
      </c>
      <c r="B63" s="269" t="s">
        <v>6</v>
      </c>
      <c r="C63" s="269" t="s">
        <v>49</v>
      </c>
      <c r="D63" s="279">
        <v>4190000290</v>
      </c>
      <c r="E63" s="276">
        <v>800</v>
      </c>
      <c r="F63" s="286">
        <v>2</v>
      </c>
      <c r="G63" s="289"/>
      <c r="H63" s="324">
        <v>2</v>
      </c>
    </row>
    <row r="64" spans="1:8" ht="27.75" customHeight="1">
      <c r="A64" s="285" t="s">
        <v>211</v>
      </c>
      <c r="B64" s="269" t="s">
        <v>6</v>
      </c>
      <c r="C64" s="269" t="s">
        <v>50</v>
      </c>
      <c r="D64" s="279">
        <v>4290020090</v>
      </c>
      <c r="E64" s="276">
        <v>800</v>
      </c>
      <c r="F64" s="286">
        <v>5300</v>
      </c>
      <c r="G64" s="289"/>
      <c r="H64" s="324">
        <v>5300</v>
      </c>
    </row>
    <row r="65" spans="1:8" ht="52.5" customHeight="1">
      <c r="A65" s="351" t="s">
        <v>673</v>
      </c>
      <c r="B65" s="340" t="s">
        <v>6</v>
      </c>
      <c r="C65" s="340" t="s">
        <v>51</v>
      </c>
      <c r="D65" s="340" t="s">
        <v>667</v>
      </c>
      <c r="E65" s="276">
        <v>200</v>
      </c>
      <c r="F65" s="286">
        <v>200</v>
      </c>
      <c r="G65" s="289"/>
      <c r="H65" s="324">
        <v>200</v>
      </c>
    </row>
    <row r="66" spans="1:8" ht="42.75" customHeight="1">
      <c r="A66" s="270" t="s">
        <v>277</v>
      </c>
      <c r="B66" s="269" t="s">
        <v>6</v>
      </c>
      <c r="C66" s="269" t="s">
        <v>51</v>
      </c>
      <c r="D66" s="279">
        <v>1710100710</v>
      </c>
      <c r="E66" s="276">
        <v>200</v>
      </c>
      <c r="F66" s="286"/>
      <c r="G66" s="289"/>
      <c r="H66" s="324"/>
    </row>
    <row r="67" spans="1:8" ht="52.5" customHeight="1">
      <c r="A67" s="285" t="s">
        <v>349</v>
      </c>
      <c r="B67" s="269" t="s">
        <v>6</v>
      </c>
      <c r="C67" s="269" t="s">
        <v>53</v>
      </c>
      <c r="D67" s="279">
        <v>4290008100</v>
      </c>
      <c r="E67" s="276">
        <v>500</v>
      </c>
      <c r="F67" s="286"/>
      <c r="G67" s="289"/>
      <c r="H67" s="324"/>
    </row>
    <row r="68" spans="1:8" ht="65.25" customHeight="1">
      <c r="A68" s="285" t="s">
        <v>21</v>
      </c>
      <c r="B68" s="269" t="s">
        <v>6</v>
      </c>
      <c r="C68" s="269" t="s">
        <v>53</v>
      </c>
      <c r="D68" s="279">
        <v>4290000300</v>
      </c>
      <c r="E68" s="276">
        <v>100</v>
      </c>
      <c r="F68" s="286">
        <v>3017.1</v>
      </c>
      <c r="G68" s="289"/>
      <c r="H68" s="324">
        <v>3017.1</v>
      </c>
    </row>
    <row r="69" spans="1:8" ht="53.25" customHeight="1">
      <c r="A69" s="285" t="s">
        <v>273</v>
      </c>
      <c r="B69" s="269" t="s">
        <v>6</v>
      </c>
      <c r="C69" s="269" t="s">
        <v>53</v>
      </c>
      <c r="D69" s="279">
        <v>4290000300</v>
      </c>
      <c r="E69" s="276">
        <v>200</v>
      </c>
      <c r="F69" s="286">
        <v>920.5</v>
      </c>
      <c r="G69" s="289"/>
      <c r="H69" s="324">
        <v>920.5</v>
      </c>
    </row>
    <row r="70" spans="1:8" ht="43.5" customHeight="1">
      <c r="A70" s="323" t="s">
        <v>22</v>
      </c>
      <c r="B70" s="161" t="s">
        <v>360</v>
      </c>
      <c r="C70" s="269" t="s">
        <v>53</v>
      </c>
      <c r="D70" s="279">
        <v>4290000300</v>
      </c>
      <c r="E70" s="276">
        <v>800</v>
      </c>
      <c r="F70" s="286">
        <v>24.5</v>
      </c>
      <c r="G70" s="289"/>
      <c r="H70" s="324">
        <v>24.5</v>
      </c>
    </row>
    <row r="71" spans="1:8" ht="41.25" customHeight="1">
      <c r="A71" s="323" t="s">
        <v>610</v>
      </c>
      <c r="B71" s="269" t="s">
        <v>6</v>
      </c>
      <c r="C71" s="269" t="s">
        <v>53</v>
      </c>
      <c r="D71" s="320">
        <v>4290000360</v>
      </c>
      <c r="E71" s="276">
        <v>200</v>
      </c>
      <c r="F71" s="286">
        <v>549.79999999999995</v>
      </c>
      <c r="G71" s="289"/>
      <c r="H71" s="286"/>
    </row>
    <row r="72" spans="1:8" ht="1.5" hidden="1" customHeight="1">
      <c r="A72" s="194" t="s">
        <v>344</v>
      </c>
      <c r="B72" s="195" t="s">
        <v>6</v>
      </c>
      <c r="C72" s="195" t="s">
        <v>56</v>
      </c>
      <c r="D72" s="197">
        <v>2010108010</v>
      </c>
      <c r="E72" s="196">
        <v>500</v>
      </c>
      <c r="F72" s="11">
        <v>2303</v>
      </c>
      <c r="G72" s="289"/>
      <c r="H72" s="11">
        <v>2303</v>
      </c>
    </row>
    <row r="73" spans="1:8" ht="27" customHeight="1">
      <c r="A73" s="198" t="s">
        <v>195</v>
      </c>
      <c r="B73" s="195" t="s">
        <v>6</v>
      </c>
      <c r="C73" s="195" t="s">
        <v>57</v>
      </c>
      <c r="D73" s="195" t="s">
        <v>663</v>
      </c>
      <c r="E73" s="196">
        <v>800</v>
      </c>
      <c r="F73" s="11">
        <v>200</v>
      </c>
      <c r="G73" s="289"/>
      <c r="H73" s="11"/>
    </row>
    <row r="74" spans="1:8" ht="56.25" customHeight="1">
      <c r="A74" s="270" t="s">
        <v>320</v>
      </c>
      <c r="B74" s="269" t="s">
        <v>6</v>
      </c>
      <c r="C74" s="269" t="s">
        <v>330</v>
      </c>
      <c r="D74" s="340" t="s">
        <v>651</v>
      </c>
      <c r="E74" s="276">
        <v>800</v>
      </c>
      <c r="F74" s="286">
        <v>5000</v>
      </c>
      <c r="G74" s="289"/>
      <c r="H74" s="286">
        <v>5000</v>
      </c>
    </row>
    <row r="75" spans="1:8" ht="66" customHeight="1">
      <c r="A75" s="285" t="s">
        <v>179</v>
      </c>
      <c r="B75" s="269" t="s">
        <v>6</v>
      </c>
      <c r="C75" s="269" t="s">
        <v>358</v>
      </c>
      <c r="D75" s="269" t="s">
        <v>181</v>
      </c>
      <c r="E75" s="276">
        <v>100</v>
      </c>
      <c r="F75" s="286">
        <v>1421.9</v>
      </c>
      <c r="G75" s="289"/>
      <c r="H75" s="324">
        <v>1421.9</v>
      </c>
    </row>
    <row r="76" spans="1:8" ht="54.75" customHeight="1">
      <c r="A76" s="285" t="s">
        <v>257</v>
      </c>
      <c r="B76" s="269" t="s">
        <v>6</v>
      </c>
      <c r="C76" s="269" t="s">
        <v>358</v>
      </c>
      <c r="D76" s="269" t="s">
        <v>181</v>
      </c>
      <c r="E76" s="276">
        <v>200</v>
      </c>
      <c r="F76" s="286">
        <v>75.099999999999994</v>
      </c>
      <c r="G76" s="289"/>
      <c r="H76" s="324">
        <v>75.099999999999994</v>
      </c>
    </row>
    <row r="77" spans="1:8" ht="45" customHeight="1">
      <c r="A77" s="285" t="s">
        <v>180</v>
      </c>
      <c r="B77" s="269" t="s">
        <v>6</v>
      </c>
      <c r="C77" s="269" t="s">
        <v>358</v>
      </c>
      <c r="D77" s="269" t="s">
        <v>181</v>
      </c>
      <c r="E77" s="276">
        <v>800</v>
      </c>
      <c r="F77" s="286">
        <v>0.8</v>
      </c>
      <c r="G77" s="289"/>
      <c r="H77" s="324">
        <v>0.8</v>
      </c>
    </row>
    <row r="78" spans="1:8" ht="15.75" hidden="1" customHeight="1">
      <c r="A78" s="285"/>
      <c r="B78" s="269"/>
      <c r="C78" s="269"/>
      <c r="D78" s="90"/>
      <c r="E78" s="276"/>
      <c r="F78" s="286"/>
      <c r="G78" s="289"/>
      <c r="H78" s="324"/>
    </row>
    <row r="79" spans="1:8" ht="65.25" customHeight="1">
      <c r="A79" s="323" t="s">
        <v>162</v>
      </c>
      <c r="B79" s="269" t="s">
        <v>6</v>
      </c>
      <c r="C79" s="269" t="s">
        <v>64</v>
      </c>
      <c r="D79" s="269" t="s">
        <v>166</v>
      </c>
      <c r="E79" s="276">
        <v>100</v>
      </c>
      <c r="F79" s="286">
        <v>2680.5</v>
      </c>
      <c r="G79" s="289"/>
      <c r="H79" s="324">
        <v>2680.5</v>
      </c>
    </row>
    <row r="80" spans="1:8" ht="41.25" customHeight="1">
      <c r="A80" s="285" t="s">
        <v>254</v>
      </c>
      <c r="B80" s="269" t="s">
        <v>6</v>
      </c>
      <c r="C80" s="269" t="s">
        <v>64</v>
      </c>
      <c r="D80" s="269" t="s">
        <v>166</v>
      </c>
      <c r="E80" s="276">
        <v>200</v>
      </c>
      <c r="F80" s="286">
        <v>2084.6</v>
      </c>
      <c r="G80" s="289"/>
      <c r="H80" s="324">
        <v>2084.6</v>
      </c>
    </row>
    <row r="81" spans="1:8" ht="28.5" customHeight="1">
      <c r="A81" s="285" t="s">
        <v>163</v>
      </c>
      <c r="B81" s="269" t="s">
        <v>6</v>
      </c>
      <c r="C81" s="269" t="s">
        <v>64</v>
      </c>
      <c r="D81" s="269" t="s">
        <v>166</v>
      </c>
      <c r="E81" s="276">
        <v>800</v>
      </c>
      <c r="F81" s="286">
        <v>25</v>
      </c>
      <c r="G81" s="289"/>
      <c r="H81" s="324">
        <v>25</v>
      </c>
    </row>
    <row r="82" spans="1:8" ht="29.25" customHeight="1">
      <c r="A82" s="323" t="s">
        <v>255</v>
      </c>
      <c r="B82" s="269" t="s">
        <v>6</v>
      </c>
      <c r="C82" s="269" t="s">
        <v>64</v>
      </c>
      <c r="D82" s="269" t="s">
        <v>167</v>
      </c>
      <c r="E82" s="276">
        <v>200</v>
      </c>
      <c r="F82" s="286">
        <v>15</v>
      </c>
      <c r="G82" s="289"/>
      <c r="H82" s="324">
        <v>15</v>
      </c>
    </row>
    <row r="83" spans="1:8" ht="77.25" customHeight="1">
      <c r="A83" s="351" t="s">
        <v>601</v>
      </c>
      <c r="B83" s="340" t="s">
        <v>6</v>
      </c>
      <c r="C83" s="340" t="s">
        <v>64</v>
      </c>
      <c r="D83" s="163" t="s">
        <v>689</v>
      </c>
      <c r="E83" s="346">
        <v>100</v>
      </c>
      <c r="F83" s="353">
        <v>1441.1</v>
      </c>
      <c r="G83" s="289"/>
      <c r="H83" s="324">
        <v>1441.1</v>
      </c>
    </row>
    <row r="84" spans="1:8" ht="55.5" customHeight="1">
      <c r="A84" s="351" t="s">
        <v>690</v>
      </c>
      <c r="B84" s="340" t="s">
        <v>6</v>
      </c>
      <c r="C84" s="340" t="s">
        <v>64</v>
      </c>
      <c r="D84" s="163" t="s">
        <v>689</v>
      </c>
      <c r="E84" s="346">
        <v>200</v>
      </c>
      <c r="F84" s="353">
        <v>408.5</v>
      </c>
      <c r="G84" s="93" t="s">
        <v>372</v>
      </c>
      <c r="H84" s="324">
        <v>408.5</v>
      </c>
    </row>
    <row r="85" spans="1:8" ht="22.5" customHeight="1">
      <c r="A85" s="129" t="s">
        <v>82</v>
      </c>
      <c r="B85" s="15" t="s">
        <v>7</v>
      </c>
      <c r="C85" s="269"/>
      <c r="D85" s="269"/>
      <c r="E85" s="279"/>
      <c r="F85" s="284">
        <f>F86+F87+F88+F89+F90+F91+F92+F93+F94+F95+F96+F97+F98+F99+F100+F101+F102+F103+F104+F105+F106+F110+F111+F112+F113+F114+F115+F116+F117+F118+F119+F120+F121+F122+F123+F124+F129+F107+F108+F109+F127+F128+F125+F126</f>
        <v>112331.8</v>
      </c>
      <c r="G85" s="328">
        <f t="shared" ref="G85:H85" si="3">G86+G87+G88+G89+G90+G91+G92+G93+G94+G95+G96+G97+G98+G99+G100+G101+G102+G103+G104+G105+G106+G110+G111+G112+G113+G114+G115+G116+G117+G118+G119+G120+G121+G122+G123+G124+G129+G107+G108+G109+G127+G128+G125+G126</f>
        <v>1001.8</v>
      </c>
      <c r="H85" s="328">
        <f t="shared" si="3"/>
        <v>109603.90000000001</v>
      </c>
    </row>
    <row r="86" spans="1:8" ht="41.25" customHeight="1">
      <c r="A86" s="285" t="s">
        <v>240</v>
      </c>
      <c r="B86" s="269" t="s">
        <v>7</v>
      </c>
      <c r="C86" s="269" t="s">
        <v>59</v>
      </c>
      <c r="D86" s="269" t="s">
        <v>101</v>
      </c>
      <c r="E86" s="276">
        <v>200</v>
      </c>
      <c r="F86" s="286">
        <v>287.3</v>
      </c>
      <c r="G86" s="289"/>
      <c r="H86" s="286">
        <v>176.9</v>
      </c>
    </row>
    <row r="87" spans="1:8" ht="103.5" customHeight="1">
      <c r="A87" s="7" t="s">
        <v>618</v>
      </c>
      <c r="B87" s="269" t="s">
        <v>7</v>
      </c>
      <c r="C87" s="269" t="s">
        <v>59</v>
      </c>
      <c r="D87" s="269" t="s">
        <v>110</v>
      </c>
      <c r="E87" s="276">
        <v>200</v>
      </c>
      <c r="F87" s="286">
        <v>199.5</v>
      </c>
      <c r="G87" s="289"/>
      <c r="H87" s="324">
        <v>199.5</v>
      </c>
    </row>
    <row r="88" spans="1:8" ht="67.5" customHeight="1">
      <c r="A88" s="285" t="s">
        <v>92</v>
      </c>
      <c r="B88" s="269" t="s">
        <v>7</v>
      </c>
      <c r="C88" s="269" t="s">
        <v>59</v>
      </c>
      <c r="D88" s="269" t="s">
        <v>116</v>
      </c>
      <c r="E88" s="276">
        <v>100</v>
      </c>
      <c r="F88" s="286">
        <v>3651.3</v>
      </c>
      <c r="G88" s="289"/>
      <c r="H88" s="324">
        <v>3651.3</v>
      </c>
    </row>
    <row r="89" spans="1:8" ht="45" customHeight="1">
      <c r="A89" s="285" t="s">
        <v>244</v>
      </c>
      <c r="B89" s="269" t="s">
        <v>7</v>
      </c>
      <c r="C89" s="269" t="s">
        <v>59</v>
      </c>
      <c r="D89" s="269" t="s">
        <v>116</v>
      </c>
      <c r="E89" s="276">
        <v>200</v>
      </c>
      <c r="F89" s="286">
        <v>3183.8</v>
      </c>
      <c r="G89" s="289"/>
      <c r="H89" s="324">
        <v>3183.8</v>
      </c>
    </row>
    <row r="90" spans="1:8" ht="32.25" customHeight="1">
      <c r="A90" s="285" t="s">
        <v>93</v>
      </c>
      <c r="B90" s="269" t="s">
        <v>7</v>
      </c>
      <c r="C90" s="269" t="s">
        <v>59</v>
      </c>
      <c r="D90" s="269" t="s">
        <v>116</v>
      </c>
      <c r="E90" s="276">
        <v>800</v>
      </c>
      <c r="F90" s="286">
        <v>29</v>
      </c>
      <c r="G90" s="289"/>
      <c r="H90" s="324">
        <v>29</v>
      </c>
    </row>
    <row r="91" spans="1:8" ht="39.75" customHeight="1">
      <c r="A91" s="285" t="s">
        <v>245</v>
      </c>
      <c r="B91" s="269" t="s">
        <v>7</v>
      </c>
      <c r="C91" s="269" t="s">
        <v>59</v>
      </c>
      <c r="D91" s="269" t="s">
        <v>214</v>
      </c>
      <c r="E91" s="276">
        <v>200</v>
      </c>
      <c r="F91" s="286">
        <v>1212.7</v>
      </c>
      <c r="G91" s="289"/>
      <c r="H91" s="324">
        <v>1212.7</v>
      </c>
    </row>
    <row r="92" spans="1:8" ht="30" customHeight="1">
      <c r="A92" s="285" t="s">
        <v>246</v>
      </c>
      <c r="B92" s="269" t="s">
        <v>7</v>
      </c>
      <c r="C92" s="269" t="s">
        <v>59</v>
      </c>
      <c r="D92" s="269" t="s">
        <v>223</v>
      </c>
      <c r="E92" s="276">
        <v>200</v>
      </c>
      <c r="F92" s="286">
        <v>1000.8</v>
      </c>
      <c r="G92" s="289"/>
      <c r="H92" s="324">
        <v>1000.8</v>
      </c>
    </row>
    <row r="93" spans="1:8" ht="145.5" customHeight="1">
      <c r="A93" s="336" t="s">
        <v>622</v>
      </c>
      <c r="B93" s="269" t="s">
        <v>7</v>
      </c>
      <c r="C93" s="269" t="s">
        <v>59</v>
      </c>
      <c r="D93" s="269" t="s">
        <v>126</v>
      </c>
      <c r="E93" s="276">
        <v>100</v>
      </c>
      <c r="F93" s="286">
        <v>6556.7</v>
      </c>
      <c r="G93" s="289"/>
      <c r="H93" s="324">
        <v>6556.7</v>
      </c>
    </row>
    <row r="94" spans="1:8" ht="116.25" customHeight="1">
      <c r="A94" s="336" t="s">
        <v>621</v>
      </c>
      <c r="B94" s="269" t="s">
        <v>7</v>
      </c>
      <c r="C94" s="269" t="s">
        <v>59</v>
      </c>
      <c r="D94" s="269" t="s">
        <v>126</v>
      </c>
      <c r="E94" s="276">
        <v>200</v>
      </c>
      <c r="F94" s="286">
        <v>23.7</v>
      </c>
      <c r="G94" s="289"/>
      <c r="H94" s="324">
        <v>23.7</v>
      </c>
    </row>
    <row r="95" spans="1:8" ht="42.75" customHeight="1">
      <c r="A95" s="285" t="s">
        <v>239</v>
      </c>
      <c r="B95" s="269" t="s">
        <v>7</v>
      </c>
      <c r="C95" s="269" t="s">
        <v>60</v>
      </c>
      <c r="D95" s="269" t="s">
        <v>100</v>
      </c>
      <c r="E95" s="276">
        <v>200</v>
      </c>
      <c r="F95" s="286">
        <v>800</v>
      </c>
      <c r="G95" s="289"/>
      <c r="H95" s="286">
        <v>780</v>
      </c>
    </row>
    <row r="96" spans="1:8" ht="39.75" customHeight="1">
      <c r="A96" s="285" t="s">
        <v>90</v>
      </c>
      <c r="B96" s="269" t="s">
        <v>7</v>
      </c>
      <c r="C96" s="269" t="s">
        <v>60</v>
      </c>
      <c r="D96" s="269" t="s">
        <v>100</v>
      </c>
      <c r="E96" s="276">
        <v>600</v>
      </c>
      <c r="F96" s="286">
        <v>1200</v>
      </c>
      <c r="G96" s="289"/>
      <c r="H96" s="286">
        <v>1300</v>
      </c>
    </row>
    <row r="97" spans="1:8" ht="80.25" customHeight="1">
      <c r="A97" s="7" t="s">
        <v>242</v>
      </c>
      <c r="B97" s="269" t="s">
        <v>7</v>
      </c>
      <c r="C97" s="269" t="s">
        <v>60</v>
      </c>
      <c r="D97" s="269" t="s">
        <v>109</v>
      </c>
      <c r="E97" s="276">
        <v>200</v>
      </c>
      <c r="F97" s="286">
        <v>33.799999999999997</v>
      </c>
      <c r="G97" s="289"/>
      <c r="H97" s="286">
        <v>33.799999999999997</v>
      </c>
    </row>
    <row r="98" spans="1:8" ht="67.5" customHeight="1">
      <c r="A98" s="285" t="s">
        <v>94</v>
      </c>
      <c r="B98" s="269" t="s">
        <v>7</v>
      </c>
      <c r="C98" s="269" t="s">
        <v>60</v>
      </c>
      <c r="D98" s="269" t="s">
        <v>119</v>
      </c>
      <c r="E98" s="276">
        <v>100</v>
      </c>
      <c r="F98" s="286">
        <v>985.6</v>
      </c>
      <c r="G98" s="289"/>
      <c r="H98" s="286">
        <v>985.6</v>
      </c>
    </row>
    <row r="99" spans="1:8" ht="55.5" customHeight="1">
      <c r="A99" s="156" t="s">
        <v>247</v>
      </c>
      <c r="B99" s="269" t="s">
        <v>7</v>
      </c>
      <c r="C99" s="269" t="s">
        <v>60</v>
      </c>
      <c r="D99" s="269" t="s">
        <v>119</v>
      </c>
      <c r="E99" s="276">
        <v>200</v>
      </c>
      <c r="F99" s="286">
        <v>10695.5</v>
      </c>
      <c r="G99" s="289"/>
      <c r="H99" s="286">
        <v>9695.5</v>
      </c>
    </row>
    <row r="100" spans="1:8" ht="56.25" customHeight="1">
      <c r="A100" s="156" t="s">
        <v>95</v>
      </c>
      <c r="B100" s="269" t="s">
        <v>7</v>
      </c>
      <c r="C100" s="269" t="s">
        <v>60</v>
      </c>
      <c r="D100" s="269" t="s">
        <v>119</v>
      </c>
      <c r="E100" s="276">
        <v>600</v>
      </c>
      <c r="F100" s="286">
        <v>16629</v>
      </c>
      <c r="G100" s="289"/>
      <c r="H100" s="286">
        <v>15694.9</v>
      </c>
    </row>
    <row r="101" spans="1:8" ht="43.5" customHeight="1">
      <c r="A101" s="156" t="s">
        <v>96</v>
      </c>
      <c r="B101" s="269" t="s">
        <v>7</v>
      </c>
      <c r="C101" s="269" t="s">
        <v>60</v>
      </c>
      <c r="D101" s="269" t="s">
        <v>119</v>
      </c>
      <c r="E101" s="276">
        <v>800</v>
      </c>
      <c r="F101" s="286">
        <v>135.19999999999999</v>
      </c>
      <c r="G101" s="289"/>
      <c r="H101" s="324">
        <v>135.19999999999999</v>
      </c>
    </row>
    <row r="102" spans="1:8" ht="42" customHeight="1">
      <c r="A102" s="285" t="s">
        <v>245</v>
      </c>
      <c r="B102" s="269" t="s">
        <v>7</v>
      </c>
      <c r="C102" s="269" t="s">
        <v>60</v>
      </c>
      <c r="D102" s="269" t="s">
        <v>121</v>
      </c>
      <c r="E102" s="276">
        <v>200</v>
      </c>
      <c r="F102" s="286">
        <v>659.7</v>
      </c>
      <c r="G102" s="289"/>
      <c r="H102" s="324">
        <v>659.7</v>
      </c>
    </row>
    <row r="103" spans="1:8" ht="31.5" customHeight="1">
      <c r="A103" s="285" t="s">
        <v>246</v>
      </c>
      <c r="B103" s="269" t="s">
        <v>7</v>
      </c>
      <c r="C103" s="269" t="s">
        <v>60</v>
      </c>
      <c r="D103" s="269" t="s">
        <v>224</v>
      </c>
      <c r="E103" s="276">
        <v>200</v>
      </c>
      <c r="F103" s="286">
        <v>644.1</v>
      </c>
      <c r="G103" s="289"/>
      <c r="H103" s="324">
        <v>644.1</v>
      </c>
    </row>
    <row r="104" spans="1:8" ht="144" customHeight="1">
      <c r="A104" s="285" t="s">
        <v>283</v>
      </c>
      <c r="B104" s="269" t="s">
        <v>7</v>
      </c>
      <c r="C104" s="269" t="s">
        <v>60</v>
      </c>
      <c r="D104" s="269" t="s">
        <v>131</v>
      </c>
      <c r="E104" s="276">
        <v>100</v>
      </c>
      <c r="F104" s="286">
        <v>13235.6</v>
      </c>
      <c r="G104" s="289"/>
      <c r="H104" s="324">
        <v>13235.6</v>
      </c>
    </row>
    <row r="105" spans="1:8" ht="122.25" customHeight="1">
      <c r="A105" s="285" t="s">
        <v>249</v>
      </c>
      <c r="B105" s="269" t="s">
        <v>7</v>
      </c>
      <c r="C105" s="269" t="s">
        <v>60</v>
      </c>
      <c r="D105" s="269" t="s">
        <v>131</v>
      </c>
      <c r="E105" s="276">
        <v>200</v>
      </c>
      <c r="F105" s="286">
        <v>49</v>
      </c>
      <c r="G105" s="289"/>
      <c r="H105" s="324">
        <v>49</v>
      </c>
    </row>
    <row r="106" spans="1:8" ht="126.75" customHeight="1">
      <c r="A106" s="156" t="s">
        <v>284</v>
      </c>
      <c r="B106" s="269" t="s">
        <v>7</v>
      </c>
      <c r="C106" s="269" t="s">
        <v>60</v>
      </c>
      <c r="D106" s="269" t="s">
        <v>131</v>
      </c>
      <c r="E106" s="276">
        <v>600</v>
      </c>
      <c r="F106" s="286">
        <v>36143</v>
      </c>
      <c r="G106" s="16"/>
      <c r="H106" s="324">
        <v>36143</v>
      </c>
    </row>
    <row r="107" spans="1:8" ht="69" customHeight="1">
      <c r="A107" s="285" t="s">
        <v>135</v>
      </c>
      <c r="B107" s="269" t="s">
        <v>7</v>
      </c>
      <c r="C107" s="269" t="s">
        <v>358</v>
      </c>
      <c r="D107" s="269" t="s">
        <v>136</v>
      </c>
      <c r="E107" s="276">
        <v>100</v>
      </c>
      <c r="F107" s="286">
        <v>3122.1</v>
      </c>
      <c r="G107" s="16"/>
      <c r="H107" s="324">
        <v>3122.1</v>
      </c>
    </row>
    <row r="108" spans="1:8" ht="42.75" customHeight="1">
      <c r="A108" s="285" t="s">
        <v>250</v>
      </c>
      <c r="B108" s="269" t="s">
        <v>7</v>
      </c>
      <c r="C108" s="269" t="s">
        <v>358</v>
      </c>
      <c r="D108" s="269" t="s">
        <v>136</v>
      </c>
      <c r="E108" s="276">
        <v>200</v>
      </c>
      <c r="F108" s="286">
        <v>717.8</v>
      </c>
      <c r="G108" s="289"/>
      <c r="H108" s="324">
        <v>717.8</v>
      </c>
    </row>
    <row r="109" spans="1:8" ht="30.75" customHeight="1">
      <c r="A109" s="285" t="s">
        <v>137</v>
      </c>
      <c r="B109" s="269" t="s">
        <v>7</v>
      </c>
      <c r="C109" s="269" t="s">
        <v>358</v>
      </c>
      <c r="D109" s="269" t="s">
        <v>136</v>
      </c>
      <c r="E109" s="276">
        <v>800</v>
      </c>
      <c r="F109" s="286">
        <v>87.8</v>
      </c>
      <c r="G109" s="289"/>
      <c r="H109" s="324">
        <v>87.8</v>
      </c>
    </row>
    <row r="110" spans="1:8" ht="54.75" customHeight="1">
      <c r="A110" s="4" t="s">
        <v>251</v>
      </c>
      <c r="B110" s="269" t="s">
        <v>7</v>
      </c>
      <c r="C110" s="269" t="s">
        <v>61</v>
      </c>
      <c r="D110" s="269" t="s">
        <v>143</v>
      </c>
      <c r="E110" s="276">
        <v>200</v>
      </c>
      <c r="F110" s="286">
        <v>69.3</v>
      </c>
      <c r="G110" s="289"/>
      <c r="H110" s="324">
        <v>69.3</v>
      </c>
    </row>
    <row r="111" spans="1:8" ht="56.25" customHeight="1">
      <c r="A111" s="4" t="s">
        <v>142</v>
      </c>
      <c r="B111" s="269" t="s">
        <v>7</v>
      </c>
      <c r="C111" s="269" t="s">
        <v>61</v>
      </c>
      <c r="D111" s="269" t="s">
        <v>143</v>
      </c>
      <c r="E111" s="276">
        <v>600</v>
      </c>
      <c r="F111" s="286">
        <v>184.8</v>
      </c>
      <c r="G111" s="289"/>
      <c r="H111" s="324">
        <v>184.8</v>
      </c>
    </row>
    <row r="112" spans="1:8" ht="57" customHeight="1">
      <c r="A112" s="285" t="s">
        <v>252</v>
      </c>
      <c r="B112" s="269" t="s">
        <v>7</v>
      </c>
      <c r="C112" s="269" t="s">
        <v>61</v>
      </c>
      <c r="D112" s="269" t="s">
        <v>144</v>
      </c>
      <c r="E112" s="276">
        <v>200</v>
      </c>
      <c r="F112" s="286">
        <v>23.1</v>
      </c>
      <c r="G112" s="289"/>
      <c r="H112" s="324">
        <v>23.1</v>
      </c>
    </row>
    <row r="113" spans="1:8" ht="42" customHeight="1">
      <c r="A113" s="4" t="s">
        <v>285</v>
      </c>
      <c r="B113" s="269" t="s">
        <v>7</v>
      </c>
      <c r="C113" s="269" t="s">
        <v>61</v>
      </c>
      <c r="D113" s="269" t="s">
        <v>287</v>
      </c>
      <c r="E113" s="276">
        <v>200</v>
      </c>
      <c r="F113" s="286">
        <v>122.9</v>
      </c>
      <c r="G113" s="289"/>
      <c r="H113" s="324">
        <v>122.9</v>
      </c>
    </row>
    <row r="114" spans="1:8" ht="56.25" customHeight="1">
      <c r="A114" s="4" t="s">
        <v>286</v>
      </c>
      <c r="B114" s="269" t="s">
        <v>7</v>
      </c>
      <c r="C114" s="269" t="s">
        <v>61</v>
      </c>
      <c r="D114" s="269" t="s">
        <v>287</v>
      </c>
      <c r="E114" s="276">
        <v>600</v>
      </c>
      <c r="F114" s="286">
        <v>265.60000000000002</v>
      </c>
      <c r="G114" s="289"/>
      <c r="H114" s="324">
        <v>265.60000000000002</v>
      </c>
    </row>
    <row r="115" spans="1:8" ht="30" customHeight="1">
      <c r="A115" s="285" t="s">
        <v>281</v>
      </c>
      <c r="B115" s="269" t="s">
        <v>7</v>
      </c>
      <c r="C115" s="269" t="s">
        <v>62</v>
      </c>
      <c r="D115" s="269" t="s">
        <v>104</v>
      </c>
      <c r="E115" s="276">
        <v>200</v>
      </c>
      <c r="F115" s="286">
        <v>45.1</v>
      </c>
      <c r="G115" s="289"/>
      <c r="H115" s="286">
        <v>45.1</v>
      </c>
    </row>
    <row r="116" spans="1:8" ht="27.75" customHeight="1">
      <c r="A116" s="285" t="s">
        <v>225</v>
      </c>
      <c r="B116" s="269" t="s">
        <v>7</v>
      </c>
      <c r="C116" s="269" t="s">
        <v>62</v>
      </c>
      <c r="D116" s="269" t="s">
        <v>104</v>
      </c>
      <c r="E116" s="276">
        <v>300</v>
      </c>
      <c r="F116" s="286">
        <v>50</v>
      </c>
      <c r="G116" s="289"/>
      <c r="H116" s="286">
        <v>50</v>
      </c>
    </row>
    <row r="117" spans="1:8" ht="54.75" customHeight="1">
      <c r="A117" s="285" t="s">
        <v>243</v>
      </c>
      <c r="B117" s="269" t="s">
        <v>7</v>
      </c>
      <c r="C117" s="269" t="s">
        <v>62</v>
      </c>
      <c r="D117" s="269" t="s">
        <v>222</v>
      </c>
      <c r="E117" s="276">
        <v>200</v>
      </c>
      <c r="F117" s="286">
        <v>426.4</v>
      </c>
      <c r="G117" s="289"/>
      <c r="H117" s="286"/>
    </row>
    <row r="118" spans="1:8" ht="57" customHeight="1">
      <c r="A118" s="285" t="s">
        <v>219</v>
      </c>
      <c r="B118" s="269" t="s">
        <v>7</v>
      </c>
      <c r="C118" s="269" t="s">
        <v>62</v>
      </c>
      <c r="D118" s="269" t="s">
        <v>222</v>
      </c>
      <c r="E118" s="276">
        <v>600</v>
      </c>
      <c r="F118" s="286">
        <v>50</v>
      </c>
      <c r="G118" s="289"/>
      <c r="H118" s="286"/>
    </row>
    <row r="119" spans="1:8" ht="54.75" customHeight="1">
      <c r="A119" s="285" t="s">
        <v>97</v>
      </c>
      <c r="B119" s="269" t="s">
        <v>7</v>
      </c>
      <c r="C119" s="269" t="s">
        <v>62</v>
      </c>
      <c r="D119" s="269" t="s">
        <v>120</v>
      </c>
      <c r="E119" s="276">
        <v>100</v>
      </c>
      <c r="F119" s="286">
        <v>6638.8</v>
      </c>
      <c r="G119" s="289"/>
      <c r="H119" s="286">
        <v>6638.8</v>
      </c>
    </row>
    <row r="120" spans="1:8" ht="30" customHeight="1">
      <c r="A120" s="156" t="s">
        <v>248</v>
      </c>
      <c r="B120" s="269" t="s">
        <v>7</v>
      </c>
      <c r="C120" s="269" t="s">
        <v>62</v>
      </c>
      <c r="D120" s="269" t="s">
        <v>120</v>
      </c>
      <c r="E120" s="276">
        <v>200</v>
      </c>
      <c r="F120" s="286">
        <v>1067.9000000000001</v>
      </c>
      <c r="G120" s="289"/>
      <c r="H120" s="286">
        <v>1067.9000000000001</v>
      </c>
    </row>
    <row r="121" spans="1:8" ht="27" customHeight="1">
      <c r="A121" s="156" t="s">
        <v>98</v>
      </c>
      <c r="B121" s="269" t="s">
        <v>7</v>
      </c>
      <c r="C121" s="269" t="s">
        <v>62</v>
      </c>
      <c r="D121" s="269" t="s">
        <v>120</v>
      </c>
      <c r="E121" s="276">
        <v>800</v>
      </c>
      <c r="F121" s="286">
        <v>1.9</v>
      </c>
      <c r="G121" s="289"/>
      <c r="H121" s="286">
        <v>1.9</v>
      </c>
    </row>
    <row r="122" spans="1:8" ht="57" customHeight="1">
      <c r="A122" s="285" t="s">
        <v>152</v>
      </c>
      <c r="B122" s="269" t="s">
        <v>7</v>
      </c>
      <c r="C122" s="269" t="s">
        <v>62</v>
      </c>
      <c r="D122" s="269" t="s">
        <v>156</v>
      </c>
      <c r="E122" s="276">
        <v>300</v>
      </c>
      <c r="F122" s="286">
        <v>32</v>
      </c>
      <c r="G122" s="289"/>
      <c r="H122" s="286"/>
    </row>
    <row r="123" spans="1:8" ht="31.5" customHeight="1">
      <c r="A123" s="285" t="s">
        <v>153</v>
      </c>
      <c r="B123" s="269" t="s">
        <v>7</v>
      </c>
      <c r="C123" s="269" t="s">
        <v>62</v>
      </c>
      <c r="D123" s="269" t="s">
        <v>157</v>
      </c>
      <c r="E123" s="276">
        <v>300</v>
      </c>
      <c r="F123" s="286">
        <v>34.200000000000003</v>
      </c>
      <c r="G123" s="289"/>
      <c r="H123" s="286"/>
    </row>
    <row r="124" spans="1:8" ht="27.75" customHeight="1">
      <c r="A124" s="329" t="s">
        <v>154</v>
      </c>
      <c r="B124" s="269" t="s">
        <v>7</v>
      </c>
      <c r="C124" s="269" t="s">
        <v>62</v>
      </c>
      <c r="D124" s="269" t="s">
        <v>158</v>
      </c>
      <c r="E124" s="276">
        <v>300</v>
      </c>
      <c r="F124" s="286">
        <v>65</v>
      </c>
      <c r="G124" s="289"/>
      <c r="H124" s="286"/>
    </row>
    <row r="125" spans="1:8" ht="54" customHeight="1">
      <c r="A125" s="329" t="s">
        <v>607</v>
      </c>
      <c r="B125" s="269" t="s">
        <v>7</v>
      </c>
      <c r="C125" s="269" t="s">
        <v>62</v>
      </c>
      <c r="D125" s="269" t="s">
        <v>376</v>
      </c>
      <c r="E125" s="276">
        <v>200</v>
      </c>
      <c r="F125" s="286">
        <v>135.80000000000001</v>
      </c>
      <c r="G125" s="147">
        <v>26</v>
      </c>
      <c r="H125" s="286"/>
    </row>
    <row r="126" spans="1:8" ht="63.75" customHeight="1">
      <c r="A126" s="285" t="s">
        <v>391</v>
      </c>
      <c r="B126" s="269" t="s">
        <v>7</v>
      </c>
      <c r="C126" s="269" t="s">
        <v>62</v>
      </c>
      <c r="D126" s="269" t="s">
        <v>377</v>
      </c>
      <c r="E126" s="276">
        <v>300</v>
      </c>
      <c r="F126" s="286">
        <v>20</v>
      </c>
      <c r="G126" s="147">
        <v>4</v>
      </c>
      <c r="H126" s="286"/>
    </row>
    <row r="127" spans="1:8" ht="69" customHeight="1">
      <c r="A127" s="285" t="s">
        <v>369</v>
      </c>
      <c r="B127" s="269" t="s">
        <v>7</v>
      </c>
      <c r="C127" s="269" t="s">
        <v>62</v>
      </c>
      <c r="D127" s="279">
        <v>4190000270</v>
      </c>
      <c r="E127" s="276">
        <v>100</v>
      </c>
      <c r="F127" s="286">
        <v>1213.8</v>
      </c>
      <c r="G127" s="90">
        <v>861.8</v>
      </c>
      <c r="H127" s="286">
        <v>1213.8</v>
      </c>
    </row>
    <row r="128" spans="1:8" ht="42.75" customHeight="1">
      <c r="A128" s="285" t="s">
        <v>370</v>
      </c>
      <c r="B128" s="269" t="s">
        <v>7</v>
      </c>
      <c r="C128" s="269" t="s">
        <v>62</v>
      </c>
      <c r="D128" s="279">
        <v>4190000270</v>
      </c>
      <c r="E128" s="276">
        <v>200</v>
      </c>
      <c r="F128" s="286">
        <v>110</v>
      </c>
      <c r="G128" s="90">
        <v>110</v>
      </c>
      <c r="H128" s="286">
        <v>110</v>
      </c>
    </row>
    <row r="129" spans="1:8" ht="63.75" customHeight="1">
      <c r="A129" s="335" t="s">
        <v>619</v>
      </c>
      <c r="B129" s="269" t="s">
        <v>7</v>
      </c>
      <c r="C129" s="279">
        <v>1004</v>
      </c>
      <c r="D129" s="269" t="s">
        <v>111</v>
      </c>
      <c r="E129" s="276">
        <v>300</v>
      </c>
      <c r="F129" s="286">
        <v>492.2</v>
      </c>
      <c r="G129" s="289"/>
      <c r="H129" s="286">
        <v>492.2</v>
      </c>
    </row>
    <row r="130" spans="1:8" ht="27.75" customHeight="1">
      <c r="A130" s="283" t="s">
        <v>235</v>
      </c>
      <c r="B130" s="15" t="s">
        <v>234</v>
      </c>
      <c r="C130" s="277"/>
      <c r="D130" s="15"/>
      <c r="E130" s="278"/>
      <c r="F130" s="284">
        <f>F131+F132+F133+F135+F136+F137+F134</f>
        <v>1817</v>
      </c>
      <c r="G130" s="328">
        <f t="shared" ref="G130:H130" si="4">G131+G132+G133+G135+G136+G137+G134</f>
        <v>0</v>
      </c>
      <c r="H130" s="328">
        <f t="shared" si="4"/>
        <v>1767</v>
      </c>
    </row>
    <row r="131" spans="1:8" ht="42.75" customHeight="1">
      <c r="A131" s="270" t="s">
        <v>348</v>
      </c>
      <c r="B131" s="269" t="s">
        <v>234</v>
      </c>
      <c r="C131" s="6" t="s">
        <v>51</v>
      </c>
      <c r="D131" s="279">
        <v>1910100550</v>
      </c>
      <c r="E131" s="276">
        <v>200</v>
      </c>
      <c r="F131" s="286">
        <v>50</v>
      </c>
      <c r="G131" s="289"/>
      <c r="H131" s="286"/>
    </row>
    <row r="132" spans="1:8" ht="67.5" customHeight="1">
      <c r="A132" s="285" t="s">
        <v>230</v>
      </c>
      <c r="B132" s="269" t="s">
        <v>234</v>
      </c>
      <c r="C132" s="269" t="s">
        <v>236</v>
      </c>
      <c r="D132" s="269" t="s">
        <v>216</v>
      </c>
      <c r="E132" s="6" t="s">
        <v>8</v>
      </c>
      <c r="F132" s="286">
        <v>1240.2</v>
      </c>
      <c r="G132" s="289"/>
      <c r="H132" s="286">
        <v>1240.2</v>
      </c>
    </row>
    <row r="133" spans="1:8" ht="40.5" customHeight="1">
      <c r="A133" s="285" t="s">
        <v>268</v>
      </c>
      <c r="B133" s="269" t="s">
        <v>234</v>
      </c>
      <c r="C133" s="269" t="s">
        <v>236</v>
      </c>
      <c r="D133" s="269" t="s">
        <v>216</v>
      </c>
      <c r="E133" s="6" t="s">
        <v>80</v>
      </c>
      <c r="F133" s="286">
        <v>156</v>
      </c>
      <c r="G133" s="289"/>
      <c r="H133" s="286">
        <v>156</v>
      </c>
    </row>
    <row r="134" spans="1:8" ht="27" customHeight="1">
      <c r="A134" s="285" t="s">
        <v>365</v>
      </c>
      <c r="B134" s="269" t="s">
        <v>234</v>
      </c>
      <c r="C134" s="269" t="s">
        <v>236</v>
      </c>
      <c r="D134" s="269" t="s">
        <v>216</v>
      </c>
      <c r="E134" s="6" t="s">
        <v>364</v>
      </c>
      <c r="F134" s="286">
        <v>3</v>
      </c>
      <c r="G134" s="289"/>
      <c r="H134" s="286">
        <v>3</v>
      </c>
    </row>
    <row r="135" spans="1:8" ht="52.5" customHeight="1">
      <c r="A135" s="270" t="s">
        <v>282</v>
      </c>
      <c r="B135" s="269" t="s">
        <v>234</v>
      </c>
      <c r="C135" s="269" t="s">
        <v>61</v>
      </c>
      <c r="D135" s="269" t="s">
        <v>149</v>
      </c>
      <c r="E135" s="276">
        <v>200</v>
      </c>
      <c r="F135" s="286">
        <v>190</v>
      </c>
      <c r="G135" s="289"/>
      <c r="H135" s="286">
        <v>190</v>
      </c>
    </row>
    <row r="136" spans="1:8" ht="41.25" customHeight="1">
      <c r="A136" s="270" t="s">
        <v>263</v>
      </c>
      <c r="B136" s="269" t="s">
        <v>234</v>
      </c>
      <c r="C136" s="6" t="s">
        <v>61</v>
      </c>
      <c r="D136" s="279">
        <v>1510100510</v>
      </c>
      <c r="E136" s="6" t="s">
        <v>80</v>
      </c>
      <c r="F136" s="286"/>
      <c r="G136" s="289"/>
      <c r="H136" s="286"/>
    </row>
    <row r="137" spans="1:8" ht="55.5" customHeight="1">
      <c r="A137" s="285" t="s">
        <v>258</v>
      </c>
      <c r="B137" s="269" t="s">
        <v>234</v>
      </c>
      <c r="C137" s="269" t="s">
        <v>69</v>
      </c>
      <c r="D137" s="269" t="s">
        <v>187</v>
      </c>
      <c r="E137" s="276">
        <v>200</v>
      </c>
      <c r="F137" s="286">
        <v>177.8</v>
      </c>
      <c r="G137" s="289"/>
      <c r="H137" s="286">
        <v>177.8</v>
      </c>
    </row>
    <row r="138" spans="1:8" ht="23.25" customHeight="1">
      <c r="A138" s="10" t="s">
        <v>19</v>
      </c>
      <c r="B138" s="119"/>
      <c r="C138" s="119"/>
      <c r="D138" s="119"/>
      <c r="E138" s="119"/>
      <c r="F138" s="284">
        <f>F15+F59+F56+F85+F130</f>
        <v>174832.6</v>
      </c>
      <c r="G138" s="284">
        <f>G15+G59+G56+G85+G130</f>
        <v>7136.3</v>
      </c>
      <c r="H138" s="284">
        <f>H15+H59+H56+H85+H130</f>
        <v>169982.5</v>
      </c>
    </row>
    <row r="139" spans="1:8" ht="15.75">
      <c r="A139" s="1"/>
    </row>
    <row r="140" spans="1:8" ht="15.75">
      <c r="A140" s="1"/>
    </row>
  </sheetData>
  <mergeCells count="17">
    <mergeCell ref="A11:A14"/>
    <mergeCell ref="E10:H10"/>
    <mergeCell ref="F12:F14"/>
    <mergeCell ref="G12:G14"/>
    <mergeCell ref="H12:H14"/>
    <mergeCell ref="F11:H11"/>
    <mergeCell ref="E11:E14"/>
    <mergeCell ref="D11:D14"/>
    <mergeCell ref="C11:C14"/>
    <mergeCell ref="B11:B14"/>
    <mergeCell ref="A8:F8"/>
    <mergeCell ref="D1:H1"/>
    <mergeCell ref="D2:H2"/>
    <mergeCell ref="D3:H3"/>
    <mergeCell ref="D4:H4"/>
    <mergeCell ref="C5:H5"/>
    <mergeCell ref="A7:F7"/>
  </mergeCells>
  <pageMargins left="0.70866141732283472" right="0.70866141732283472" top="0.74803149606299213" bottom="0.74803149606299213" header="0.31496062992125984" footer="0.31496062992125984"/>
  <pageSetup paperSize="9" scale="79" orientation="portrait" r:id="rId1"/>
  <rowBreaks count="6" manualBreakCount="6">
    <brk id="26" max="16383" man="1"/>
    <brk id="45" max="16383" man="1"/>
    <brk id="68" max="16383" man="1"/>
    <brk id="88" max="16383" man="1"/>
    <brk id="103" max="16383" man="1"/>
    <brk id="117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>
  <dimension ref="A1:F19"/>
  <sheetViews>
    <sheetView workbookViewId="0">
      <selection activeCell="J26" sqref="J26"/>
    </sheetView>
  </sheetViews>
  <sheetFormatPr defaultRowHeight="15"/>
  <cols>
    <col min="1" max="1" width="47.7109375" customWidth="1"/>
    <col min="2" max="2" width="11.5703125" customWidth="1"/>
    <col min="3" max="3" width="12.5703125" customWidth="1"/>
    <col min="5" max="5" width="3.42578125" customWidth="1"/>
    <col min="6" max="6" width="2.28515625" customWidth="1"/>
  </cols>
  <sheetData>
    <row r="1" spans="1:6" ht="15.75">
      <c r="A1" s="402" t="s">
        <v>812</v>
      </c>
      <c r="B1" s="402"/>
      <c r="C1" s="402"/>
      <c r="D1" s="402"/>
      <c r="E1" s="402"/>
      <c r="F1" s="402"/>
    </row>
    <row r="2" spans="1:6" ht="15.75">
      <c r="A2" s="402" t="s">
        <v>547</v>
      </c>
      <c r="B2" s="402"/>
      <c r="C2" s="402"/>
      <c r="D2" s="402"/>
      <c r="E2" s="402"/>
      <c r="F2" s="402"/>
    </row>
    <row r="3" spans="1:6" ht="15.75" customHeight="1">
      <c r="A3" s="338"/>
      <c r="B3" s="338"/>
      <c r="C3" s="402" t="s">
        <v>1</v>
      </c>
      <c r="D3" s="402"/>
      <c r="E3" s="402"/>
      <c r="F3" s="402"/>
    </row>
    <row r="4" spans="1:6" ht="15.75" customHeight="1">
      <c r="A4" s="338"/>
      <c r="B4" s="402" t="s">
        <v>2</v>
      </c>
      <c r="C4" s="402"/>
      <c r="D4" s="402"/>
      <c r="E4" s="402"/>
      <c r="F4" s="402"/>
    </row>
    <row r="5" spans="1:6" ht="15.75">
      <c r="A5" s="402" t="s">
        <v>820</v>
      </c>
      <c r="B5" s="402"/>
      <c r="C5" s="402"/>
      <c r="D5" s="402"/>
      <c r="E5" s="402"/>
      <c r="F5" s="402"/>
    </row>
    <row r="6" spans="1:6" ht="15.75">
      <c r="A6" s="371"/>
      <c r="B6" s="371"/>
      <c r="C6" s="371"/>
    </row>
    <row r="7" spans="1:6" ht="15.75">
      <c r="A7" s="372"/>
      <c r="B7" s="372"/>
      <c r="C7" s="372"/>
    </row>
    <row r="8" spans="1:6" ht="15.75">
      <c r="A8" s="418" t="s">
        <v>813</v>
      </c>
      <c r="B8" s="418"/>
      <c r="C8" s="418"/>
      <c r="D8" s="518"/>
      <c r="E8" s="518"/>
      <c r="F8" s="518"/>
    </row>
    <row r="9" spans="1:6" ht="15.75">
      <c r="A9" s="418" t="s">
        <v>821</v>
      </c>
      <c r="B9" s="418"/>
      <c r="C9" s="418"/>
      <c r="D9" s="519"/>
      <c r="E9" s="519"/>
      <c r="F9" s="519"/>
    </row>
    <row r="10" spans="1:6" ht="15.75">
      <c r="A10" s="418"/>
      <c r="B10" s="418"/>
      <c r="C10" s="418"/>
      <c r="D10" s="518"/>
      <c r="E10" s="518"/>
      <c r="F10" s="518"/>
    </row>
    <row r="11" spans="1:6" ht="15.75">
      <c r="A11" s="420" t="s">
        <v>4</v>
      </c>
      <c r="B11" s="420"/>
      <c r="C11" s="420"/>
      <c r="D11" s="462"/>
      <c r="E11" s="462"/>
      <c r="F11" s="462"/>
    </row>
    <row r="12" spans="1:6" ht="46.5" customHeight="1">
      <c r="A12" s="517" t="s">
        <v>814</v>
      </c>
      <c r="B12" s="373" t="s">
        <v>553</v>
      </c>
      <c r="C12" s="373" t="s">
        <v>554</v>
      </c>
      <c r="D12" s="411" t="s">
        <v>582</v>
      </c>
      <c r="E12" s="411"/>
      <c r="F12" s="411"/>
    </row>
    <row r="13" spans="1:6">
      <c r="A13" s="517"/>
      <c r="B13" s="374"/>
      <c r="C13" s="374"/>
      <c r="D13" s="411"/>
      <c r="E13" s="411"/>
      <c r="F13" s="411"/>
    </row>
    <row r="14" spans="1:6" ht="21.75" customHeight="1">
      <c r="A14" s="129" t="s">
        <v>815</v>
      </c>
      <c r="B14" s="348">
        <v>0</v>
      </c>
      <c r="C14" s="348">
        <v>0</v>
      </c>
      <c r="D14" s="411">
        <v>0</v>
      </c>
      <c r="E14" s="411"/>
      <c r="F14" s="411"/>
    </row>
    <row r="15" spans="1:6" ht="25.5" customHeight="1">
      <c r="A15" s="156" t="s">
        <v>816</v>
      </c>
      <c r="B15" s="375">
        <v>0</v>
      </c>
      <c r="C15" s="375">
        <v>0</v>
      </c>
      <c r="D15" s="463">
        <v>0</v>
      </c>
      <c r="E15" s="463"/>
      <c r="F15" s="463"/>
    </row>
    <row r="16" spans="1:6" ht="23.25" customHeight="1">
      <c r="A16" s="156" t="s">
        <v>817</v>
      </c>
      <c r="B16" s="375">
        <v>0</v>
      </c>
      <c r="C16" s="375">
        <v>0</v>
      </c>
      <c r="D16" s="463">
        <v>0</v>
      </c>
      <c r="E16" s="463"/>
      <c r="F16" s="463"/>
    </row>
    <row r="17" spans="1:6" ht="35.25" customHeight="1">
      <c r="A17" s="517" t="s">
        <v>818</v>
      </c>
      <c r="B17" s="348">
        <v>0</v>
      </c>
      <c r="C17" s="348">
        <v>0</v>
      </c>
      <c r="D17" s="411">
        <v>0</v>
      </c>
      <c r="E17" s="411"/>
      <c r="F17" s="411"/>
    </row>
    <row r="18" spans="1:6" hidden="1">
      <c r="A18" s="517"/>
      <c r="B18" s="343"/>
      <c r="C18" s="343"/>
      <c r="D18" s="343">
        <v>0</v>
      </c>
      <c r="E18" s="343">
        <v>0</v>
      </c>
      <c r="F18" s="343">
        <v>0</v>
      </c>
    </row>
    <row r="19" spans="1:6" ht="25.5">
      <c r="A19" s="156" t="s">
        <v>819</v>
      </c>
      <c r="B19" s="375">
        <v>0</v>
      </c>
      <c r="C19" s="375">
        <v>0</v>
      </c>
      <c r="D19" s="463">
        <v>0</v>
      </c>
      <c r="E19" s="463"/>
      <c r="F19" s="463"/>
    </row>
  </sheetData>
  <mergeCells count="17">
    <mergeCell ref="D14:F14"/>
    <mergeCell ref="A1:F1"/>
    <mergeCell ref="A2:F2"/>
    <mergeCell ref="C3:F3"/>
    <mergeCell ref="B4:F4"/>
    <mergeCell ref="A5:F5"/>
    <mergeCell ref="A8:F8"/>
    <mergeCell ref="A9:F9"/>
    <mergeCell ref="A10:F10"/>
    <mergeCell ref="A11:F11"/>
    <mergeCell ref="A12:A13"/>
    <mergeCell ref="D12:F13"/>
    <mergeCell ref="D15:F15"/>
    <mergeCell ref="D16:F16"/>
    <mergeCell ref="A17:A18"/>
    <mergeCell ref="D17:F17"/>
    <mergeCell ref="D19:F19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J26"/>
  <sheetViews>
    <sheetView workbookViewId="0">
      <selection activeCell="L6" sqref="L6"/>
    </sheetView>
  </sheetViews>
  <sheetFormatPr defaultRowHeight="15"/>
  <cols>
    <col min="1" max="1" width="4.5703125" customWidth="1"/>
    <col min="2" max="2" width="14.7109375" customWidth="1"/>
    <col min="3" max="3" width="14.85546875" customWidth="1"/>
    <col min="5" max="5" width="6.5703125" customWidth="1"/>
    <col min="6" max="6" width="3.7109375" hidden="1" customWidth="1"/>
    <col min="7" max="7" width="9.140625" hidden="1" customWidth="1"/>
    <col min="8" max="8" width="12.7109375" customWidth="1"/>
    <col min="9" max="9" width="11.7109375" customWidth="1"/>
    <col min="10" max="10" width="10.85546875" customWidth="1"/>
  </cols>
  <sheetData>
    <row r="1" spans="1:10" ht="18.75" customHeight="1">
      <c r="A1" s="2"/>
      <c r="H1" s="402" t="s">
        <v>822</v>
      </c>
      <c r="I1" s="402"/>
      <c r="J1" s="402"/>
    </row>
    <row r="2" spans="1:10" ht="18.75" customHeight="1">
      <c r="A2" s="2"/>
      <c r="H2" s="402" t="s">
        <v>823</v>
      </c>
      <c r="I2" s="402"/>
      <c r="J2" s="402"/>
    </row>
    <row r="3" spans="1:10" ht="18.75" customHeight="1">
      <c r="A3" s="2"/>
      <c r="H3" s="402" t="s">
        <v>824</v>
      </c>
      <c r="I3" s="402"/>
      <c r="J3" s="402"/>
    </row>
    <row r="4" spans="1:10" ht="19.5" customHeight="1">
      <c r="A4" s="376"/>
      <c r="H4" s="402" t="s">
        <v>825</v>
      </c>
      <c r="I4" s="402"/>
      <c r="J4" s="402"/>
    </row>
    <row r="5" spans="1:10" ht="19.5" customHeight="1">
      <c r="A5" s="376"/>
      <c r="H5" s="402" t="s">
        <v>837</v>
      </c>
      <c r="I5" s="402"/>
      <c r="J5" s="402"/>
    </row>
    <row r="6" spans="1:10" ht="19.5">
      <c r="A6" s="376"/>
      <c r="H6" s="352"/>
      <c r="I6" s="352"/>
      <c r="J6" s="352"/>
    </row>
    <row r="7" spans="1:10">
      <c r="A7" s="418" t="s">
        <v>826</v>
      </c>
      <c r="B7" s="471"/>
      <c r="C7" s="471"/>
      <c r="D7" s="471"/>
      <c r="E7" s="471"/>
      <c r="F7" s="471"/>
      <c r="G7" s="471"/>
      <c r="H7" s="471"/>
      <c r="I7" s="471"/>
      <c r="J7" s="471"/>
    </row>
    <row r="8" spans="1:10" ht="35.25" customHeight="1">
      <c r="A8" s="418" t="s">
        <v>838</v>
      </c>
      <c r="B8" s="471"/>
      <c r="C8" s="471"/>
      <c r="D8" s="471"/>
      <c r="E8" s="471"/>
      <c r="F8" s="471"/>
      <c r="G8" s="471"/>
      <c r="H8" s="471"/>
      <c r="I8" s="471"/>
      <c r="J8" s="471"/>
    </row>
    <row r="9" spans="1:10" ht="15.75">
      <c r="A9" s="529" t="s">
        <v>839</v>
      </c>
      <c r="B9" s="529"/>
      <c r="C9" s="529"/>
      <c r="D9" s="529"/>
      <c r="E9" s="529"/>
      <c r="F9" s="529"/>
      <c r="G9" s="529"/>
      <c r="H9" s="529"/>
      <c r="I9" s="529"/>
      <c r="J9" s="529"/>
    </row>
    <row r="10" spans="1:10" ht="15.75">
      <c r="A10" s="377"/>
    </row>
    <row r="11" spans="1:10" ht="15.75">
      <c r="A11" s="377"/>
    </row>
    <row r="12" spans="1:10" ht="31.5" customHeight="1">
      <c r="A12" s="530" t="s">
        <v>840</v>
      </c>
      <c r="B12" s="531"/>
      <c r="C12" s="531"/>
      <c r="D12" s="531"/>
      <c r="E12" s="531"/>
      <c r="F12" s="531"/>
      <c r="G12" s="531"/>
      <c r="H12" s="531"/>
      <c r="I12" s="531"/>
      <c r="J12" s="531"/>
    </row>
    <row r="13" spans="1:10" ht="15.75">
      <c r="A13" s="378"/>
    </row>
    <row r="14" spans="1:10" ht="77.25" customHeight="1">
      <c r="A14" s="463" t="s">
        <v>827</v>
      </c>
      <c r="B14" s="463" t="s">
        <v>828</v>
      </c>
      <c r="C14" s="347" t="s">
        <v>829</v>
      </c>
      <c r="D14" s="447" t="s">
        <v>830</v>
      </c>
      <c r="E14" s="527"/>
      <c r="F14" s="527"/>
      <c r="G14" s="448"/>
      <c r="H14" s="347" t="s">
        <v>831</v>
      </c>
      <c r="I14" s="347" t="s">
        <v>832</v>
      </c>
      <c r="J14" s="347" t="s">
        <v>833</v>
      </c>
    </row>
    <row r="15" spans="1:10" hidden="1">
      <c r="A15" s="440"/>
      <c r="B15" s="463"/>
      <c r="C15" s="379"/>
      <c r="D15" s="532"/>
      <c r="E15" s="533"/>
      <c r="F15" s="533"/>
      <c r="G15" s="464"/>
      <c r="H15" s="355"/>
      <c r="I15" s="355"/>
      <c r="J15" s="534"/>
    </row>
    <row r="16" spans="1:10" hidden="1">
      <c r="A16" s="440"/>
      <c r="B16" s="463"/>
      <c r="C16" s="380"/>
      <c r="D16" s="449"/>
      <c r="E16" s="528"/>
      <c r="F16" s="528"/>
      <c r="G16" s="450"/>
      <c r="H16" s="380"/>
      <c r="I16" s="380"/>
      <c r="J16" s="535"/>
    </row>
    <row r="17" spans="1:10">
      <c r="A17" s="344">
        <v>1</v>
      </c>
      <c r="B17" s="344">
        <v>2</v>
      </c>
      <c r="C17" s="344">
        <v>3</v>
      </c>
      <c r="D17" s="445">
        <v>4</v>
      </c>
      <c r="E17" s="525"/>
      <c r="F17" s="525"/>
      <c r="G17" s="446"/>
      <c r="H17" s="344">
        <v>5</v>
      </c>
      <c r="I17" s="344">
        <v>6</v>
      </c>
      <c r="J17" s="344">
        <v>7</v>
      </c>
    </row>
    <row r="18" spans="1:10" ht="36" customHeight="1">
      <c r="A18" s="344"/>
      <c r="B18" s="156"/>
      <c r="C18" s="351"/>
      <c r="D18" s="412">
        <v>0</v>
      </c>
      <c r="E18" s="526"/>
      <c r="F18" s="526"/>
      <c r="G18" s="487"/>
      <c r="H18" s="344"/>
      <c r="I18" s="344"/>
      <c r="J18" s="156"/>
    </row>
    <row r="19" spans="1:10" ht="15.75">
      <c r="A19" s="378"/>
    </row>
    <row r="21" spans="1:10" ht="50.25" customHeight="1">
      <c r="A21" s="418" t="s">
        <v>841</v>
      </c>
      <c r="B21" s="418"/>
      <c r="C21" s="418"/>
      <c r="D21" s="418"/>
      <c r="E21" s="418"/>
      <c r="F21" s="418"/>
      <c r="G21" s="418"/>
      <c r="H21" s="418"/>
      <c r="I21" s="418"/>
      <c r="J21" s="418"/>
    </row>
    <row r="22" spans="1:10" ht="25.5" customHeight="1">
      <c r="A22" s="339"/>
      <c r="B22" s="339"/>
      <c r="C22" s="339"/>
      <c r="D22" s="339"/>
      <c r="E22" s="339"/>
      <c r="F22" s="339"/>
      <c r="G22" s="339"/>
      <c r="H22" s="339"/>
      <c r="I22" s="339"/>
      <c r="J22" s="339"/>
    </row>
    <row r="23" spans="1:10" ht="51" customHeight="1">
      <c r="A23" s="447" t="s">
        <v>834</v>
      </c>
      <c r="B23" s="527"/>
      <c r="C23" s="527"/>
      <c r="D23" s="448"/>
      <c r="E23" s="463" t="s">
        <v>835</v>
      </c>
      <c r="F23" s="463"/>
      <c r="G23" s="463"/>
      <c r="H23" s="463"/>
      <c r="I23" s="463"/>
      <c r="J23" s="463"/>
    </row>
    <row r="24" spans="1:10" ht="51" customHeight="1">
      <c r="A24" s="449"/>
      <c r="B24" s="528"/>
      <c r="C24" s="528"/>
      <c r="D24" s="450"/>
      <c r="E24" s="445" t="s">
        <v>553</v>
      </c>
      <c r="F24" s="525"/>
      <c r="G24" s="525"/>
      <c r="H24" s="446"/>
      <c r="I24" s="344" t="s">
        <v>554</v>
      </c>
      <c r="J24" s="344" t="s">
        <v>582</v>
      </c>
    </row>
    <row r="25" spans="1:10" ht="15" customHeight="1">
      <c r="A25" s="463" t="s">
        <v>836</v>
      </c>
      <c r="B25" s="463"/>
      <c r="C25" s="463"/>
      <c r="D25" s="463"/>
      <c r="E25" s="403">
        <v>0</v>
      </c>
      <c r="F25" s="520"/>
      <c r="G25" s="520"/>
      <c r="H25" s="521"/>
      <c r="I25" s="411">
        <v>0</v>
      </c>
      <c r="J25" s="411">
        <v>0</v>
      </c>
    </row>
    <row r="26" spans="1:10" ht="29.25" customHeight="1">
      <c r="A26" s="463"/>
      <c r="B26" s="463"/>
      <c r="C26" s="463"/>
      <c r="D26" s="463"/>
      <c r="E26" s="522"/>
      <c r="F26" s="523"/>
      <c r="G26" s="523"/>
      <c r="H26" s="524"/>
      <c r="I26" s="411"/>
      <c r="J26" s="411"/>
    </row>
  </sheetData>
  <mergeCells count="23">
    <mergeCell ref="A7:J7"/>
    <mergeCell ref="H1:J1"/>
    <mergeCell ref="H2:J2"/>
    <mergeCell ref="H3:J3"/>
    <mergeCell ref="H4:J4"/>
    <mergeCell ref="H5:J5"/>
    <mergeCell ref="A8:J8"/>
    <mergeCell ref="A9:J9"/>
    <mergeCell ref="A12:J12"/>
    <mergeCell ref="A14:A16"/>
    <mergeCell ref="B14:B16"/>
    <mergeCell ref="D14:G16"/>
    <mergeCell ref="J15:J16"/>
    <mergeCell ref="A25:D26"/>
    <mergeCell ref="E25:H26"/>
    <mergeCell ref="I25:I26"/>
    <mergeCell ref="J25:J26"/>
    <mergeCell ref="D17:G17"/>
    <mergeCell ref="D18:G18"/>
    <mergeCell ref="A21:J21"/>
    <mergeCell ref="A23:D24"/>
    <mergeCell ref="E23:J23"/>
    <mergeCell ref="E24:H2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98"/>
  <sheetViews>
    <sheetView view="pageBreakPreview" topLeftCell="A75" zoomScale="112" zoomScaleSheetLayoutView="112" workbookViewId="0">
      <selection activeCell="B100" sqref="B100"/>
    </sheetView>
  </sheetViews>
  <sheetFormatPr defaultRowHeight="15"/>
  <cols>
    <col min="1" max="1" width="24" customWidth="1"/>
    <col min="2" max="2" width="97.28515625" customWidth="1"/>
    <col min="3" max="3" width="12.42578125" customWidth="1"/>
  </cols>
  <sheetData>
    <row r="1" spans="1:3" ht="15.75" customHeight="1">
      <c r="A1" s="1"/>
      <c r="B1" s="402" t="s">
        <v>352</v>
      </c>
      <c r="C1" s="402"/>
    </row>
    <row r="2" spans="1:3" ht="15.75" customHeight="1">
      <c r="A2" s="1"/>
      <c r="B2" s="402" t="s">
        <v>0</v>
      </c>
      <c r="C2" s="402"/>
    </row>
    <row r="3" spans="1:3" ht="15.75" customHeight="1">
      <c r="A3" s="1"/>
      <c r="B3" s="417" t="s">
        <v>395</v>
      </c>
      <c r="C3" s="417"/>
    </row>
    <row r="4" spans="1:3" ht="15.75" customHeight="1">
      <c r="A4" s="1"/>
      <c r="B4" s="402" t="s">
        <v>2</v>
      </c>
      <c r="C4" s="402"/>
    </row>
    <row r="5" spans="1:3" ht="15.75" customHeight="1">
      <c r="A5" s="1"/>
      <c r="B5" s="402" t="s">
        <v>577</v>
      </c>
      <c r="C5" s="402"/>
    </row>
    <row r="6" spans="1:3" ht="15.75">
      <c r="A6" s="418"/>
      <c r="B6" s="419"/>
      <c r="C6" s="419"/>
    </row>
    <row r="7" spans="1:3">
      <c r="A7" s="416" t="s">
        <v>396</v>
      </c>
      <c r="B7" s="416"/>
      <c r="C7" s="416"/>
    </row>
    <row r="8" spans="1:3" ht="35.25" customHeight="1">
      <c r="A8" s="414" t="s">
        <v>579</v>
      </c>
      <c r="B8" s="414"/>
      <c r="C8" s="414"/>
    </row>
    <row r="9" spans="1:3" ht="15.75">
      <c r="A9" s="1"/>
      <c r="B9" s="1"/>
      <c r="C9" s="1"/>
    </row>
    <row r="10" spans="1:3" ht="20.25" customHeight="1">
      <c r="A10" s="1"/>
      <c r="B10" s="420" t="s">
        <v>4</v>
      </c>
      <c r="C10" s="420"/>
    </row>
    <row r="11" spans="1:3" ht="39" customHeight="1">
      <c r="A11" s="213" t="s">
        <v>397</v>
      </c>
      <c r="B11" s="214" t="s">
        <v>3</v>
      </c>
      <c r="C11" s="259" t="s">
        <v>578</v>
      </c>
    </row>
    <row r="12" spans="1:3">
      <c r="A12" s="215" t="s">
        <v>398</v>
      </c>
      <c r="B12" s="200" t="s">
        <v>399</v>
      </c>
      <c r="C12" s="210">
        <f>C13+C19+C29+C37+C40+C47+C53+C58+C66+C74</f>
        <v>48442.30000000001</v>
      </c>
    </row>
    <row r="13" spans="1:3">
      <c r="A13" s="215" t="s">
        <v>400</v>
      </c>
      <c r="B13" s="200" t="s">
        <v>401</v>
      </c>
      <c r="C13" s="210">
        <f>C14</f>
        <v>34795.5</v>
      </c>
    </row>
    <row r="14" spans="1:3" ht="14.25" customHeight="1">
      <c r="A14" s="215" t="s">
        <v>402</v>
      </c>
      <c r="B14" s="200" t="s">
        <v>403</v>
      </c>
      <c r="C14" s="210">
        <f>C15+C16+C17+C18</f>
        <v>34795.5</v>
      </c>
    </row>
    <row r="15" spans="1:3" ht="42" customHeight="1">
      <c r="A15" s="207" t="s">
        <v>404</v>
      </c>
      <c r="B15" s="200" t="s">
        <v>405</v>
      </c>
      <c r="C15" s="210">
        <v>34480</v>
      </c>
    </row>
    <row r="16" spans="1:3" ht="57.75" customHeight="1">
      <c r="A16" s="207" t="s">
        <v>406</v>
      </c>
      <c r="B16" s="200" t="s">
        <v>407</v>
      </c>
      <c r="C16" s="210">
        <v>27</v>
      </c>
    </row>
    <row r="17" spans="1:3" ht="30" customHeight="1">
      <c r="A17" s="207" t="s">
        <v>408</v>
      </c>
      <c r="B17" s="200" t="s">
        <v>409</v>
      </c>
      <c r="C17" s="210">
        <v>158.5</v>
      </c>
    </row>
    <row r="18" spans="1:3" ht="43.5" customHeight="1">
      <c r="A18" s="207" t="s">
        <v>410</v>
      </c>
      <c r="B18" s="270" t="s">
        <v>587</v>
      </c>
      <c r="C18" s="210">
        <v>130</v>
      </c>
    </row>
    <row r="19" spans="1:3" ht="27" customHeight="1">
      <c r="A19" s="215" t="s">
        <v>411</v>
      </c>
      <c r="B19" s="200" t="s">
        <v>412</v>
      </c>
      <c r="C19" s="210">
        <f>C20</f>
        <v>4657.1000000000004</v>
      </c>
    </row>
    <row r="20" spans="1:3" ht="20.25" customHeight="1">
      <c r="A20" s="215" t="s">
        <v>413</v>
      </c>
      <c r="B20" s="200" t="s">
        <v>414</v>
      </c>
      <c r="C20" s="210">
        <f>C21+C23+C25+C27</f>
        <v>4657.1000000000004</v>
      </c>
    </row>
    <row r="21" spans="1:3" ht="18.75" customHeight="1">
      <c r="A21" s="421" t="s">
        <v>415</v>
      </c>
      <c r="B21" s="422" t="s">
        <v>416</v>
      </c>
      <c r="C21" s="424">
        <v>1619.4</v>
      </c>
    </row>
    <row r="22" spans="1:3" ht="21.75" customHeight="1">
      <c r="A22" s="421"/>
      <c r="B22" s="423"/>
      <c r="C22" s="425"/>
    </row>
    <row r="23" spans="1:3" ht="41.25" customHeight="1">
      <c r="A23" s="429" t="s">
        <v>417</v>
      </c>
      <c r="B23" s="431" t="s">
        <v>418</v>
      </c>
      <c r="C23" s="424">
        <v>14.7</v>
      </c>
    </row>
    <row r="24" spans="1:3" ht="9" hidden="1" customHeight="1">
      <c r="A24" s="430"/>
      <c r="B24" s="431"/>
      <c r="C24" s="425"/>
    </row>
    <row r="25" spans="1:3" ht="41.25" customHeight="1">
      <c r="A25" s="426" t="s">
        <v>419</v>
      </c>
      <c r="B25" s="427" t="s">
        <v>420</v>
      </c>
      <c r="C25" s="424">
        <v>3359</v>
      </c>
    </row>
    <row r="26" spans="1:3" ht="9.75" hidden="1" customHeight="1">
      <c r="A26" s="426"/>
      <c r="B26" s="428"/>
      <c r="C26" s="425"/>
    </row>
    <row r="27" spans="1:3" ht="42.75" customHeight="1">
      <c r="A27" s="426" t="s">
        <v>421</v>
      </c>
      <c r="B27" s="427" t="s">
        <v>422</v>
      </c>
      <c r="C27" s="424">
        <v>-336</v>
      </c>
    </row>
    <row r="28" spans="1:3" ht="6" hidden="1" customHeight="1">
      <c r="A28" s="426"/>
      <c r="B28" s="428"/>
      <c r="C28" s="425"/>
    </row>
    <row r="29" spans="1:3" ht="14.25" customHeight="1">
      <c r="A29" s="215" t="s">
        <v>423</v>
      </c>
      <c r="B29" s="156" t="s">
        <v>424</v>
      </c>
      <c r="C29" s="210">
        <f>C30+C33+C35</f>
        <v>2004.4</v>
      </c>
    </row>
    <row r="30" spans="1:3" ht="18" customHeight="1">
      <c r="A30" s="215" t="s">
        <v>425</v>
      </c>
      <c r="B30" s="200" t="s">
        <v>426</v>
      </c>
      <c r="C30" s="210">
        <f>C31+C32</f>
        <v>1603</v>
      </c>
    </row>
    <row r="31" spans="1:3" ht="17.25" customHeight="1">
      <c r="A31" s="207" t="s">
        <v>427</v>
      </c>
      <c r="B31" s="200" t="s">
        <v>426</v>
      </c>
      <c r="C31" s="210">
        <v>1600</v>
      </c>
    </row>
    <row r="32" spans="1:3" ht="27.75" customHeight="1">
      <c r="A32" s="207" t="s">
        <v>428</v>
      </c>
      <c r="B32" s="200" t="s">
        <v>429</v>
      </c>
      <c r="C32" s="210">
        <v>3</v>
      </c>
    </row>
    <row r="33" spans="1:3" ht="15.75" customHeight="1">
      <c r="A33" s="215" t="s">
        <v>430</v>
      </c>
      <c r="B33" s="200" t="s">
        <v>431</v>
      </c>
      <c r="C33" s="210">
        <f>C34</f>
        <v>339.4</v>
      </c>
    </row>
    <row r="34" spans="1:3">
      <c r="A34" s="207" t="s">
        <v>432</v>
      </c>
      <c r="B34" s="200" t="s">
        <v>431</v>
      </c>
      <c r="C34" s="210">
        <v>339.4</v>
      </c>
    </row>
    <row r="35" spans="1:3">
      <c r="A35" s="215" t="s">
        <v>433</v>
      </c>
      <c r="B35" s="200" t="s">
        <v>434</v>
      </c>
      <c r="C35" s="210">
        <f>C36</f>
        <v>62</v>
      </c>
    </row>
    <row r="36" spans="1:3" ht="31.5" customHeight="1">
      <c r="A36" s="207" t="s">
        <v>435</v>
      </c>
      <c r="B36" s="200" t="s">
        <v>436</v>
      </c>
      <c r="C36" s="210">
        <v>62</v>
      </c>
    </row>
    <row r="37" spans="1:3" ht="18" customHeight="1">
      <c r="A37" s="215" t="s">
        <v>437</v>
      </c>
      <c r="B37" s="200" t="s">
        <v>438</v>
      </c>
      <c r="C37" s="210">
        <f>C38</f>
        <v>160</v>
      </c>
    </row>
    <row r="38" spans="1:3" ht="18" customHeight="1">
      <c r="A38" s="215" t="s">
        <v>439</v>
      </c>
      <c r="B38" s="156" t="s">
        <v>440</v>
      </c>
      <c r="C38" s="210">
        <f>C39</f>
        <v>160</v>
      </c>
    </row>
    <row r="39" spans="1:3" ht="17.25" customHeight="1">
      <c r="A39" s="207" t="s">
        <v>441</v>
      </c>
      <c r="B39" s="156" t="s">
        <v>442</v>
      </c>
      <c r="C39" s="210">
        <v>160</v>
      </c>
    </row>
    <row r="40" spans="1:3" ht="28.5" customHeight="1">
      <c r="A40" s="215" t="s">
        <v>443</v>
      </c>
      <c r="B40" s="200" t="s">
        <v>444</v>
      </c>
      <c r="C40" s="210">
        <f>C41</f>
        <v>3097.3</v>
      </c>
    </row>
    <row r="41" spans="1:3" ht="42.75" customHeight="1">
      <c r="A41" s="215" t="s">
        <v>445</v>
      </c>
      <c r="B41" s="200" t="s">
        <v>446</v>
      </c>
      <c r="C41" s="210">
        <f>C42+C45</f>
        <v>3097.3</v>
      </c>
    </row>
    <row r="42" spans="1:3" ht="30.75" customHeight="1">
      <c r="A42" s="215" t="s">
        <v>447</v>
      </c>
      <c r="B42" s="200" t="s">
        <v>448</v>
      </c>
      <c r="C42" s="210">
        <f>C43+C44</f>
        <v>2958</v>
      </c>
    </row>
    <row r="43" spans="1:3" ht="42.75" customHeight="1">
      <c r="A43" s="207" t="s">
        <v>449</v>
      </c>
      <c r="B43" s="216" t="s">
        <v>450</v>
      </c>
      <c r="C43" s="210">
        <v>2717.3</v>
      </c>
    </row>
    <row r="44" spans="1:3" ht="40.5" customHeight="1">
      <c r="A44" s="207" t="s">
        <v>451</v>
      </c>
      <c r="B44" s="217" t="s">
        <v>452</v>
      </c>
      <c r="C44" s="210">
        <v>240.7</v>
      </c>
    </row>
    <row r="45" spans="1:3" ht="40.5" customHeight="1">
      <c r="A45" s="215" t="s">
        <v>453</v>
      </c>
      <c r="B45" s="156" t="s">
        <v>454</v>
      </c>
      <c r="C45" s="210">
        <f>C46</f>
        <v>139.30000000000001</v>
      </c>
    </row>
    <row r="46" spans="1:3" ht="39.75" customHeight="1">
      <c r="A46" s="207" t="s">
        <v>455</v>
      </c>
      <c r="B46" s="200" t="s">
        <v>456</v>
      </c>
      <c r="C46" s="210">
        <v>139.30000000000001</v>
      </c>
    </row>
    <row r="47" spans="1:3" ht="18" customHeight="1">
      <c r="A47" s="215" t="s">
        <v>457</v>
      </c>
      <c r="B47" s="156" t="s">
        <v>458</v>
      </c>
      <c r="C47" s="210">
        <f>C48</f>
        <v>176.8</v>
      </c>
    </row>
    <row r="48" spans="1:3" ht="18.75" customHeight="1">
      <c r="A48" s="215" t="s">
        <v>459</v>
      </c>
      <c r="B48" s="156" t="s">
        <v>460</v>
      </c>
      <c r="C48" s="210">
        <f>C49+C50+C51+C52</f>
        <v>176.8</v>
      </c>
    </row>
    <row r="49" spans="1:3" ht="20.25" customHeight="1">
      <c r="A49" s="207" t="s">
        <v>461</v>
      </c>
      <c r="B49" s="200" t="s">
        <v>462</v>
      </c>
      <c r="C49" s="210">
        <v>23.1</v>
      </c>
    </row>
    <row r="50" spans="1:3" ht="21" customHeight="1">
      <c r="A50" s="207" t="s">
        <v>463</v>
      </c>
      <c r="B50" s="200" t="s">
        <v>464</v>
      </c>
      <c r="C50" s="210">
        <v>0</v>
      </c>
    </row>
    <row r="51" spans="1:3" ht="18.75" customHeight="1">
      <c r="A51" s="207" t="s">
        <v>465</v>
      </c>
      <c r="B51" s="200" t="s">
        <v>466</v>
      </c>
      <c r="C51" s="210">
        <v>2.6</v>
      </c>
    </row>
    <row r="52" spans="1:3" ht="20.25" customHeight="1">
      <c r="A52" s="207" t="s">
        <v>467</v>
      </c>
      <c r="B52" s="200" t="s">
        <v>468</v>
      </c>
      <c r="C52" s="210">
        <v>151.1</v>
      </c>
    </row>
    <row r="53" spans="1:3" ht="21" customHeight="1">
      <c r="A53" s="215" t="s">
        <v>469</v>
      </c>
      <c r="B53" s="200" t="s">
        <v>470</v>
      </c>
      <c r="C53" s="210">
        <f>C54</f>
        <v>1887.4</v>
      </c>
    </row>
    <row r="54" spans="1:3" ht="18.75" customHeight="1">
      <c r="A54" s="215" t="s">
        <v>471</v>
      </c>
      <c r="B54" s="156" t="s">
        <v>472</v>
      </c>
      <c r="C54" s="210">
        <f>C55</f>
        <v>1887.4</v>
      </c>
    </row>
    <row r="55" spans="1:3" ht="20.25" customHeight="1">
      <c r="A55" s="215" t="s">
        <v>473</v>
      </c>
      <c r="B55" s="156" t="s">
        <v>474</v>
      </c>
      <c r="C55" s="210">
        <f>C56+C57</f>
        <v>1887.4</v>
      </c>
    </row>
    <row r="56" spans="1:3" ht="19.5" customHeight="1">
      <c r="A56" s="207" t="s">
        <v>475</v>
      </c>
      <c r="B56" s="200" t="s">
        <v>476</v>
      </c>
      <c r="C56" s="210">
        <v>15</v>
      </c>
    </row>
    <row r="57" spans="1:3" ht="18.75" customHeight="1">
      <c r="A57" s="207" t="s">
        <v>477</v>
      </c>
      <c r="B57" s="200" t="s">
        <v>476</v>
      </c>
      <c r="C57" s="210">
        <v>1872.4</v>
      </c>
    </row>
    <row r="58" spans="1:3" ht="23.25" customHeight="1">
      <c r="A58" s="215" t="s">
        <v>478</v>
      </c>
      <c r="B58" s="200" t="s">
        <v>479</v>
      </c>
      <c r="C58" s="210">
        <f t="shared" ref="C58" si="0">C59+C62</f>
        <v>1367.5</v>
      </c>
    </row>
    <row r="59" spans="1:3" ht="43.5" customHeight="1">
      <c r="A59" s="188" t="s">
        <v>480</v>
      </c>
      <c r="B59" s="209" t="s">
        <v>481</v>
      </c>
      <c r="C59" s="218">
        <f t="shared" ref="C59:C60" si="1">C60</f>
        <v>100</v>
      </c>
    </row>
    <row r="60" spans="1:3" ht="40.5" customHeight="1">
      <c r="A60" s="188" t="s">
        <v>482</v>
      </c>
      <c r="B60" s="209" t="s">
        <v>483</v>
      </c>
      <c r="C60" s="218">
        <f t="shared" si="1"/>
        <v>100</v>
      </c>
    </row>
    <row r="61" spans="1:3" ht="41.25" customHeight="1">
      <c r="A61" s="207" t="s">
        <v>484</v>
      </c>
      <c r="B61" s="217" t="s">
        <v>485</v>
      </c>
      <c r="C61" s="218">
        <v>100</v>
      </c>
    </row>
    <row r="62" spans="1:3" ht="17.25" customHeight="1">
      <c r="A62" s="219" t="s">
        <v>486</v>
      </c>
      <c r="B62" s="146" t="s">
        <v>487</v>
      </c>
      <c r="C62" s="206">
        <f>C63</f>
        <v>1267.5</v>
      </c>
    </row>
    <row r="63" spans="1:3" ht="18.75" customHeight="1">
      <c r="A63" s="215" t="s">
        <v>488</v>
      </c>
      <c r="B63" s="200" t="s">
        <v>489</v>
      </c>
      <c r="C63" s="210">
        <f>C64+C65</f>
        <v>1267.5</v>
      </c>
    </row>
    <row r="64" spans="1:3" ht="28.5" customHeight="1">
      <c r="A64" s="207" t="s">
        <v>490</v>
      </c>
      <c r="B64" s="200" t="s">
        <v>491</v>
      </c>
      <c r="C64" s="210">
        <v>1114.5999999999999</v>
      </c>
    </row>
    <row r="65" spans="1:3" ht="27.75" customHeight="1">
      <c r="A65" s="207" t="s">
        <v>492</v>
      </c>
      <c r="B65" s="200" t="s">
        <v>493</v>
      </c>
      <c r="C65" s="210">
        <v>152.9</v>
      </c>
    </row>
    <row r="66" spans="1:3" ht="18.75" customHeight="1">
      <c r="A66" s="215" t="s">
        <v>494</v>
      </c>
      <c r="B66" s="156" t="s">
        <v>495</v>
      </c>
      <c r="C66" s="210">
        <f>C67+C69+C71</f>
        <v>100.3</v>
      </c>
    </row>
    <row r="67" spans="1:3" ht="19.5" customHeight="1">
      <c r="A67" s="215" t="s">
        <v>496</v>
      </c>
      <c r="B67" s="200" t="s">
        <v>497</v>
      </c>
      <c r="C67" s="210">
        <f>C68</f>
        <v>25</v>
      </c>
    </row>
    <row r="68" spans="1:3" ht="42" customHeight="1">
      <c r="A68" s="207" t="s">
        <v>498</v>
      </c>
      <c r="B68" s="220" t="s">
        <v>499</v>
      </c>
      <c r="C68" s="210">
        <v>25</v>
      </c>
    </row>
    <row r="69" spans="1:3" ht="54" customHeight="1">
      <c r="A69" s="207" t="s">
        <v>500</v>
      </c>
      <c r="B69" s="220" t="s">
        <v>501</v>
      </c>
      <c r="C69" s="210">
        <f>C70</f>
        <v>50</v>
      </c>
    </row>
    <row r="70" spans="1:3" ht="18" customHeight="1">
      <c r="A70" s="207" t="s">
        <v>502</v>
      </c>
      <c r="B70" s="200" t="s">
        <v>503</v>
      </c>
      <c r="C70" s="210">
        <v>50</v>
      </c>
    </row>
    <row r="71" spans="1:3" ht="20.25" customHeight="1">
      <c r="A71" s="215" t="s">
        <v>504</v>
      </c>
      <c r="B71" s="200" t="s">
        <v>505</v>
      </c>
      <c r="C71" s="210">
        <f>C72+C73</f>
        <v>25.3</v>
      </c>
    </row>
    <row r="72" spans="1:3" ht="31.5" customHeight="1">
      <c r="A72" s="207" t="s">
        <v>506</v>
      </c>
      <c r="B72" s="200" t="s">
        <v>507</v>
      </c>
      <c r="C72" s="210">
        <v>3.8</v>
      </c>
    </row>
    <row r="73" spans="1:3" ht="29.25" customHeight="1">
      <c r="A73" s="207" t="s">
        <v>508</v>
      </c>
      <c r="B73" s="200" t="s">
        <v>507</v>
      </c>
      <c r="C73" s="210">
        <v>21.5</v>
      </c>
    </row>
    <row r="74" spans="1:3" ht="17.25" customHeight="1">
      <c r="A74" s="215" t="s">
        <v>509</v>
      </c>
      <c r="B74" s="156" t="s">
        <v>510</v>
      </c>
      <c r="C74" s="210">
        <f t="shared" ref="C74:C75" si="2">C75</f>
        <v>196</v>
      </c>
    </row>
    <row r="75" spans="1:3" ht="17.25" customHeight="1">
      <c r="A75" s="215" t="s">
        <v>511</v>
      </c>
      <c r="B75" s="156" t="s">
        <v>512</v>
      </c>
      <c r="C75" s="210">
        <f t="shared" si="2"/>
        <v>196</v>
      </c>
    </row>
    <row r="76" spans="1:3" ht="15.75" customHeight="1">
      <c r="A76" s="207" t="s">
        <v>513</v>
      </c>
      <c r="B76" s="156" t="s">
        <v>514</v>
      </c>
      <c r="C76" s="210">
        <v>196</v>
      </c>
    </row>
    <row r="77" spans="1:3" ht="18" customHeight="1">
      <c r="A77" s="221" t="s">
        <v>515</v>
      </c>
      <c r="B77" s="13" t="s">
        <v>516</v>
      </c>
      <c r="C77" s="208">
        <f>C78</f>
        <v>138232.6</v>
      </c>
    </row>
    <row r="78" spans="1:3" ht="28.5" customHeight="1">
      <c r="A78" s="215" t="s">
        <v>517</v>
      </c>
      <c r="B78" s="200" t="s">
        <v>518</v>
      </c>
      <c r="C78" s="210">
        <f>C79+C82+C89</f>
        <v>138232.6</v>
      </c>
    </row>
    <row r="79" spans="1:3" ht="20.25" customHeight="1">
      <c r="A79" s="273" t="s">
        <v>589</v>
      </c>
      <c r="B79" s="270" t="s">
        <v>590</v>
      </c>
      <c r="C79" s="210">
        <f>C80</f>
        <v>72050.100000000006</v>
      </c>
    </row>
    <row r="80" spans="1:3" ht="16.5" customHeight="1">
      <c r="A80" s="215" t="s">
        <v>519</v>
      </c>
      <c r="B80" s="200" t="s">
        <v>520</v>
      </c>
      <c r="C80" s="210">
        <f>C81</f>
        <v>72050.100000000006</v>
      </c>
    </row>
    <row r="81" spans="1:3" ht="21.75" customHeight="1">
      <c r="A81" s="207" t="s">
        <v>521</v>
      </c>
      <c r="B81" s="200" t="s">
        <v>522</v>
      </c>
      <c r="C81" s="210">
        <v>72050.100000000006</v>
      </c>
    </row>
    <row r="82" spans="1:3" ht="21" customHeight="1">
      <c r="A82" s="219" t="s">
        <v>523</v>
      </c>
      <c r="B82" s="223" t="s">
        <v>524</v>
      </c>
      <c r="C82" s="239">
        <f>C87+C83+C85</f>
        <v>4015.1</v>
      </c>
    </row>
    <row r="83" spans="1:3" ht="30" customHeight="1">
      <c r="A83" s="219" t="s">
        <v>525</v>
      </c>
      <c r="B83" s="223" t="s">
        <v>526</v>
      </c>
      <c r="C83" s="210">
        <f>C84</f>
        <v>1914</v>
      </c>
    </row>
    <row r="84" spans="1:3" ht="31.5" customHeight="1">
      <c r="A84" s="222" t="s">
        <v>527</v>
      </c>
      <c r="B84" s="223" t="s">
        <v>528</v>
      </c>
      <c r="C84" s="210">
        <v>1914</v>
      </c>
    </row>
    <row r="85" spans="1:3" ht="17.25" customHeight="1">
      <c r="A85" s="222" t="s">
        <v>529</v>
      </c>
      <c r="B85" s="223" t="s">
        <v>530</v>
      </c>
      <c r="C85" s="210">
        <f>C86</f>
        <v>2.9</v>
      </c>
    </row>
    <row r="86" spans="1:3" ht="18.75" customHeight="1">
      <c r="A86" s="222" t="s">
        <v>531</v>
      </c>
      <c r="B86" s="223" t="s">
        <v>532</v>
      </c>
      <c r="C86" s="210">
        <v>2.9</v>
      </c>
    </row>
    <row r="87" spans="1:3" ht="14.25" customHeight="1">
      <c r="A87" s="215" t="s">
        <v>533</v>
      </c>
      <c r="B87" s="200" t="s">
        <v>534</v>
      </c>
      <c r="C87" s="210">
        <f t="shared" ref="C87" si="3">C88</f>
        <v>2098.1999999999998</v>
      </c>
    </row>
    <row r="88" spans="1:3" ht="15" customHeight="1">
      <c r="A88" s="207" t="s">
        <v>535</v>
      </c>
      <c r="B88" s="200" t="s">
        <v>536</v>
      </c>
      <c r="C88" s="210">
        <v>2098.1999999999998</v>
      </c>
    </row>
    <row r="89" spans="1:3" ht="20.25" customHeight="1">
      <c r="A89" s="215" t="s">
        <v>537</v>
      </c>
      <c r="B89" s="270" t="s">
        <v>591</v>
      </c>
      <c r="C89" s="210">
        <f>C92+C94+C90</f>
        <v>62167.4</v>
      </c>
    </row>
    <row r="90" spans="1:3" ht="29.25" customHeight="1">
      <c r="A90" s="391" t="s">
        <v>855</v>
      </c>
      <c r="B90" s="265" t="s">
        <v>584</v>
      </c>
      <c r="C90" s="267">
        <f>C91</f>
        <v>13.4</v>
      </c>
    </row>
    <row r="91" spans="1:3" ht="30" customHeight="1">
      <c r="A91" s="392" t="s">
        <v>854</v>
      </c>
      <c r="B91" s="265" t="s">
        <v>585</v>
      </c>
      <c r="C91" s="267">
        <v>13.4</v>
      </c>
    </row>
    <row r="92" spans="1:3" ht="21" customHeight="1">
      <c r="A92" s="215" t="s">
        <v>538</v>
      </c>
      <c r="B92" s="200" t="s">
        <v>539</v>
      </c>
      <c r="C92" s="210">
        <f>C93</f>
        <v>1375</v>
      </c>
    </row>
    <row r="93" spans="1:3" ht="27" customHeight="1">
      <c r="A93" s="207" t="s">
        <v>540</v>
      </c>
      <c r="B93" s="224" t="s">
        <v>541</v>
      </c>
      <c r="C93" s="210">
        <v>1375</v>
      </c>
    </row>
    <row r="94" spans="1:3" ht="16.5" customHeight="1">
      <c r="A94" s="207" t="s">
        <v>542</v>
      </c>
      <c r="B94" s="200" t="s">
        <v>543</v>
      </c>
      <c r="C94" s="210">
        <f>C95</f>
        <v>60779</v>
      </c>
    </row>
    <row r="95" spans="1:3" ht="19.5" customHeight="1">
      <c r="A95" s="207" t="s">
        <v>544</v>
      </c>
      <c r="B95" s="200" t="s">
        <v>545</v>
      </c>
      <c r="C95" s="210">
        <v>60779</v>
      </c>
    </row>
    <row r="96" spans="1:3" ht="19.5" customHeight="1">
      <c r="A96" s="225"/>
      <c r="B96" s="13" t="s">
        <v>546</v>
      </c>
      <c r="C96" s="208">
        <f>C12+C77</f>
        <v>186674.90000000002</v>
      </c>
    </row>
    <row r="97" spans="1:3">
      <c r="A97" s="12"/>
      <c r="B97" s="12"/>
      <c r="C97" s="12"/>
    </row>
    <row r="98" spans="1:3">
      <c r="A98" s="12"/>
      <c r="B98" s="12"/>
      <c r="C98" s="12"/>
    </row>
  </sheetData>
  <mergeCells count="21">
    <mergeCell ref="A27:A28"/>
    <mergeCell ref="B27:B28"/>
    <mergeCell ref="C27:C28"/>
    <mergeCell ref="A23:A24"/>
    <mergeCell ref="B23:B24"/>
    <mergeCell ref="C23:C24"/>
    <mergeCell ref="A25:A26"/>
    <mergeCell ref="B25:B26"/>
    <mergeCell ref="C25:C26"/>
    <mergeCell ref="A8:C8"/>
    <mergeCell ref="B10:C10"/>
    <mergeCell ref="A21:A22"/>
    <mergeCell ref="B21:B22"/>
    <mergeCell ref="C21:C22"/>
    <mergeCell ref="A7:C7"/>
    <mergeCell ref="B1:C1"/>
    <mergeCell ref="B2:C2"/>
    <mergeCell ref="B3:C3"/>
    <mergeCell ref="B4:C4"/>
    <mergeCell ref="B5:C5"/>
    <mergeCell ref="A6:C6"/>
  </mergeCells>
  <pageMargins left="0.31496062992125984" right="0.31496062992125984" top="0.35433070866141736" bottom="0.35433070866141736" header="0" footer="0"/>
  <pageSetup paperSize="9" scale="7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D95"/>
  <sheetViews>
    <sheetView view="pageBreakPreview" topLeftCell="A72" zoomScaleSheetLayoutView="100" workbookViewId="0">
      <selection activeCell="B73" sqref="B73"/>
    </sheetView>
  </sheetViews>
  <sheetFormatPr defaultRowHeight="15"/>
  <cols>
    <col min="1" max="1" width="24.140625" customWidth="1"/>
    <col min="2" max="2" width="66.42578125" customWidth="1"/>
    <col min="3" max="3" width="10.42578125" customWidth="1"/>
    <col min="4" max="4" width="10" customWidth="1"/>
  </cols>
  <sheetData>
    <row r="1" spans="1:4" ht="15.75" customHeight="1">
      <c r="A1" s="1"/>
      <c r="B1" s="402" t="s">
        <v>848</v>
      </c>
      <c r="C1" s="402"/>
      <c r="D1" s="402"/>
    </row>
    <row r="2" spans="1:4" ht="15.75" customHeight="1">
      <c r="A2" s="1"/>
      <c r="B2" s="402" t="s">
        <v>0</v>
      </c>
      <c r="C2" s="402"/>
      <c r="D2" s="402"/>
    </row>
    <row r="3" spans="1:4" ht="15.75" customHeight="1">
      <c r="A3" s="1"/>
      <c r="B3" s="417" t="s">
        <v>395</v>
      </c>
      <c r="C3" s="417"/>
      <c r="D3" s="417"/>
    </row>
    <row r="4" spans="1:4" ht="15.75" customHeight="1">
      <c r="A4" s="1"/>
      <c r="B4" s="402" t="s">
        <v>2</v>
      </c>
      <c r="C4" s="402"/>
      <c r="D4" s="402"/>
    </row>
    <row r="5" spans="1:4" ht="15.75" customHeight="1">
      <c r="A5" s="1"/>
      <c r="B5" s="402" t="s">
        <v>577</v>
      </c>
      <c r="C5" s="402"/>
      <c r="D5" s="402"/>
    </row>
    <row r="6" spans="1:4" ht="15.75">
      <c r="A6" s="418"/>
      <c r="B6" s="419"/>
      <c r="C6" s="419"/>
      <c r="D6" s="419"/>
    </row>
    <row r="7" spans="1:4">
      <c r="A7" s="416" t="s">
        <v>396</v>
      </c>
      <c r="B7" s="416"/>
      <c r="C7" s="416"/>
      <c r="D7" s="416"/>
    </row>
    <row r="8" spans="1:4" ht="35.25" customHeight="1">
      <c r="A8" s="414" t="s">
        <v>586</v>
      </c>
      <c r="B8" s="414"/>
      <c r="C8" s="414"/>
      <c r="D8" s="414"/>
    </row>
    <row r="9" spans="1:4" ht="15.75">
      <c r="A9" s="1"/>
      <c r="B9" s="1"/>
      <c r="C9" s="1"/>
      <c r="D9" s="1"/>
    </row>
    <row r="10" spans="1:4" ht="20.25" customHeight="1">
      <c r="A10" s="1"/>
      <c r="B10" s="420" t="s">
        <v>4</v>
      </c>
      <c r="C10" s="420"/>
      <c r="D10" s="420"/>
    </row>
    <row r="11" spans="1:4" ht="26.25" customHeight="1">
      <c r="A11" s="409" t="s">
        <v>397</v>
      </c>
      <c r="B11" s="409" t="s">
        <v>3</v>
      </c>
      <c r="C11" s="433" t="s">
        <v>581</v>
      </c>
      <c r="D11" s="434"/>
    </row>
    <row r="12" spans="1:4" ht="21.75" customHeight="1">
      <c r="A12" s="432"/>
      <c r="B12" s="432"/>
      <c r="C12" s="266" t="s">
        <v>554</v>
      </c>
      <c r="D12" s="266" t="s">
        <v>582</v>
      </c>
    </row>
    <row r="13" spans="1:4">
      <c r="A13" s="257" t="s">
        <v>398</v>
      </c>
      <c r="B13" s="255" t="s">
        <v>399</v>
      </c>
      <c r="C13" s="263">
        <f>C14+C20+C30+C38+C41+C48+C54+C59+C67+C75</f>
        <v>50430.899999999994</v>
      </c>
      <c r="D13" s="263">
        <f>D14+D20+D30+D38+D41+D48+D54+D59+D67+D75</f>
        <v>50577.2</v>
      </c>
    </row>
    <row r="14" spans="1:4">
      <c r="A14" s="257" t="s">
        <v>400</v>
      </c>
      <c r="B14" s="255" t="s">
        <v>401</v>
      </c>
      <c r="C14" s="263">
        <f>C15</f>
        <v>36552.699999999997</v>
      </c>
      <c r="D14" s="263">
        <f>D15</f>
        <v>36552.699999999997</v>
      </c>
    </row>
    <row r="15" spans="1:4" ht="14.25" customHeight="1">
      <c r="A15" s="257" t="s">
        <v>402</v>
      </c>
      <c r="B15" s="255" t="s">
        <v>403</v>
      </c>
      <c r="C15" s="263">
        <f>C16+C17+C18+C19</f>
        <v>36552.699999999997</v>
      </c>
      <c r="D15" s="263">
        <f>D16+D17+D18+D19</f>
        <v>36552.699999999997</v>
      </c>
    </row>
    <row r="16" spans="1:4" ht="54.75" customHeight="1">
      <c r="A16" s="254" t="s">
        <v>404</v>
      </c>
      <c r="B16" s="255" t="s">
        <v>405</v>
      </c>
      <c r="C16" s="263">
        <v>36190</v>
      </c>
      <c r="D16" s="263">
        <v>36190</v>
      </c>
    </row>
    <row r="17" spans="1:4" ht="81" customHeight="1">
      <c r="A17" s="254" t="s">
        <v>406</v>
      </c>
      <c r="B17" s="255" t="s">
        <v>407</v>
      </c>
      <c r="C17" s="263">
        <v>36.700000000000003</v>
      </c>
      <c r="D17" s="263">
        <v>36.700000000000003</v>
      </c>
    </row>
    <row r="18" spans="1:4" ht="26.25" customHeight="1">
      <c r="A18" s="254" t="s">
        <v>408</v>
      </c>
      <c r="B18" s="255" t="s">
        <v>409</v>
      </c>
      <c r="C18" s="263">
        <v>191</v>
      </c>
      <c r="D18" s="263">
        <v>191</v>
      </c>
    </row>
    <row r="19" spans="1:4" ht="65.25" customHeight="1">
      <c r="A19" s="254" t="s">
        <v>410</v>
      </c>
      <c r="B19" s="270" t="s">
        <v>588</v>
      </c>
      <c r="C19" s="263">
        <v>135</v>
      </c>
      <c r="D19" s="263">
        <v>135</v>
      </c>
    </row>
    <row r="20" spans="1:4" ht="27.75" customHeight="1">
      <c r="A20" s="257" t="s">
        <v>411</v>
      </c>
      <c r="B20" s="255" t="s">
        <v>412</v>
      </c>
      <c r="C20" s="263">
        <f>C21</f>
        <v>5242.5</v>
      </c>
      <c r="D20" s="263">
        <f>D21</f>
        <v>5242.5</v>
      </c>
    </row>
    <row r="21" spans="1:4" ht="27.75" customHeight="1">
      <c r="A21" s="257" t="s">
        <v>413</v>
      </c>
      <c r="B21" s="255" t="s">
        <v>414</v>
      </c>
      <c r="C21" s="263">
        <f>C22+C24+C26+C28</f>
        <v>5242.5</v>
      </c>
      <c r="D21" s="263">
        <f>D22+D24+D26+D28</f>
        <v>5242.5</v>
      </c>
    </row>
    <row r="22" spans="1:4" ht="18.75" customHeight="1">
      <c r="A22" s="421" t="s">
        <v>415</v>
      </c>
      <c r="B22" s="422" t="s">
        <v>416</v>
      </c>
      <c r="C22" s="424">
        <v>1806.6</v>
      </c>
      <c r="D22" s="424">
        <v>1806.6</v>
      </c>
    </row>
    <row r="23" spans="1:4" ht="32.25" customHeight="1">
      <c r="A23" s="421"/>
      <c r="B23" s="423"/>
      <c r="C23" s="425"/>
      <c r="D23" s="425"/>
    </row>
    <row r="24" spans="1:4" ht="62.25" customHeight="1">
      <c r="A24" s="429" t="s">
        <v>417</v>
      </c>
      <c r="B24" s="431" t="s">
        <v>418</v>
      </c>
      <c r="C24" s="424">
        <v>15.5</v>
      </c>
      <c r="D24" s="424">
        <v>15.5</v>
      </c>
    </row>
    <row r="25" spans="1:4" ht="9" hidden="1" customHeight="1">
      <c r="A25" s="430"/>
      <c r="B25" s="431"/>
      <c r="C25" s="425"/>
      <c r="D25" s="425"/>
    </row>
    <row r="26" spans="1:4" ht="41.25" customHeight="1">
      <c r="A26" s="426" t="s">
        <v>419</v>
      </c>
      <c r="B26" s="427" t="s">
        <v>420</v>
      </c>
      <c r="C26" s="424">
        <v>3766.9</v>
      </c>
      <c r="D26" s="424">
        <v>3766.9</v>
      </c>
    </row>
    <row r="27" spans="1:4" ht="9.75" hidden="1" customHeight="1">
      <c r="A27" s="426"/>
      <c r="B27" s="428"/>
      <c r="C27" s="425"/>
      <c r="D27" s="425"/>
    </row>
    <row r="28" spans="1:4" ht="49.5" customHeight="1">
      <c r="A28" s="426" t="s">
        <v>421</v>
      </c>
      <c r="B28" s="427" t="s">
        <v>422</v>
      </c>
      <c r="C28" s="424">
        <v>-346.5</v>
      </c>
      <c r="D28" s="424">
        <v>-346.5</v>
      </c>
    </row>
    <row r="29" spans="1:4" ht="6" hidden="1" customHeight="1">
      <c r="A29" s="426"/>
      <c r="B29" s="428"/>
      <c r="C29" s="425"/>
      <c r="D29" s="425"/>
    </row>
    <row r="30" spans="1:4" ht="14.25" customHeight="1">
      <c r="A30" s="257" t="s">
        <v>423</v>
      </c>
      <c r="B30" s="156" t="s">
        <v>424</v>
      </c>
      <c r="C30" s="263">
        <f>C31+C34+C36</f>
        <v>2111.4</v>
      </c>
      <c r="D30" s="263">
        <f>D31+D34+D36</f>
        <v>2111.4</v>
      </c>
    </row>
    <row r="31" spans="1:4" ht="24" customHeight="1">
      <c r="A31" s="257" t="s">
        <v>425</v>
      </c>
      <c r="B31" s="255" t="s">
        <v>426</v>
      </c>
      <c r="C31" s="263">
        <f>C32+C33</f>
        <v>1703</v>
      </c>
      <c r="D31" s="263">
        <f>D32+D33</f>
        <v>1703</v>
      </c>
    </row>
    <row r="32" spans="1:4" ht="27.75" customHeight="1">
      <c r="A32" s="254" t="s">
        <v>427</v>
      </c>
      <c r="B32" s="255" t="s">
        <v>426</v>
      </c>
      <c r="C32" s="263">
        <v>1700</v>
      </c>
      <c r="D32" s="263">
        <v>1700</v>
      </c>
    </row>
    <row r="33" spans="1:4" ht="27.75" customHeight="1">
      <c r="A33" s="254" t="s">
        <v>428</v>
      </c>
      <c r="B33" s="255" t="s">
        <v>429</v>
      </c>
      <c r="C33" s="263">
        <v>3</v>
      </c>
      <c r="D33" s="263">
        <v>3</v>
      </c>
    </row>
    <row r="34" spans="1:4" ht="15.75" customHeight="1">
      <c r="A34" s="257" t="s">
        <v>430</v>
      </c>
      <c r="B34" s="255" t="s">
        <v>431</v>
      </c>
      <c r="C34" s="263">
        <f>C35</f>
        <v>346.4</v>
      </c>
      <c r="D34" s="263">
        <f>D35</f>
        <v>346.4</v>
      </c>
    </row>
    <row r="35" spans="1:4">
      <c r="A35" s="254" t="s">
        <v>432</v>
      </c>
      <c r="B35" s="255" t="s">
        <v>431</v>
      </c>
      <c r="C35" s="263">
        <v>346.4</v>
      </c>
      <c r="D35" s="263">
        <v>346.4</v>
      </c>
    </row>
    <row r="36" spans="1:4" ht="26.25">
      <c r="A36" s="257" t="s">
        <v>433</v>
      </c>
      <c r="B36" s="255" t="s">
        <v>434</v>
      </c>
      <c r="C36" s="263">
        <f>C37</f>
        <v>62</v>
      </c>
      <c r="D36" s="263">
        <f>D37</f>
        <v>62</v>
      </c>
    </row>
    <row r="37" spans="1:4" ht="31.5" customHeight="1">
      <c r="A37" s="254" t="s">
        <v>435</v>
      </c>
      <c r="B37" s="255" t="s">
        <v>436</v>
      </c>
      <c r="C37" s="263">
        <v>62</v>
      </c>
      <c r="D37" s="263">
        <v>62</v>
      </c>
    </row>
    <row r="38" spans="1:4" ht="27" customHeight="1">
      <c r="A38" s="257" t="s">
        <v>437</v>
      </c>
      <c r="B38" s="255" t="s">
        <v>438</v>
      </c>
      <c r="C38" s="263">
        <f>C39</f>
        <v>160</v>
      </c>
      <c r="D38" s="263">
        <f>D39</f>
        <v>160</v>
      </c>
    </row>
    <row r="39" spans="1:4" ht="18" customHeight="1">
      <c r="A39" s="257" t="s">
        <v>439</v>
      </c>
      <c r="B39" s="156" t="s">
        <v>440</v>
      </c>
      <c r="C39" s="263">
        <f>C40</f>
        <v>160</v>
      </c>
      <c r="D39" s="263">
        <f>D40</f>
        <v>160</v>
      </c>
    </row>
    <row r="40" spans="1:4" ht="17.25" customHeight="1">
      <c r="A40" s="254" t="s">
        <v>441</v>
      </c>
      <c r="B40" s="156" t="s">
        <v>442</v>
      </c>
      <c r="C40" s="263">
        <v>160</v>
      </c>
      <c r="D40" s="263">
        <v>160</v>
      </c>
    </row>
    <row r="41" spans="1:4" ht="28.5" customHeight="1">
      <c r="A41" s="257" t="s">
        <v>443</v>
      </c>
      <c r="B41" s="255" t="s">
        <v>444</v>
      </c>
      <c r="C41" s="263">
        <f>C42</f>
        <v>2965.2</v>
      </c>
      <c r="D41" s="267">
        <f>D42</f>
        <v>2963.7999999999997</v>
      </c>
    </row>
    <row r="42" spans="1:4" ht="64.5" customHeight="1">
      <c r="A42" s="257" t="s">
        <v>445</v>
      </c>
      <c r="B42" s="255" t="s">
        <v>446</v>
      </c>
      <c r="C42" s="263">
        <f>C43+C46</f>
        <v>2965.2</v>
      </c>
      <c r="D42" s="263">
        <f>D43+D46</f>
        <v>2963.7999999999997</v>
      </c>
    </row>
    <row r="43" spans="1:4" ht="43.5" customHeight="1">
      <c r="A43" s="257" t="s">
        <v>447</v>
      </c>
      <c r="B43" s="255" t="s">
        <v>448</v>
      </c>
      <c r="C43" s="263">
        <f>C44+C45</f>
        <v>2949.7999999999997</v>
      </c>
      <c r="D43" s="263">
        <f>D44+D45</f>
        <v>2948.3999999999996</v>
      </c>
    </row>
    <row r="44" spans="1:4" ht="51.75" customHeight="1">
      <c r="A44" s="254" t="s">
        <v>449</v>
      </c>
      <c r="B44" s="216" t="s">
        <v>450</v>
      </c>
      <c r="C44" s="263">
        <v>2713.1</v>
      </c>
      <c r="D44" s="263">
        <v>2711.7</v>
      </c>
    </row>
    <row r="45" spans="1:4" ht="54" customHeight="1">
      <c r="A45" s="254" t="s">
        <v>451</v>
      </c>
      <c r="B45" s="217" t="s">
        <v>452</v>
      </c>
      <c r="C45" s="263">
        <v>236.7</v>
      </c>
      <c r="D45" s="263">
        <v>236.7</v>
      </c>
    </row>
    <row r="46" spans="1:4" ht="56.25" customHeight="1">
      <c r="A46" s="257" t="s">
        <v>453</v>
      </c>
      <c r="B46" s="156" t="s">
        <v>454</v>
      </c>
      <c r="C46" s="263">
        <f>C47</f>
        <v>15.4</v>
      </c>
      <c r="D46" s="263">
        <f>D47</f>
        <v>15.4</v>
      </c>
    </row>
    <row r="47" spans="1:4" ht="43.5" customHeight="1">
      <c r="A47" s="254" t="s">
        <v>455</v>
      </c>
      <c r="B47" s="255" t="s">
        <v>456</v>
      </c>
      <c r="C47" s="263">
        <v>15.4</v>
      </c>
      <c r="D47" s="263">
        <v>15.4</v>
      </c>
    </row>
    <row r="48" spans="1:4" ht="18" customHeight="1">
      <c r="A48" s="257" t="s">
        <v>457</v>
      </c>
      <c r="B48" s="156" t="s">
        <v>458</v>
      </c>
      <c r="C48" s="263">
        <f>C49</f>
        <v>185.7</v>
      </c>
      <c r="D48" s="263">
        <f>D49</f>
        <v>195</v>
      </c>
    </row>
    <row r="49" spans="1:4" ht="18.75" customHeight="1">
      <c r="A49" s="257" t="s">
        <v>459</v>
      </c>
      <c r="B49" s="156" t="s">
        <v>460</v>
      </c>
      <c r="C49" s="263">
        <f>C50+C51+C52+C53</f>
        <v>185.7</v>
      </c>
      <c r="D49" s="263">
        <f>D50+D51+D52+D53</f>
        <v>195</v>
      </c>
    </row>
    <row r="50" spans="1:4" ht="25.5" customHeight="1">
      <c r="A50" s="254" t="s">
        <v>461</v>
      </c>
      <c r="B50" s="255" t="s">
        <v>462</v>
      </c>
      <c r="C50" s="263">
        <v>24.3</v>
      </c>
      <c r="D50" s="263">
        <v>25.5</v>
      </c>
    </row>
    <row r="51" spans="1:4" ht="27.75" customHeight="1">
      <c r="A51" s="254" t="s">
        <v>463</v>
      </c>
      <c r="B51" s="255" t="s">
        <v>464</v>
      </c>
      <c r="C51" s="263">
        <v>0</v>
      </c>
      <c r="D51" s="263">
        <v>0</v>
      </c>
    </row>
    <row r="52" spans="1:4" ht="18.75" customHeight="1">
      <c r="A52" s="254" t="s">
        <v>465</v>
      </c>
      <c r="B52" s="255" t="s">
        <v>466</v>
      </c>
      <c r="C52" s="263">
        <v>2.7</v>
      </c>
      <c r="D52" s="263">
        <v>2.9</v>
      </c>
    </row>
    <row r="53" spans="1:4" ht="20.25" customHeight="1">
      <c r="A53" s="254" t="s">
        <v>467</v>
      </c>
      <c r="B53" s="255" t="s">
        <v>468</v>
      </c>
      <c r="C53" s="263">
        <v>158.69999999999999</v>
      </c>
      <c r="D53" s="263">
        <v>166.6</v>
      </c>
    </row>
    <row r="54" spans="1:4" ht="27" customHeight="1">
      <c r="A54" s="257" t="s">
        <v>469</v>
      </c>
      <c r="B54" s="255" t="s">
        <v>470</v>
      </c>
      <c r="C54" s="263">
        <f>C55</f>
        <v>1887.4</v>
      </c>
      <c r="D54" s="263">
        <f>D55</f>
        <v>1887.4</v>
      </c>
    </row>
    <row r="55" spans="1:4" ht="18.75" customHeight="1">
      <c r="A55" s="257" t="s">
        <v>471</v>
      </c>
      <c r="B55" s="156" t="s">
        <v>472</v>
      </c>
      <c r="C55" s="263">
        <f>C56</f>
        <v>1887.4</v>
      </c>
      <c r="D55" s="263">
        <f>D56</f>
        <v>1887.4</v>
      </c>
    </row>
    <row r="56" spans="1:4" ht="21.75" customHeight="1">
      <c r="A56" s="257" t="s">
        <v>473</v>
      </c>
      <c r="B56" s="156" t="s">
        <v>474</v>
      </c>
      <c r="C56" s="263">
        <f>C57+C58</f>
        <v>1887.4</v>
      </c>
      <c r="D56" s="263">
        <f>D57+D58</f>
        <v>1887.4</v>
      </c>
    </row>
    <row r="57" spans="1:4" ht="28.5" customHeight="1">
      <c r="A57" s="254" t="s">
        <v>475</v>
      </c>
      <c r="B57" s="255" t="s">
        <v>476</v>
      </c>
      <c r="C57" s="263">
        <v>15</v>
      </c>
      <c r="D57" s="263">
        <v>15</v>
      </c>
    </row>
    <row r="58" spans="1:4" ht="30" customHeight="1">
      <c r="A58" s="254" t="s">
        <v>477</v>
      </c>
      <c r="B58" s="255" t="s">
        <v>476</v>
      </c>
      <c r="C58" s="263">
        <v>1872.4</v>
      </c>
      <c r="D58" s="263">
        <v>1872.4</v>
      </c>
    </row>
    <row r="59" spans="1:4" ht="30" customHeight="1">
      <c r="A59" s="257" t="s">
        <v>478</v>
      </c>
      <c r="B59" s="255" t="s">
        <v>479</v>
      </c>
      <c r="C59" s="263">
        <f t="shared" ref="C59:D59" si="0">C60+C63</f>
        <v>1096.3</v>
      </c>
      <c r="D59" s="263">
        <f t="shared" si="0"/>
        <v>1212</v>
      </c>
    </row>
    <row r="60" spans="1:4" ht="58.5" customHeight="1">
      <c r="A60" s="260" t="s">
        <v>480</v>
      </c>
      <c r="B60" s="262" t="s">
        <v>481</v>
      </c>
      <c r="C60" s="218">
        <f t="shared" ref="C60:D61" si="1">C61</f>
        <v>0</v>
      </c>
      <c r="D60" s="218">
        <f t="shared" si="1"/>
        <v>0</v>
      </c>
    </row>
    <row r="61" spans="1:4" ht="54" customHeight="1">
      <c r="A61" s="260" t="s">
        <v>482</v>
      </c>
      <c r="B61" s="262" t="s">
        <v>483</v>
      </c>
      <c r="C61" s="218">
        <f t="shared" si="1"/>
        <v>0</v>
      </c>
      <c r="D61" s="218">
        <f t="shared" si="1"/>
        <v>0</v>
      </c>
    </row>
    <row r="62" spans="1:4" ht="57" customHeight="1">
      <c r="A62" s="254" t="s">
        <v>484</v>
      </c>
      <c r="B62" s="217" t="s">
        <v>485</v>
      </c>
      <c r="C62" s="218"/>
      <c r="D62" s="218"/>
    </row>
    <row r="63" spans="1:4" ht="28.5" customHeight="1">
      <c r="A63" s="219" t="s">
        <v>486</v>
      </c>
      <c r="B63" s="146" t="s">
        <v>487</v>
      </c>
      <c r="C63" s="256">
        <f>C64</f>
        <v>1096.3</v>
      </c>
      <c r="D63" s="256">
        <f>D64</f>
        <v>1212</v>
      </c>
    </row>
    <row r="64" spans="1:4" ht="30" customHeight="1">
      <c r="A64" s="257" t="s">
        <v>488</v>
      </c>
      <c r="B64" s="255" t="s">
        <v>489</v>
      </c>
      <c r="C64" s="263">
        <f>C65+C66</f>
        <v>1096.3</v>
      </c>
      <c r="D64" s="263">
        <f>D65+D66</f>
        <v>1212</v>
      </c>
    </row>
    <row r="65" spans="1:4" ht="28.5" customHeight="1">
      <c r="A65" s="254" t="s">
        <v>490</v>
      </c>
      <c r="B65" s="255" t="s">
        <v>491</v>
      </c>
      <c r="C65" s="263">
        <v>937</v>
      </c>
      <c r="D65" s="263">
        <v>1055.5999999999999</v>
      </c>
    </row>
    <row r="66" spans="1:4" ht="34.5" customHeight="1">
      <c r="A66" s="254" t="s">
        <v>492</v>
      </c>
      <c r="B66" s="255" t="s">
        <v>493</v>
      </c>
      <c r="C66" s="263">
        <v>159.30000000000001</v>
      </c>
      <c r="D66" s="263">
        <v>156.4</v>
      </c>
    </row>
    <row r="67" spans="1:4" ht="18.75" customHeight="1">
      <c r="A67" s="257" t="s">
        <v>494</v>
      </c>
      <c r="B67" s="156" t="s">
        <v>495</v>
      </c>
      <c r="C67" s="263">
        <f>C68+C70+C72</f>
        <v>95.7</v>
      </c>
      <c r="D67" s="267">
        <f>D68+D70+D72</f>
        <v>93.2</v>
      </c>
    </row>
    <row r="68" spans="1:4" ht="23.25" customHeight="1">
      <c r="A68" s="257" t="s">
        <v>496</v>
      </c>
      <c r="B68" s="255" t="s">
        <v>497</v>
      </c>
      <c r="C68" s="263">
        <f>C69</f>
        <v>25</v>
      </c>
      <c r="D68" s="263">
        <f>D69</f>
        <v>25</v>
      </c>
    </row>
    <row r="69" spans="1:4" ht="56.25" customHeight="1">
      <c r="A69" s="254" t="s">
        <v>498</v>
      </c>
      <c r="B69" s="258" t="s">
        <v>499</v>
      </c>
      <c r="C69" s="263">
        <v>25</v>
      </c>
      <c r="D69" s="263">
        <v>25</v>
      </c>
    </row>
    <row r="70" spans="1:4" ht="66" customHeight="1">
      <c r="A70" s="254" t="s">
        <v>500</v>
      </c>
      <c r="B70" s="258" t="s">
        <v>501</v>
      </c>
      <c r="C70" s="263">
        <f>C71</f>
        <v>50</v>
      </c>
      <c r="D70" s="263">
        <f>D71</f>
        <v>50</v>
      </c>
    </row>
    <row r="71" spans="1:4" ht="18" customHeight="1">
      <c r="A71" s="254" t="s">
        <v>502</v>
      </c>
      <c r="B71" s="255" t="s">
        <v>503</v>
      </c>
      <c r="C71" s="263">
        <v>50</v>
      </c>
      <c r="D71" s="263">
        <v>50</v>
      </c>
    </row>
    <row r="72" spans="1:4" ht="27.75" customHeight="1">
      <c r="A72" s="257" t="s">
        <v>504</v>
      </c>
      <c r="B72" s="255" t="s">
        <v>505</v>
      </c>
      <c r="C72" s="263">
        <f>C73+C74</f>
        <v>20.7</v>
      </c>
      <c r="D72" s="263">
        <f>D73+D74</f>
        <v>18.2</v>
      </c>
    </row>
    <row r="73" spans="1:4" ht="31.5" customHeight="1">
      <c r="A73" s="254" t="s">
        <v>506</v>
      </c>
      <c r="B73" s="255" t="s">
        <v>507</v>
      </c>
      <c r="C73" s="263">
        <v>3.8</v>
      </c>
      <c r="D73" s="263">
        <v>3.8</v>
      </c>
    </row>
    <row r="74" spans="1:4" ht="29.25" customHeight="1">
      <c r="A74" s="254" t="s">
        <v>508</v>
      </c>
      <c r="B74" s="255" t="s">
        <v>507</v>
      </c>
      <c r="C74" s="263">
        <v>16.899999999999999</v>
      </c>
      <c r="D74" s="263">
        <v>14.4</v>
      </c>
    </row>
    <row r="75" spans="1:4" ht="17.25" customHeight="1">
      <c r="A75" s="257" t="s">
        <v>509</v>
      </c>
      <c r="B75" s="156" t="s">
        <v>510</v>
      </c>
      <c r="C75" s="263">
        <f t="shared" ref="C75:D76" si="2">C76</f>
        <v>134</v>
      </c>
      <c r="D75" s="263">
        <f t="shared" si="2"/>
        <v>159.19999999999999</v>
      </c>
    </row>
    <row r="76" spans="1:4" ht="17.25" customHeight="1">
      <c r="A76" s="257" t="s">
        <v>511</v>
      </c>
      <c r="B76" s="156" t="s">
        <v>512</v>
      </c>
      <c r="C76" s="263">
        <f t="shared" si="2"/>
        <v>134</v>
      </c>
      <c r="D76" s="263">
        <f t="shared" si="2"/>
        <v>159.19999999999999</v>
      </c>
    </row>
    <row r="77" spans="1:4" ht="15.75" customHeight="1">
      <c r="A77" s="254" t="s">
        <v>513</v>
      </c>
      <c r="B77" s="156" t="s">
        <v>514</v>
      </c>
      <c r="C77" s="263">
        <v>134</v>
      </c>
      <c r="D77" s="263">
        <v>159.19999999999999</v>
      </c>
    </row>
    <row r="78" spans="1:4" ht="17.25" customHeight="1">
      <c r="A78" s="221" t="s">
        <v>515</v>
      </c>
      <c r="B78" s="13" t="s">
        <v>516</v>
      </c>
      <c r="C78" s="261">
        <f>C79</f>
        <v>129089.70000000001</v>
      </c>
      <c r="D78" s="268">
        <f>D79</f>
        <v>128351.8</v>
      </c>
    </row>
    <row r="79" spans="1:4" ht="28.5" customHeight="1">
      <c r="A79" s="257" t="s">
        <v>517</v>
      </c>
      <c r="B79" s="255" t="s">
        <v>518</v>
      </c>
      <c r="C79" s="263">
        <f>C80+C83+C86</f>
        <v>129089.70000000001</v>
      </c>
      <c r="D79" s="267">
        <f>D80+D83+D86</f>
        <v>128351.8</v>
      </c>
    </row>
    <row r="80" spans="1:4" ht="20.25" customHeight="1">
      <c r="A80" s="273" t="s">
        <v>589</v>
      </c>
      <c r="B80" s="270" t="s">
        <v>590</v>
      </c>
      <c r="C80" s="263">
        <f>C81</f>
        <v>71705.600000000006</v>
      </c>
      <c r="D80" s="267">
        <f>D81</f>
        <v>70967.7</v>
      </c>
    </row>
    <row r="81" spans="1:4" ht="16.5" customHeight="1">
      <c r="A81" s="257" t="s">
        <v>519</v>
      </c>
      <c r="B81" s="255" t="s">
        <v>520</v>
      </c>
      <c r="C81" s="263">
        <f>C82</f>
        <v>71705.600000000006</v>
      </c>
      <c r="D81" s="263">
        <f>D82</f>
        <v>70967.7</v>
      </c>
    </row>
    <row r="82" spans="1:4" ht="26.25" customHeight="1">
      <c r="A82" s="254" t="s">
        <v>521</v>
      </c>
      <c r="B82" s="255" t="s">
        <v>522</v>
      </c>
      <c r="C82" s="263">
        <v>71705.600000000006</v>
      </c>
      <c r="D82" s="263">
        <v>70967.7</v>
      </c>
    </row>
    <row r="83" spans="1:4" ht="26.25" customHeight="1">
      <c r="A83" s="219" t="s">
        <v>523</v>
      </c>
      <c r="B83" s="223" t="s">
        <v>524</v>
      </c>
      <c r="C83" s="263">
        <f>C84</f>
        <v>254.1</v>
      </c>
      <c r="D83" s="267">
        <f>D84</f>
        <v>254.1</v>
      </c>
    </row>
    <row r="84" spans="1:4" ht="14.25" customHeight="1">
      <c r="A84" s="257" t="s">
        <v>533</v>
      </c>
      <c r="B84" s="255" t="s">
        <v>534</v>
      </c>
      <c r="C84" s="263">
        <f t="shared" ref="C84:D84" si="3">C85</f>
        <v>254.1</v>
      </c>
      <c r="D84" s="263">
        <f t="shared" si="3"/>
        <v>254.1</v>
      </c>
    </row>
    <row r="85" spans="1:4" ht="15" customHeight="1">
      <c r="A85" s="254" t="s">
        <v>535</v>
      </c>
      <c r="B85" s="255" t="s">
        <v>536</v>
      </c>
      <c r="C85" s="263">
        <v>254.1</v>
      </c>
      <c r="D85" s="263">
        <v>254.1</v>
      </c>
    </row>
    <row r="86" spans="1:4" ht="23.25" customHeight="1">
      <c r="A86" s="257" t="s">
        <v>537</v>
      </c>
      <c r="B86" s="156" t="s">
        <v>591</v>
      </c>
      <c r="C86" s="263">
        <f>C89+C91+C87</f>
        <v>57130</v>
      </c>
      <c r="D86" s="267">
        <f>D89+D91+D87</f>
        <v>57130</v>
      </c>
    </row>
    <row r="87" spans="1:4" ht="40.5" customHeight="1">
      <c r="A87" s="264" t="s">
        <v>583</v>
      </c>
      <c r="B87" s="265" t="s">
        <v>584</v>
      </c>
      <c r="C87" s="267">
        <v>0.9</v>
      </c>
      <c r="D87" s="267">
        <v>0.9</v>
      </c>
    </row>
    <row r="88" spans="1:4" ht="39" customHeight="1">
      <c r="A88" s="264" t="s">
        <v>580</v>
      </c>
      <c r="B88" s="265" t="s">
        <v>585</v>
      </c>
      <c r="C88" s="267">
        <v>0.9</v>
      </c>
      <c r="D88" s="267">
        <v>0.9</v>
      </c>
    </row>
    <row r="89" spans="1:4" ht="29.25" customHeight="1">
      <c r="A89" s="257" t="s">
        <v>538</v>
      </c>
      <c r="B89" s="255" t="s">
        <v>539</v>
      </c>
      <c r="C89" s="263">
        <f>C90</f>
        <v>1121.0999999999999</v>
      </c>
      <c r="D89" s="263">
        <f>D90</f>
        <v>1121.0999999999999</v>
      </c>
    </row>
    <row r="90" spans="1:4" ht="27" customHeight="1">
      <c r="A90" s="254" t="s">
        <v>540</v>
      </c>
      <c r="B90" s="224" t="s">
        <v>541</v>
      </c>
      <c r="C90" s="263">
        <v>1121.0999999999999</v>
      </c>
      <c r="D90" s="263">
        <v>1121.0999999999999</v>
      </c>
    </row>
    <row r="91" spans="1:4" ht="16.5" customHeight="1">
      <c r="A91" s="254" t="s">
        <v>542</v>
      </c>
      <c r="B91" s="255" t="s">
        <v>543</v>
      </c>
      <c r="C91" s="263">
        <f>C92</f>
        <v>56008</v>
      </c>
      <c r="D91" s="263">
        <f>D92</f>
        <v>56008</v>
      </c>
    </row>
    <row r="92" spans="1:4" ht="19.5" customHeight="1">
      <c r="A92" s="254" t="s">
        <v>544</v>
      </c>
      <c r="B92" s="255" t="s">
        <v>545</v>
      </c>
      <c r="C92" s="263">
        <v>56008</v>
      </c>
      <c r="D92" s="263">
        <v>56008</v>
      </c>
    </row>
    <row r="93" spans="1:4" ht="19.5" customHeight="1">
      <c r="A93" s="225"/>
      <c r="B93" s="13" t="s">
        <v>546</v>
      </c>
      <c r="C93" s="261">
        <f>C13+C78</f>
        <v>179520.6</v>
      </c>
      <c r="D93" s="261">
        <f>D13+D78</f>
        <v>178929</v>
      </c>
    </row>
    <row r="94" spans="1:4">
      <c r="A94" s="12"/>
      <c r="B94" s="12"/>
      <c r="C94" s="12"/>
      <c r="D94" s="12"/>
    </row>
    <row r="95" spans="1:4">
      <c r="A95" s="12"/>
      <c r="B95" s="12"/>
      <c r="C95" s="12"/>
      <c r="D95" s="12"/>
    </row>
  </sheetData>
  <mergeCells count="28">
    <mergeCell ref="A22:A23"/>
    <mergeCell ref="B22:B23"/>
    <mergeCell ref="D22:D23"/>
    <mergeCell ref="A28:A29"/>
    <mergeCell ref="B28:B29"/>
    <mergeCell ref="D28:D29"/>
    <mergeCell ref="C22:C23"/>
    <mergeCell ref="C24:C25"/>
    <mergeCell ref="C26:C27"/>
    <mergeCell ref="C28:C29"/>
    <mergeCell ref="A24:A25"/>
    <mergeCell ref="B24:B25"/>
    <mergeCell ref="D24:D25"/>
    <mergeCell ref="A26:A27"/>
    <mergeCell ref="B26:B27"/>
    <mergeCell ref="D26:D27"/>
    <mergeCell ref="A6:D6"/>
    <mergeCell ref="B11:B12"/>
    <mergeCell ref="A11:A12"/>
    <mergeCell ref="C11:D11"/>
    <mergeCell ref="B1:D1"/>
    <mergeCell ref="B2:D2"/>
    <mergeCell ref="B3:D3"/>
    <mergeCell ref="B4:D4"/>
    <mergeCell ref="B5:D5"/>
    <mergeCell ref="A7:D7"/>
    <mergeCell ref="A8:D8"/>
    <mergeCell ref="B10:D10"/>
  </mergeCells>
  <pageMargins left="0.7" right="0.7" top="0.75" bottom="0.75" header="0.3" footer="0.3"/>
  <pageSetup paperSize="9" scale="7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D82"/>
  <sheetViews>
    <sheetView tabSelected="1" view="pageBreakPreview" topLeftCell="A37" zoomScaleSheetLayoutView="100" workbookViewId="0">
      <selection activeCell="C53" sqref="C53"/>
    </sheetView>
  </sheetViews>
  <sheetFormatPr defaultRowHeight="15"/>
  <cols>
    <col min="1" max="1" width="6.42578125" customWidth="1"/>
    <col min="2" max="2" width="17.7109375" customWidth="1"/>
    <col min="3" max="3" width="83" customWidth="1"/>
    <col min="4" max="4" width="11.42578125" customWidth="1"/>
  </cols>
  <sheetData>
    <row r="1" spans="1:4" ht="15.75">
      <c r="A1" s="1"/>
      <c r="B1" s="1"/>
      <c r="C1" s="338" t="s">
        <v>712</v>
      </c>
      <c r="D1" s="338"/>
    </row>
    <row r="2" spans="1:4" ht="15.75">
      <c r="A2" s="1"/>
      <c r="B2" s="1"/>
      <c r="C2" s="338" t="s">
        <v>0</v>
      </c>
      <c r="D2" s="338"/>
    </row>
    <row r="3" spans="1:4" ht="15.75">
      <c r="A3" s="1"/>
      <c r="B3" s="1"/>
      <c r="C3" s="338" t="s">
        <v>1</v>
      </c>
      <c r="D3" s="338"/>
    </row>
    <row r="4" spans="1:4" ht="15.75">
      <c r="A4" s="1"/>
      <c r="B4" s="1"/>
      <c r="C4" s="338" t="s">
        <v>2</v>
      </c>
      <c r="D4" s="338"/>
    </row>
    <row r="5" spans="1:4" ht="15.75">
      <c r="A5" s="1"/>
      <c r="B5" s="1"/>
      <c r="C5" s="338" t="s">
        <v>846</v>
      </c>
      <c r="D5" s="338"/>
    </row>
    <row r="6" spans="1:4" ht="15.75">
      <c r="A6" s="1"/>
      <c r="B6" s="1"/>
      <c r="C6" s="338"/>
      <c r="D6" s="338"/>
    </row>
    <row r="7" spans="1:4" ht="57" customHeight="1">
      <c r="A7" s="414" t="s">
        <v>847</v>
      </c>
      <c r="B7" s="414"/>
      <c r="C7" s="414"/>
      <c r="D7" s="360"/>
    </row>
    <row r="8" spans="1:4" ht="15.75">
      <c r="A8" s="1"/>
      <c r="B8" s="1"/>
      <c r="C8" s="338"/>
      <c r="D8" s="338"/>
    </row>
    <row r="9" spans="1:4" ht="17.25" customHeight="1">
      <c r="A9" s="361"/>
      <c r="B9" s="361"/>
      <c r="C9" s="362"/>
      <c r="D9" s="363"/>
    </row>
    <row r="10" spans="1:4" ht="82.5" customHeight="1">
      <c r="A10" s="445" t="s">
        <v>713</v>
      </c>
      <c r="B10" s="446"/>
      <c r="C10" s="344" t="s">
        <v>714</v>
      </c>
      <c r="D10" s="231"/>
    </row>
    <row r="11" spans="1:4" ht="20.25" customHeight="1">
      <c r="A11" s="441" t="s">
        <v>6</v>
      </c>
      <c r="B11" s="442"/>
      <c r="C11" s="8" t="s">
        <v>5</v>
      </c>
      <c r="D11" s="364"/>
    </row>
    <row r="12" spans="1:4" ht="29.25" customHeight="1">
      <c r="A12" s="445" t="s">
        <v>715</v>
      </c>
      <c r="B12" s="446"/>
      <c r="C12" s="351" t="s">
        <v>716</v>
      </c>
      <c r="D12" s="365"/>
    </row>
    <row r="13" spans="1:4" ht="41.25" customHeight="1">
      <c r="A13" s="445" t="s">
        <v>717</v>
      </c>
      <c r="B13" s="446"/>
      <c r="C13" s="217" t="s">
        <v>450</v>
      </c>
      <c r="D13" s="365"/>
    </row>
    <row r="14" spans="1:4" ht="42.75" customHeight="1">
      <c r="A14" s="445" t="s">
        <v>718</v>
      </c>
      <c r="B14" s="446"/>
      <c r="C14" s="217" t="s">
        <v>452</v>
      </c>
      <c r="D14" s="365"/>
    </row>
    <row r="15" spans="1:4" ht="41.25" customHeight="1">
      <c r="A15" s="445" t="s">
        <v>719</v>
      </c>
      <c r="B15" s="446"/>
      <c r="C15" s="351" t="s">
        <v>720</v>
      </c>
      <c r="D15" s="365"/>
    </row>
    <row r="16" spans="1:4" ht="65.25" customHeight="1">
      <c r="A16" s="445" t="s">
        <v>868</v>
      </c>
      <c r="B16" s="446"/>
      <c r="C16" s="536" t="s">
        <v>866</v>
      </c>
      <c r="D16" s="365"/>
    </row>
    <row r="17" spans="1:4" ht="65.25" customHeight="1">
      <c r="A17" s="445" t="s">
        <v>869</v>
      </c>
      <c r="B17" s="446"/>
      <c r="C17" s="536" t="s">
        <v>867</v>
      </c>
      <c r="D17" s="365"/>
    </row>
    <row r="18" spans="1:4" ht="27.75" customHeight="1">
      <c r="A18" s="443" t="s">
        <v>870</v>
      </c>
      <c r="B18" s="444"/>
      <c r="C18" s="400" t="s">
        <v>721</v>
      </c>
      <c r="D18" s="365"/>
    </row>
    <row r="19" spans="1:4" ht="54" customHeight="1">
      <c r="A19" s="445" t="s">
        <v>722</v>
      </c>
      <c r="B19" s="446"/>
      <c r="C19" s="351" t="s">
        <v>723</v>
      </c>
      <c r="D19" s="365"/>
    </row>
    <row r="20" spans="1:4" ht="53.25" customHeight="1">
      <c r="A20" s="445" t="s">
        <v>724</v>
      </c>
      <c r="B20" s="446"/>
      <c r="C20" s="351" t="s">
        <v>725</v>
      </c>
      <c r="D20" s="365"/>
    </row>
    <row r="21" spans="1:4" ht="53.25" customHeight="1">
      <c r="A21" s="445" t="s">
        <v>726</v>
      </c>
      <c r="B21" s="446"/>
      <c r="C21" s="351" t="s">
        <v>727</v>
      </c>
      <c r="D21" s="365"/>
    </row>
    <row r="22" spans="1:4" ht="52.5" customHeight="1">
      <c r="A22" s="445" t="s">
        <v>728</v>
      </c>
      <c r="B22" s="446"/>
      <c r="C22" s="351" t="s">
        <v>729</v>
      </c>
      <c r="D22" s="365"/>
    </row>
    <row r="23" spans="1:4" ht="29.25" customHeight="1">
      <c r="A23" s="445" t="s">
        <v>730</v>
      </c>
      <c r="B23" s="446"/>
      <c r="C23" s="351" t="s">
        <v>731</v>
      </c>
      <c r="D23" s="365"/>
    </row>
    <row r="24" spans="1:4" ht="33" customHeight="1">
      <c r="A24" s="445" t="s">
        <v>732</v>
      </c>
      <c r="B24" s="446"/>
      <c r="C24" s="351" t="s">
        <v>493</v>
      </c>
      <c r="D24" s="365"/>
    </row>
    <row r="25" spans="1:4" ht="25.5">
      <c r="A25" s="445" t="s">
        <v>733</v>
      </c>
      <c r="B25" s="446"/>
      <c r="C25" s="351" t="s">
        <v>734</v>
      </c>
      <c r="D25" s="365"/>
    </row>
    <row r="26" spans="1:4">
      <c r="A26" s="445" t="s">
        <v>735</v>
      </c>
      <c r="B26" s="446"/>
      <c r="C26" s="351" t="s">
        <v>710</v>
      </c>
      <c r="D26" s="365"/>
    </row>
    <row r="27" spans="1:4">
      <c r="A27" s="445" t="s">
        <v>736</v>
      </c>
      <c r="B27" s="446"/>
      <c r="C27" s="351" t="s">
        <v>737</v>
      </c>
      <c r="D27" s="365"/>
    </row>
    <row r="28" spans="1:4">
      <c r="A28" s="445" t="s">
        <v>738</v>
      </c>
      <c r="B28" s="446"/>
      <c r="C28" s="351" t="s">
        <v>739</v>
      </c>
      <c r="D28" s="365"/>
    </row>
    <row r="29" spans="1:4" ht="29.25" customHeight="1">
      <c r="A29" s="445" t="s">
        <v>872</v>
      </c>
      <c r="B29" s="446"/>
      <c r="C29" s="536" t="s">
        <v>871</v>
      </c>
      <c r="D29" s="365"/>
    </row>
    <row r="30" spans="1:4">
      <c r="A30" s="445" t="s">
        <v>740</v>
      </c>
      <c r="B30" s="446"/>
      <c r="C30" s="351" t="s">
        <v>741</v>
      </c>
      <c r="D30" s="365"/>
    </row>
    <row r="31" spans="1:4" ht="29.25" customHeight="1">
      <c r="A31" s="445" t="s">
        <v>742</v>
      </c>
      <c r="B31" s="446"/>
      <c r="C31" s="351" t="s">
        <v>528</v>
      </c>
      <c r="D31" s="365"/>
    </row>
    <row r="32" spans="1:4" ht="55.5" customHeight="1">
      <c r="A32" s="445" t="s">
        <v>875</v>
      </c>
      <c r="B32" s="446"/>
      <c r="C32" s="536" t="s">
        <v>873</v>
      </c>
      <c r="D32" s="365"/>
    </row>
    <row r="33" spans="1:4" ht="19.5" customHeight="1">
      <c r="A33" s="445" t="s">
        <v>876</v>
      </c>
      <c r="B33" s="446"/>
      <c r="C33" s="536" t="s">
        <v>874</v>
      </c>
      <c r="D33" s="365"/>
    </row>
    <row r="34" spans="1:4" ht="19.5" customHeight="1">
      <c r="A34" s="445" t="s">
        <v>743</v>
      </c>
      <c r="B34" s="446"/>
      <c r="C34" s="351" t="s">
        <v>744</v>
      </c>
      <c r="D34" s="365"/>
    </row>
    <row r="35" spans="1:4" ht="42" customHeight="1">
      <c r="A35" s="445" t="s">
        <v>889</v>
      </c>
      <c r="B35" s="446"/>
      <c r="C35" s="399" t="s">
        <v>585</v>
      </c>
      <c r="D35" s="365"/>
    </row>
    <row r="36" spans="1:4" ht="27" customHeight="1">
      <c r="A36" s="445" t="s">
        <v>888</v>
      </c>
      <c r="B36" s="446"/>
      <c r="C36" s="351" t="s">
        <v>745</v>
      </c>
      <c r="D36" s="365"/>
    </row>
    <row r="37" spans="1:4" ht="20.25" customHeight="1">
      <c r="A37" s="445" t="s">
        <v>746</v>
      </c>
      <c r="B37" s="446"/>
      <c r="C37" s="351" t="s">
        <v>747</v>
      </c>
      <c r="D37" s="365"/>
    </row>
    <row r="38" spans="1:4" ht="40.5" customHeight="1">
      <c r="A38" s="457" t="s">
        <v>748</v>
      </c>
      <c r="B38" s="458"/>
      <c r="C38" s="399" t="s">
        <v>749</v>
      </c>
      <c r="D38" s="365"/>
    </row>
    <row r="39" spans="1:4" ht="30.75" customHeight="1">
      <c r="A39" s="457" t="s">
        <v>880</v>
      </c>
      <c r="B39" s="458"/>
      <c r="C39" s="536" t="s">
        <v>877</v>
      </c>
      <c r="D39" s="365"/>
    </row>
    <row r="40" spans="1:4" ht="39.75" customHeight="1">
      <c r="A40" s="457" t="s">
        <v>881</v>
      </c>
      <c r="B40" s="458"/>
      <c r="C40" s="536" t="s">
        <v>878</v>
      </c>
      <c r="D40" s="365"/>
    </row>
    <row r="41" spans="1:4" ht="27.75" customHeight="1">
      <c r="A41" s="457" t="s">
        <v>882</v>
      </c>
      <c r="B41" s="458"/>
      <c r="C41" s="536" t="s">
        <v>879</v>
      </c>
      <c r="D41" s="365"/>
    </row>
    <row r="42" spans="1:4" ht="18" customHeight="1">
      <c r="A42" s="537" t="s">
        <v>883</v>
      </c>
      <c r="B42" s="538"/>
      <c r="C42" s="8" t="s">
        <v>884</v>
      </c>
      <c r="D42" s="365"/>
    </row>
    <row r="43" spans="1:4" ht="27.75" customHeight="1">
      <c r="A43" s="457" t="s">
        <v>886</v>
      </c>
      <c r="B43" s="458"/>
      <c r="C43" s="536" t="s">
        <v>885</v>
      </c>
      <c r="D43" s="365"/>
    </row>
    <row r="44" spans="1:4" ht="27.75" customHeight="1">
      <c r="A44" s="457" t="s">
        <v>887</v>
      </c>
      <c r="B44" s="458"/>
      <c r="C44" s="536" t="s">
        <v>507</v>
      </c>
      <c r="D44" s="365"/>
    </row>
    <row r="45" spans="1:4" ht="18" customHeight="1">
      <c r="A45" s="441" t="s">
        <v>7</v>
      </c>
      <c r="B45" s="442"/>
      <c r="C45" s="349" t="s">
        <v>750</v>
      </c>
      <c r="D45" s="364"/>
    </row>
    <row r="46" spans="1:4" ht="30.75" customHeight="1">
      <c r="A46" s="445" t="s">
        <v>751</v>
      </c>
      <c r="B46" s="446"/>
      <c r="C46" s="351" t="s">
        <v>721</v>
      </c>
      <c r="D46" s="365"/>
    </row>
    <row r="47" spans="1:4">
      <c r="A47" s="445" t="s">
        <v>752</v>
      </c>
      <c r="B47" s="446"/>
      <c r="C47" s="351" t="s">
        <v>710</v>
      </c>
      <c r="D47" s="365"/>
    </row>
    <row r="48" spans="1:4">
      <c r="A48" s="441" t="s">
        <v>753</v>
      </c>
      <c r="B48" s="442"/>
      <c r="C48" s="349" t="s">
        <v>754</v>
      </c>
      <c r="D48" s="364"/>
    </row>
    <row r="49" spans="1:4" ht="25.5">
      <c r="A49" s="445" t="s">
        <v>755</v>
      </c>
      <c r="B49" s="446"/>
      <c r="C49" s="351" t="s">
        <v>734</v>
      </c>
      <c r="D49" s="365"/>
    </row>
    <row r="50" spans="1:4" ht="17.25" customHeight="1">
      <c r="A50" s="412">
        <v>177</v>
      </c>
      <c r="B50" s="487"/>
      <c r="C50" s="8" t="s">
        <v>890</v>
      </c>
      <c r="D50" s="365"/>
    </row>
    <row r="51" spans="1:4" ht="40.5" customHeight="1">
      <c r="A51" s="445" t="s">
        <v>892</v>
      </c>
      <c r="B51" s="446"/>
      <c r="C51" s="536" t="s">
        <v>891</v>
      </c>
      <c r="D51" s="365"/>
    </row>
    <row r="52" spans="1:4">
      <c r="A52" s="441" t="s">
        <v>756</v>
      </c>
      <c r="B52" s="442"/>
      <c r="C52" s="349" t="s">
        <v>757</v>
      </c>
      <c r="D52" s="364"/>
    </row>
    <row r="53" spans="1:4" ht="43.5" customHeight="1">
      <c r="A53" s="455" t="s">
        <v>758</v>
      </c>
      <c r="B53" s="456"/>
      <c r="C53" s="341" t="s">
        <v>405</v>
      </c>
      <c r="D53" s="365"/>
    </row>
    <row r="54" spans="1:4" ht="69" customHeight="1">
      <c r="A54" s="455" t="s">
        <v>759</v>
      </c>
      <c r="B54" s="456"/>
      <c r="C54" s="341" t="s">
        <v>407</v>
      </c>
      <c r="D54" s="365"/>
    </row>
    <row r="55" spans="1:4" ht="27" customHeight="1">
      <c r="A55" s="455" t="s">
        <v>760</v>
      </c>
      <c r="B55" s="456"/>
      <c r="C55" s="341" t="s">
        <v>409</v>
      </c>
      <c r="D55" s="365"/>
    </row>
    <row r="56" spans="1:4" ht="55.5" customHeight="1">
      <c r="A56" s="455" t="s">
        <v>761</v>
      </c>
      <c r="B56" s="456"/>
      <c r="C56" s="381" t="s">
        <v>850</v>
      </c>
      <c r="D56" s="365"/>
    </row>
    <row r="57" spans="1:4">
      <c r="A57" s="445" t="s">
        <v>762</v>
      </c>
      <c r="B57" s="446"/>
      <c r="C57" s="351" t="s">
        <v>763</v>
      </c>
      <c r="D57" s="365"/>
    </row>
    <row r="58" spans="1:4" ht="25.5">
      <c r="A58" s="445" t="s">
        <v>764</v>
      </c>
      <c r="B58" s="446"/>
      <c r="C58" s="351" t="s">
        <v>765</v>
      </c>
      <c r="D58" s="365"/>
    </row>
    <row r="59" spans="1:4" ht="26.25">
      <c r="A59" s="445" t="s">
        <v>766</v>
      </c>
      <c r="B59" s="446"/>
      <c r="C59" s="341" t="s">
        <v>436</v>
      </c>
      <c r="D59" s="365"/>
    </row>
    <row r="60" spans="1:4" ht="41.25" customHeight="1">
      <c r="A60" s="445" t="s">
        <v>767</v>
      </c>
      <c r="B60" s="446"/>
      <c r="C60" s="351" t="s">
        <v>768</v>
      </c>
      <c r="D60" s="365"/>
    </row>
    <row r="61" spans="1:4" ht="19.5" customHeight="1">
      <c r="A61" s="445" t="s">
        <v>769</v>
      </c>
      <c r="B61" s="446"/>
      <c r="C61" s="351" t="s">
        <v>770</v>
      </c>
      <c r="D61" s="365"/>
    </row>
    <row r="62" spans="1:4" ht="30" customHeight="1">
      <c r="A62" s="445" t="s">
        <v>771</v>
      </c>
      <c r="B62" s="446"/>
      <c r="C62" s="351" t="s">
        <v>772</v>
      </c>
      <c r="D62" s="365"/>
    </row>
    <row r="63" spans="1:4" ht="32.25" customHeight="1">
      <c r="A63" s="445" t="s">
        <v>773</v>
      </c>
      <c r="B63" s="446"/>
      <c r="C63" s="351" t="s">
        <v>774</v>
      </c>
      <c r="D63" s="365"/>
    </row>
    <row r="64" spans="1:4" ht="18" customHeight="1">
      <c r="A64" s="445" t="s">
        <v>775</v>
      </c>
      <c r="B64" s="446"/>
      <c r="C64" s="351" t="s">
        <v>776</v>
      </c>
      <c r="D64" s="365"/>
    </row>
    <row r="65" spans="1:4" ht="25.5">
      <c r="A65" s="441" t="s">
        <v>777</v>
      </c>
      <c r="B65" s="442"/>
      <c r="C65" s="349" t="s">
        <v>778</v>
      </c>
      <c r="D65" s="364"/>
    </row>
    <row r="66" spans="1:4">
      <c r="A66" s="453" t="s">
        <v>779</v>
      </c>
      <c r="B66" s="454"/>
      <c r="C66" s="341" t="s">
        <v>780</v>
      </c>
      <c r="D66" s="365"/>
    </row>
    <row r="67" spans="1:4">
      <c r="A67" s="453" t="s">
        <v>781</v>
      </c>
      <c r="B67" s="454"/>
      <c r="C67" s="341" t="s">
        <v>782</v>
      </c>
      <c r="D67" s="365"/>
    </row>
    <row r="68" spans="1:4">
      <c r="A68" s="453" t="s">
        <v>783</v>
      </c>
      <c r="B68" s="454"/>
      <c r="C68" s="341" t="s">
        <v>784</v>
      </c>
      <c r="D68" s="365"/>
    </row>
    <row r="69" spans="1:4" ht="17.25" customHeight="1">
      <c r="A69" s="453" t="s">
        <v>785</v>
      </c>
      <c r="B69" s="454"/>
      <c r="C69" s="341" t="s">
        <v>786</v>
      </c>
      <c r="D69" s="365"/>
    </row>
    <row r="70" spans="1:4">
      <c r="A70" s="441" t="s">
        <v>787</v>
      </c>
      <c r="B70" s="442"/>
      <c r="C70" s="349" t="s">
        <v>788</v>
      </c>
      <c r="D70" s="364"/>
    </row>
    <row r="71" spans="1:4" ht="42.75" customHeight="1">
      <c r="A71" s="443" t="s">
        <v>789</v>
      </c>
      <c r="B71" s="444"/>
      <c r="C71" s="341" t="s">
        <v>790</v>
      </c>
      <c r="D71" s="365"/>
    </row>
    <row r="72" spans="1:4" ht="25.5">
      <c r="A72" s="441" t="s">
        <v>791</v>
      </c>
      <c r="B72" s="442"/>
      <c r="C72" s="349" t="s">
        <v>792</v>
      </c>
      <c r="D72" s="365"/>
    </row>
    <row r="73" spans="1:4">
      <c r="A73" s="445" t="s">
        <v>793</v>
      </c>
      <c r="B73" s="446"/>
      <c r="C73" s="351" t="s">
        <v>794</v>
      </c>
      <c r="D73" s="365"/>
    </row>
    <row r="74" spans="1:4" ht="23.25" customHeight="1">
      <c r="A74" s="441" t="s">
        <v>8</v>
      </c>
      <c r="B74" s="442"/>
      <c r="C74" s="312" t="s">
        <v>795</v>
      </c>
      <c r="D74" s="364"/>
    </row>
    <row r="75" spans="1:4" ht="36.75" customHeight="1">
      <c r="A75" s="447" t="s">
        <v>796</v>
      </c>
      <c r="B75" s="448"/>
      <c r="C75" s="451" t="s">
        <v>797</v>
      </c>
      <c r="D75" s="365"/>
    </row>
    <row r="76" spans="1:4" ht="6" customHeight="1">
      <c r="A76" s="449"/>
      <c r="B76" s="450"/>
      <c r="C76" s="452"/>
      <c r="D76" s="365"/>
    </row>
    <row r="77" spans="1:4" ht="27" customHeight="1">
      <c r="A77" s="447" t="s">
        <v>798</v>
      </c>
      <c r="B77" s="448"/>
      <c r="C77" s="431" t="s">
        <v>418</v>
      </c>
      <c r="D77" s="365"/>
    </row>
    <row r="78" spans="1:4" ht="24.75" customHeight="1">
      <c r="A78" s="449"/>
      <c r="B78" s="450"/>
      <c r="C78" s="431"/>
      <c r="D78" s="365"/>
    </row>
    <row r="79" spans="1:4" ht="42" customHeight="1">
      <c r="A79" s="447" t="s">
        <v>799</v>
      </c>
      <c r="B79" s="448"/>
      <c r="C79" s="422" t="s">
        <v>800</v>
      </c>
      <c r="D79" s="365"/>
    </row>
    <row r="80" spans="1:4" ht="3" hidden="1" customHeight="1">
      <c r="A80" s="449"/>
      <c r="B80" s="450"/>
      <c r="C80" s="422"/>
      <c r="D80" s="365"/>
    </row>
    <row r="81" spans="1:4" ht="46.5" customHeight="1">
      <c r="A81" s="435" t="s">
        <v>801</v>
      </c>
      <c r="B81" s="436"/>
      <c r="C81" s="439" t="s">
        <v>422</v>
      </c>
      <c r="D81" s="365"/>
    </row>
    <row r="82" spans="1:4" ht="0.75" customHeight="1">
      <c r="A82" s="437"/>
      <c r="B82" s="438"/>
      <c r="C82" s="440"/>
    </row>
  </sheetData>
  <mergeCells count="74">
    <mergeCell ref="A44:B44"/>
    <mergeCell ref="A50:B50"/>
    <mergeCell ref="A39:B39"/>
    <mergeCell ref="A40:B40"/>
    <mergeCell ref="A41:B41"/>
    <mergeCell ref="A42:B42"/>
    <mergeCell ref="A43:B43"/>
    <mergeCell ref="A14:B14"/>
    <mergeCell ref="A7:C7"/>
    <mergeCell ref="A10:B10"/>
    <mergeCell ref="A11:B11"/>
    <mergeCell ref="A12:B12"/>
    <mergeCell ref="A13:B13"/>
    <mergeCell ref="A27:B27"/>
    <mergeCell ref="A15:B15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16:B16"/>
    <mergeCell ref="A49:B49"/>
    <mergeCell ref="A28:B28"/>
    <mergeCell ref="A30:B30"/>
    <mergeCell ref="A31:B31"/>
    <mergeCell ref="A34:B34"/>
    <mergeCell ref="A36:B36"/>
    <mergeCell ref="A37:B37"/>
    <mergeCell ref="A38:B38"/>
    <mergeCell ref="A45:B45"/>
    <mergeCell ref="A46:B46"/>
    <mergeCell ref="A47:B47"/>
    <mergeCell ref="A48:B48"/>
    <mergeCell ref="A29:B29"/>
    <mergeCell ref="A32:B32"/>
    <mergeCell ref="A33:B33"/>
    <mergeCell ref="A35:B35"/>
    <mergeCell ref="A52:B52"/>
    <mergeCell ref="A51:B51"/>
    <mergeCell ref="A53:B53"/>
    <mergeCell ref="A54:B54"/>
    <mergeCell ref="A55:B55"/>
    <mergeCell ref="A56:B56"/>
    <mergeCell ref="A57:B57"/>
    <mergeCell ref="A58:B58"/>
    <mergeCell ref="A59:B59"/>
    <mergeCell ref="A69:B69"/>
    <mergeCell ref="A60:B60"/>
    <mergeCell ref="A61:B61"/>
    <mergeCell ref="A62:B62"/>
    <mergeCell ref="A63:B63"/>
    <mergeCell ref="A64:B64"/>
    <mergeCell ref="A65:B65"/>
    <mergeCell ref="A66:B66"/>
    <mergeCell ref="A67:B67"/>
    <mergeCell ref="A68:B68"/>
    <mergeCell ref="A81:B82"/>
    <mergeCell ref="C81:C82"/>
    <mergeCell ref="A70:B70"/>
    <mergeCell ref="A71:B71"/>
    <mergeCell ref="A72:B72"/>
    <mergeCell ref="A73:B73"/>
    <mergeCell ref="A74:B74"/>
    <mergeCell ref="A75:B76"/>
    <mergeCell ref="C75:C76"/>
    <mergeCell ref="A77:B78"/>
    <mergeCell ref="C77:C78"/>
    <mergeCell ref="A79:B80"/>
    <mergeCell ref="C79:C80"/>
  </mergeCells>
  <pageMargins left="0.7" right="0.7" top="0.75" bottom="0.75" header="0.3" footer="0.3"/>
  <pageSetup paperSize="9" scale="81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H32"/>
  <sheetViews>
    <sheetView workbookViewId="0">
      <selection activeCell="K22" sqref="K22"/>
    </sheetView>
  </sheetViews>
  <sheetFormatPr defaultRowHeight="15"/>
  <cols>
    <col min="1" max="1" width="24.7109375" customWidth="1"/>
    <col min="2" max="2" width="36.5703125" customWidth="1"/>
    <col min="3" max="5" width="8.7109375" customWidth="1"/>
    <col min="6" max="8" width="9.140625" hidden="1" customWidth="1"/>
    <col min="9" max="9" width="9.140625" customWidth="1"/>
  </cols>
  <sheetData>
    <row r="1" spans="1:5" ht="15.75">
      <c r="A1" s="402" t="s">
        <v>548</v>
      </c>
      <c r="B1" s="459"/>
      <c r="C1" s="459"/>
      <c r="D1" s="459"/>
      <c r="E1" s="459"/>
    </row>
    <row r="2" spans="1:5" ht="15.75">
      <c r="A2" s="402" t="s">
        <v>547</v>
      </c>
      <c r="B2" s="459"/>
      <c r="C2" s="459"/>
      <c r="D2" s="459"/>
      <c r="E2" s="459"/>
    </row>
    <row r="3" spans="1:5" ht="15.75">
      <c r="A3" s="226"/>
      <c r="B3" s="402" t="s">
        <v>1</v>
      </c>
      <c r="C3" s="402"/>
      <c r="D3" s="402"/>
      <c r="E3" s="402"/>
    </row>
    <row r="4" spans="1:5" ht="15.75">
      <c r="A4" s="227"/>
      <c r="B4" s="402" t="s">
        <v>2</v>
      </c>
      <c r="C4" s="402"/>
      <c r="D4" s="402"/>
      <c r="E4" s="402"/>
    </row>
    <row r="5" spans="1:5" ht="15.75">
      <c r="A5" s="228"/>
      <c r="B5" s="402" t="s">
        <v>691</v>
      </c>
      <c r="C5" s="402"/>
      <c r="D5" s="402"/>
      <c r="E5" s="402"/>
    </row>
    <row r="6" spans="1:5" ht="15.75">
      <c r="A6" s="228"/>
      <c r="B6" s="236"/>
      <c r="C6" s="236"/>
      <c r="D6" s="236"/>
      <c r="E6" s="236"/>
    </row>
    <row r="7" spans="1:5" ht="15.75" customHeight="1">
      <c r="A7" s="418" t="s">
        <v>549</v>
      </c>
      <c r="B7" s="418"/>
      <c r="C7" s="418"/>
      <c r="D7" s="418"/>
      <c r="E7" s="418"/>
    </row>
    <row r="8" spans="1:5" ht="15" customHeight="1">
      <c r="A8" s="418" t="s">
        <v>692</v>
      </c>
      <c r="B8" s="418"/>
      <c r="C8" s="418"/>
      <c r="D8" s="418"/>
      <c r="E8" s="418"/>
    </row>
    <row r="9" spans="1:5" ht="15" customHeight="1">
      <c r="A9" s="418"/>
      <c r="B9" s="418"/>
      <c r="C9" s="418"/>
      <c r="D9" s="418"/>
      <c r="E9" s="418"/>
    </row>
    <row r="10" spans="1:5" ht="15.75" customHeight="1">
      <c r="A10" s="418" t="s">
        <v>693</v>
      </c>
      <c r="B10" s="418"/>
      <c r="C10" s="418"/>
      <c r="D10" s="418"/>
      <c r="E10" s="418"/>
    </row>
    <row r="11" spans="1:5" ht="15" customHeight="1">
      <c r="A11" s="420" t="s">
        <v>550</v>
      </c>
      <c r="B11" s="462"/>
      <c r="C11" s="462"/>
      <c r="D11" s="462"/>
      <c r="E11" s="462"/>
    </row>
    <row r="12" spans="1:5" ht="15" customHeight="1">
      <c r="A12" s="463" t="s">
        <v>551</v>
      </c>
      <c r="B12" s="463" t="s">
        <v>552</v>
      </c>
      <c r="C12" s="345" t="s">
        <v>553</v>
      </c>
      <c r="D12" s="345" t="s">
        <v>554</v>
      </c>
      <c r="E12" s="448" t="s">
        <v>582</v>
      </c>
    </row>
    <row r="13" spans="1:5">
      <c r="A13" s="463"/>
      <c r="B13" s="463"/>
      <c r="C13" s="238"/>
      <c r="D13" s="238"/>
      <c r="E13" s="464"/>
    </row>
    <row r="14" spans="1:5" ht="15" customHeight="1">
      <c r="A14" s="411" t="s">
        <v>555</v>
      </c>
      <c r="B14" s="460" t="s">
        <v>556</v>
      </c>
      <c r="C14" s="461">
        <f>C16</f>
        <v>0</v>
      </c>
      <c r="D14" s="461">
        <f t="shared" ref="D14:E14" si="0">D16</f>
        <v>0</v>
      </c>
      <c r="E14" s="461">
        <f t="shared" si="0"/>
        <v>0</v>
      </c>
    </row>
    <row r="15" spans="1:5">
      <c r="A15" s="411"/>
      <c r="B15" s="460"/>
      <c r="C15" s="461"/>
      <c r="D15" s="461"/>
      <c r="E15" s="461"/>
    </row>
    <row r="16" spans="1:5" ht="15" customHeight="1">
      <c r="A16" s="411" t="s">
        <v>557</v>
      </c>
      <c r="B16" s="460" t="s">
        <v>558</v>
      </c>
      <c r="C16" s="461">
        <f>C18+C23</f>
        <v>0</v>
      </c>
      <c r="D16" s="461">
        <f t="shared" ref="D16:E16" si="1">D18+D23</f>
        <v>0</v>
      </c>
      <c r="E16" s="461">
        <f t="shared" si="1"/>
        <v>0</v>
      </c>
    </row>
    <row r="17" spans="1:5">
      <c r="A17" s="411"/>
      <c r="B17" s="460"/>
      <c r="C17" s="461"/>
      <c r="D17" s="461"/>
      <c r="E17" s="461"/>
    </row>
    <row r="18" spans="1:5">
      <c r="A18" s="237" t="s">
        <v>559</v>
      </c>
      <c r="B18" s="229" t="s">
        <v>560</v>
      </c>
      <c r="C18" s="237">
        <f>C19</f>
        <v>-186674.9</v>
      </c>
      <c r="D18" s="237">
        <f t="shared" ref="D18:E20" si="2">D19</f>
        <v>-179520.6</v>
      </c>
      <c r="E18" s="237">
        <f t="shared" si="2"/>
        <v>-178929</v>
      </c>
    </row>
    <row r="19" spans="1:5" ht="25.5">
      <c r="A19" s="237" t="s">
        <v>561</v>
      </c>
      <c r="B19" s="229" t="s">
        <v>562</v>
      </c>
      <c r="C19" s="237">
        <f>C20</f>
        <v>-186674.9</v>
      </c>
      <c r="D19" s="237">
        <f t="shared" si="2"/>
        <v>-179520.6</v>
      </c>
      <c r="E19" s="237">
        <f t="shared" si="2"/>
        <v>-178929</v>
      </c>
    </row>
    <row r="20" spans="1:5" ht="25.5">
      <c r="A20" s="237" t="s">
        <v>563</v>
      </c>
      <c r="B20" s="229" t="s">
        <v>564</v>
      </c>
      <c r="C20" s="237">
        <f>C21</f>
        <v>-186674.9</v>
      </c>
      <c r="D20" s="237">
        <f t="shared" si="2"/>
        <v>-179520.6</v>
      </c>
      <c r="E20" s="237">
        <f t="shared" si="2"/>
        <v>-178929</v>
      </c>
    </row>
    <row r="21" spans="1:5" ht="15" customHeight="1">
      <c r="A21" s="463" t="s">
        <v>565</v>
      </c>
      <c r="B21" s="465" t="s">
        <v>566</v>
      </c>
      <c r="C21" s="401">
        <v>-186674.9</v>
      </c>
      <c r="D21" s="401">
        <v>-179520.6</v>
      </c>
      <c r="E21" s="401">
        <v>-178929</v>
      </c>
    </row>
    <row r="22" spans="1:5">
      <c r="A22" s="463"/>
      <c r="B22" s="465"/>
      <c r="C22" s="401"/>
      <c r="D22" s="401"/>
      <c r="E22" s="401"/>
    </row>
    <row r="23" spans="1:5">
      <c r="A23" s="237" t="s">
        <v>567</v>
      </c>
      <c r="B23" s="229" t="s">
        <v>568</v>
      </c>
      <c r="C23" s="230">
        <f>C24</f>
        <v>186674.9</v>
      </c>
      <c r="D23" s="237">
        <f t="shared" ref="D23:E24" si="3">D24</f>
        <v>179520.6</v>
      </c>
      <c r="E23" s="237">
        <f t="shared" si="3"/>
        <v>178929</v>
      </c>
    </row>
    <row r="24" spans="1:5" ht="25.5">
      <c r="A24" s="237" t="s">
        <v>569</v>
      </c>
      <c r="B24" s="229" t="s">
        <v>570</v>
      </c>
      <c r="C24" s="230">
        <f>C25</f>
        <v>186674.9</v>
      </c>
      <c r="D24" s="237">
        <f t="shared" si="3"/>
        <v>179520.6</v>
      </c>
      <c r="E24" s="237">
        <f t="shared" si="3"/>
        <v>178929</v>
      </c>
    </row>
    <row r="25" spans="1:5" ht="25.5">
      <c r="A25" s="237" t="s">
        <v>571</v>
      </c>
      <c r="B25" s="229" t="s">
        <v>572</v>
      </c>
      <c r="C25" s="230">
        <f>C26</f>
        <v>186674.9</v>
      </c>
      <c r="D25" s="237">
        <f>D26</f>
        <v>179520.6</v>
      </c>
      <c r="E25" s="237">
        <f>E26</f>
        <v>178929</v>
      </c>
    </row>
    <row r="26" spans="1:5" ht="15" customHeight="1">
      <c r="A26" s="466" t="s">
        <v>573</v>
      </c>
      <c r="B26" s="468" t="s">
        <v>574</v>
      </c>
      <c r="C26" s="470">
        <v>186674.9</v>
      </c>
      <c r="D26" s="401">
        <v>179520.6</v>
      </c>
      <c r="E26" s="401">
        <v>178929</v>
      </c>
    </row>
    <row r="27" spans="1:5">
      <c r="A27" s="467"/>
      <c r="B27" s="469"/>
      <c r="C27" s="470"/>
      <c r="D27" s="401"/>
      <c r="E27" s="401"/>
    </row>
    <row r="28" spans="1:5">
      <c r="A28" s="231"/>
      <c r="B28" s="232"/>
      <c r="C28" s="232"/>
      <c r="D28" s="232"/>
      <c r="E28" s="231"/>
    </row>
    <row r="29" spans="1:5">
      <c r="A29" s="231"/>
      <c r="B29" s="232"/>
      <c r="C29" s="232"/>
      <c r="D29" s="232"/>
      <c r="E29" s="231"/>
    </row>
    <row r="30" spans="1:5" ht="15.75">
      <c r="A30" s="1"/>
    </row>
    <row r="31" spans="1:5" ht="15.75">
      <c r="A31" s="1"/>
    </row>
    <row r="32" spans="1:5" ht="15.75">
      <c r="A32" s="1"/>
    </row>
  </sheetData>
  <mergeCells count="32">
    <mergeCell ref="A26:A27"/>
    <mergeCell ref="B26:B27"/>
    <mergeCell ref="C26:C27"/>
    <mergeCell ref="D26:D27"/>
    <mergeCell ref="E26:E27"/>
    <mergeCell ref="A16:A17"/>
    <mergeCell ref="B16:B17"/>
    <mergeCell ref="C16:C17"/>
    <mergeCell ref="D16:D17"/>
    <mergeCell ref="E16:E17"/>
    <mergeCell ref="A21:A22"/>
    <mergeCell ref="B21:B22"/>
    <mergeCell ref="C21:C22"/>
    <mergeCell ref="D21:D22"/>
    <mergeCell ref="E21:E22"/>
    <mergeCell ref="A10:E10"/>
    <mergeCell ref="A11:E11"/>
    <mergeCell ref="A12:A13"/>
    <mergeCell ref="B12:B13"/>
    <mergeCell ref="E12:E13"/>
    <mergeCell ref="A14:A15"/>
    <mergeCell ref="B14:B15"/>
    <mergeCell ref="C14:C15"/>
    <mergeCell ref="D14:D15"/>
    <mergeCell ref="E14:E15"/>
    <mergeCell ref="A8:E9"/>
    <mergeCell ref="A1:E1"/>
    <mergeCell ref="A2:E2"/>
    <mergeCell ref="B3:E3"/>
    <mergeCell ref="B4:E4"/>
    <mergeCell ref="B5:E5"/>
    <mergeCell ref="A7:E7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C29"/>
  <sheetViews>
    <sheetView workbookViewId="0">
      <selection activeCell="F13" sqref="F13"/>
    </sheetView>
  </sheetViews>
  <sheetFormatPr defaultRowHeight="15"/>
  <cols>
    <col min="1" max="1" width="14" customWidth="1"/>
    <col min="2" max="2" width="24.7109375" customWidth="1"/>
    <col min="3" max="3" width="47" customWidth="1"/>
  </cols>
  <sheetData>
    <row r="1" spans="1:3" ht="15.75">
      <c r="C1" s="3" t="s">
        <v>802</v>
      </c>
    </row>
    <row r="2" spans="1:3" ht="15.75">
      <c r="C2" s="3" t="s">
        <v>0</v>
      </c>
    </row>
    <row r="3" spans="1:3" ht="15.75">
      <c r="C3" s="3" t="s">
        <v>1</v>
      </c>
    </row>
    <row r="4" spans="1:3" ht="18.75">
      <c r="A4" s="2"/>
      <c r="C4" s="3" t="s">
        <v>2</v>
      </c>
    </row>
    <row r="5" spans="1:3" ht="18.75">
      <c r="A5" s="2"/>
      <c r="C5" s="3" t="s">
        <v>711</v>
      </c>
    </row>
    <row r="6" spans="1:3" ht="18.75">
      <c r="A6" s="2"/>
      <c r="C6" s="3"/>
    </row>
    <row r="7" spans="1:3" ht="15.75">
      <c r="A7" s="228"/>
    </row>
    <row r="8" spans="1:3">
      <c r="A8" s="418" t="s">
        <v>803</v>
      </c>
      <c r="B8" s="471"/>
      <c r="C8" s="471"/>
    </row>
    <row r="9" spans="1:3" ht="15.75" customHeight="1">
      <c r="A9" s="418" t="s">
        <v>811</v>
      </c>
      <c r="B9" s="471"/>
      <c r="C9" s="471"/>
    </row>
    <row r="10" spans="1:3">
      <c r="A10" s="418" t="s">
        <v>693</v>
      </c>
      <c r="B10" s="471"/>
      <c r="C10" s="471"/>
    </row>
    <row r="11" spans="1:3" ht="15.75">
      <c r="A11" s="357"/>
    </row>
    <row r="12" spans="1:3" ht="75" customHeight="1">
      <c r="A12" s="463" t="s">
        <v>804</v>
      </c>
      <c r="B12" s="463"/>
      <c r="C12" s="463" t="s">
        <v>805</v>
      </c>
    </row>
    <row r="13" spans="1:3" ht="138.75" customHeight="1">
      <c r="A13" s="344" t="s">
        <v>806</v>
      </c>
      <c r="B13" s="344" t="s">
        <v>807</v>
      </c>
      <c r="C13" s="463"/>
    </row>
    <row r="14" spans="1:3" ht="38.25" customHeight="1">
      <c r="A14" s="15" t="s">
        <v>6</v>
      </c>
      <c r="B14" s="156"/>
      <c r="C14" s="349" t="s">
        <v>808</v>
      </c>
    </row>
    <row r="15" spans="1:3" ht="40.5" customHeight="1">
      <c r="A15" s="340" t="s">
        <v>6</v>
      </c>
      <c r="B15" s="344" t="s">
        <v>809</v>
      </c>
      <c r="C15" s="351" t="s">
        <v>566</v>
      </c>
    </row>
    <row r="16" spans="1:3" ht="38.25" customHeight="1">
      <c r="A16" s="340" t="s">
        <v>6</v>
      </c>
      <c r="B16" s="344" t="s">
        <v>810</v>
      </c>
      <c r="C16" s="351" t="s">
        <v>574</v>
      </c>
    </row>
    <row r="17" spans="1:3">
      <c r="A17" s="366"/>
      <c r="B17" s="366"/>
      <c r="C17" s="367"/>
    </row>
    <row r="18" spans="1:3" ht="32.25" customHeight="1">
      <c r="A18" s="368"/>
      <c r="B18" s="368"/>
      <c r="C18" s="369"/>
    </row>
    <row r="19" spans="1:3">
      <c r="A19" s="369"/>
      <c r="B19" s="368"/>
      <c r="C19" s="369"/>
    </row>
    <row r="20" spans="1:3" ht="15.75">
      <c r="A20" s="1"/>
    </row>
    <row r="21" spans="1:3" ht="15.75">
      <c r="A21" s="1"/>
    </row>
    <row r="22" spans="1:3" ht="15.75">
      <c r="A22" s="1"/>
    </row>
    <row r="23" spans="1:3" ht="15.75">
      <c r="A23" s="1"/>
    </row>
    <row r="24" spans="1:3" ht="15.75">
      <c r="A24" s="1"/>
    </row>
    <row r="25" spans="1:3" ht="15.75">
      <c r="A25" s="1"/>
    </row>
    <row r="26" spans="1:3" ht="15.75">
      <c r="A26" s="1"/>
    </row>
    <row r="27" spans="1:3" ht="15.75">
      <c r="A27" s="1"/>
    </row>
    <row r="28" spans="1:3" ht="15.75">
      <c r="A28" s="1"/>
    </row>
    <row r="29" spans="1:3">
      <c r="A29" s="370"/>
    </row>
  </sheetData>
  <mergeCells count="5">
    <mergeCell ref="A8:C8"/>
    <mergeCell ref="A9:C9"/>
    <mergeCell ref="A10:C10"/>
    <mergeCell ref="A12:B12"/>
    <mergeCell ref="C12:C13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D243"/>
  <sheetViews>
    <sheetView view="pageBreakPreview" topLeftCell="A147" zoomScaleSheetLayoutView="100" workbookViewId="0">
      <selection activeCell="B167" sqref="B167"/>
    </sheetView>
  </sheetViews>
  <sheetFormatPr defaultRowHeight="12.75"/>
  <cols>
    <col min="1" max="1" width="127.140625" style="34" customWidth="1"/>
    <col min="2" max="2" width="12" style="34" customWidth="1"/>
    <col min="3" max="3" width="6.85546875" style="34" customWidth="1"/>
    <col min="4" max="4" width="9.5703125" style="34" customWidth="1"/>
    <col min="5" max="16384" width="9.140625" style="34"/>
  </cols>
  <sheetData>
    <row r="1" spans="1:4" ht="15.75">
      <c r="A1" s="402" t="s">
        <v>215</v>
      </c>
      <c r="B1" s="402"/>
      <c r="C1" s="402"/>
      <c r="D1" s="402"/>
    </row>
    <row r="2" spans="1:4" ht="15.75">
      <c r="A2" s="402" t="s">
        <v>0</v>
      </c>
      <c r="B2" s="402"/>
      <c r="C2" s="402"/>
      <c r="D2" s="402"/>
    </row>
    <row r="3" spans="1:4" ht="15.75" customHeight="1">
      <c r="A3" s="148"/>
      <c r="B3" s="402" t="s">
        <v>1</v>
      </c>
      <c r="C3" s="402"/>
      <c r="D3" s="402"/>
    </row>
    <row r="4" spans="1:4" ht="15.75" customHeight="1">
      <c r="A4" s="148"/>
      <c r="B4" s="402" t="s">
        <v>2</v>
      </c>
      <c r="C4" s="402"/>
      <c r="D4" s="402"/>
    </row>
    <row r="5" spans="1:4" ht="15.75">
      <c r="A5" s="402" t="s">
        <v>614</v>
      </c>
      <c r="B5" s="402"/>
      <c r="C5" s="402"/>
      <c r="D5" s="402"/>
    </row>
    <row r="6" spans="1:4" ht="15.75">
      <c r="A6" s="1"/>
      <c r="B6" s="1"/>
      <c r="C6" s="1"/>
      <c r="D6" s="1"/>
    </row>
    <row r="7" spans="1:4" ht="15.75">
      <c r="A7" s="472" t="s">
        <v>9</v>
      </c>
      <c r="B7" s="459"/>
      <c r="C7" s="459"/>
      <c r="D7" s="459"/>
    </row>
    <row r="8" spans="1:4" ht="15.75">
      <c r="A8" s="472" t="s">
        <v>23</v>
      </c>
      <c r="B8" s="459"/>
      <c r="C8" s="459"/>
      <c r="D8" s="459"/>
    </row>
    <row r="9" spans="1:4" ht="15.75">
      <c r="A9" s="472" t="s">
        <v>24</v>
      </c>
      <c r="B9" s="459"/>
      <c r="C9" s="459"/>
      <c r="D9" s="459"/>
    </row>
    <row r="10" spans="1:4" ht="30.75" customHeight="1">
      <c r="A10" s="472" t="s">
        <v>613</v>
      </c>
      <c r="B10" s="459"/>
      <c r="C10" s="459"/>
      <c r="D10" s="459"/>
    </row>
    <row r="11" spans="1:4" ht="21.75" customHeight="1">
      <c r="A11" s="474"/>
      <c r="B11" s="475"/>
      <c r="C11" s="475"/>
      <c r="D11" s="475"/>
    </row>
    <row r="12" spans="1:4" ht="15.75" customHeight="1">
      <c r="A12" s="461" t="s">
        <v>10</v>
      </c>
      <c r="B12" s="461" t="s">
        <v>11</v>
      </c>
      <c r="C12" s="461" t="s">
        <v>12</v>
      </c>
      <c r="D12" s="478" t="s">
        <v>578</v>
      </c>
    </row>
    <row r="13" spans="1:4" ht="34.5" customHeight="1">
      <c r="A13" s="461"/>
      <c r="B13" s="461"/>
      <c r="C13" s="461"/>
      <c r="D13" s="479"/>
    </row>
    <row r="14" spans="1:4" ht="19.5" customHeight="1">
      <c r="A14" s="30" t="s">
        <v>13</v>
      </c>
      <c r="B14" s="35" t="s">
        <v>87</v>
      </c>
      <c r="C14" s="26"/>
      <c r="D14" s="66">
        <f>D15+D25+D31+D35+D52+D60+D67+D74+D77+D82</f>
        <v>123400.59999999999</v>
      </c>
    </row>
    <row r="15" spans="1:4" s="36" customFormat="1" ht="17.25" customHeight="1">
      <c r="A15" s="30" t="s">
        <v>88</v>
      </c>
      <c r="B15" s="35" t="s">
        <v>89</v>
      </c>
      <c r="C15" s="21"/>
      <c r="D15" s="51">
        <f>D16+D22</f>
        <v>10062.800000000001</v>
      </c>
    </row>
    <row r="16" spans="1:4" ht="18.75" customHeight="1">
      <c r="A16" s="24" t="s">
        <v>91</v>
      </c>
      <c r="B16" s="25" t="s">
        <v>99</v>
      </c>
      <c r="C16" s="29"/>
      <c r="D16" s="67">
        <f>D17+D18+D19+D21+D20</f>
        <v>9967.7000000000007</v>
      </c>
    </row>
    <row r="17" spans="1:4" ht="27.75" customHeight="1">
      <c r="A17" s="87" t="s">
        <v>239</v>
      </c>
      <c r="B17" s="25" t="s">
        <v>100</v>
      </c>
      <c r="C17" s="22">
        <v>200</v>
      </c>
      <c r="D17" s="309">
        <v>3544.7</v>
      </c>
    </row>
    <row r="18" spans="1:4" ht="27" customHeight="1">
      <c r="A18" s="166" t="s">
        <v>90</v>
      </c>
      <c r="B18" s="25" t="s">
        <v>100</v>
      </c>
      <c r="C18" s="22">
        <v>600</v>
      </c>
      <c r="D18" s="50">
        <v>3455</v>
      </c>
    </row>
    <row r="19" spans="1:4" ht="27.75" customHeight="1">
      <c r="A19" s="86" t="s">
        <v>297</v>
      </c>
      <c r="B19" s="85" t="s">
        <v>101</v>
      </c>
      <c r="C19" s="48">
        <v>200</v>
      </c>
      <c r="D19" s="50">
        <v>804</v>
      </c>
    </row>
    <row r="20" spans="1:4" ht="28.5" customHeight="1">
      <c r="A20" s="336" t="s">
        <v>617</v>
      </c>
      <c r="B20" s="171" t="s">
        <v>367</v>
      </c>
      <c r="C20" s="37">
        <v>200</v>
      </c>
      <c r="D20" s="172">
        <v>1914</v>
      </c>
    </row>
    <row r="21" spans="1:4" ht="27" customHeight="1">
      <c r="A21" s="166" t="s">
        <v>362</v>
      </c>
      <c r="B21" s="162" t="s">
        <v>361</v>
      </c>
      <c r="C21" s="37">
        <v>200</v>
      </c>
      <c r="D21" s="165">
        <v>250</v>
      </c>
    </row>
    <row r="22" spans="1:4" ht="18.75" customHeight="1">
      <c r="A22" s="80" t="s">
        <v>102</v>
      </c>
      <c r="B22" s="77" t="s">
        <v>103</v>
      </c>
      <c r="C22" s="82"/>
      <c r="D22" s="81">
        <f>D23+D24</f>
        <v>95.1</v>
      </c>
    </row>
    <row r="23" spans="1:4" ht="18" customHeight="1">
      <c r="A23" s="166" t="s">
        <v>241</v>
      </c>
      <c r="B23" s="68" t="s">
        <v>104</v>
      </c>
      <c r="C23" s="37">
        <v>200</v>
      </c>
      <c r="D23" s="70">
        <v>45.1</v>
      </c>
    </row>
    <row r="24" spans="1:4" ht="18" customHeight="1">
      <c r="A24" s="57" t="s">
        <v>225</v>
      </c>
      <c r="B24" s="56" t="s">
        <v>104</v>
      </c>
      <c r="C24" s="37">
        <v>300</v>
      </c>
      <c r="D24" s="58">
        <v>50</v>
      </c>
    </row>
    <row r="25" spans="1:4" ht="19.5" customHeight="1">
      <c r="A25" s="39" t="s">
        <v>106</v>
      </c>
      <c r="B25" s="15" t="s">
        <v>105</v>
      </c>
      <c r="C25" s="37"/>
      <c r="D25" s="235">
        <f t="shared" ref="D25" si="0">D26</f>
        <v>730.9</v>
      </c>
    </row>
    <row r="26" spans="1:4" ht="16.5" customHeight="1">
      <c r="A26" s="27" t="s">
        <v>107</v>
      </c>
      <c r="B26" s="25" t="s">
        <v>108</v>
      </c>
      <c r="C26" s="37"/>
      <c r="D26" s="65">
        <f>SUM(D27:D30)</f>
        <v>730.9</v>
      </c>
    </row>
    <row r="27" spans="1:4" ht="41.25" customHeight="1">
      <c r="A27" s="7" t="s">
        <v>242</v>
      </c>
      <c r="B27" s="85" t="s">
        <v>109</v>
      </c>
      <c r="C27" s="89">
        <v>200</v>
      </c>
      <c r="D27" s="88">
        <v>34.700000000000003</v>
      </c>
    </row>
    <row r="28" spans="1:4" ht="43.5" customHeight="1">
      <c r="A28" s="476" t="s">
        <v>618</v>
      </c>
      <c r="B28" s="430" t="s">
        <v>110</v>
      </c>
      <c r="C28" s="473">
        <v>200</v>
      </c>
      <c r="D28" s="424">
        <v>204</v>
      </c>
    </row>
    <row r="29" spans="1:4" ht="12" customHeight="1">
      <c r="A29" s="477"/>
      <c r="B29" s="426"/>
      <c r="C29" s="401"/>
      <c r="D29" s="425"/>
    </row>
    <row r="30" spans="1:4" ht="40.5" customHeight="1">
      <c r="A30" s="335" t="s">
        <v>619</v>
      </c>
      <c r="B30" s="25" t="s">
        <v>111</v>
      </c>
      <c r="C30" s="22">
        <v>300</v>
      </c>
      <c r="D30" s="50">
        <v>492.2</v>
      </c>
    </row>
    <row r="31" spans="1:4" ht="16.5" customHeight="1">
      <c r="A31" s="28" t="s">
        <v>217</v>
      </c>
      <c r="B31" s="15" t="s">
        <v>220</v>
      </c>
      <c r="C31" s="38"/>
      <c r="D31" s="235">
        <f t="shared" ref="D31" si="1">D32</f>
        <v>476.4</v>
      </c>
    </row>
    <row r="32" spans="1:4" ht="18.75" customHeight="1">
      <c r="A32" s="27" t="s">
        <v>218</v>
      </c>
      <c r="B32" s="25" t="s">
        <v>221</v>
      </c>
      <c r="C32" s="22"/>
      <c r="D32" s="50">
        <f>D33+D34</f>
        <v>476.4</v>
      </c>
    </row>
    <row r="33" spans="1:4" ht="31.5" customHeight="1">
      <c r="A33" s="47" t="s">
        <v>243</v>
      </c>
      <c r="B33" s="25" t="s">
        <v>222</v>
      </c>
      <c r="C33" s="22">
        <v>200</v>
      </c>
      <c r="D33" s="50">
        <v>346.4</v>
      </c>
    </row>
    <row r="34" spans="1:4" ht="30.75" customHeight="1">
      <c r="A34" s="102" t="s">
        <v>219</v>
      </c>
      <c r="B34" s="100" t="s">
        <v>222</v>
      </c>
      <c r="C34" s="104">
        <v>600</v>
      </c>
      <c r="D34" s="103">
        <v>130</v>
      </c>
    </row>
    <row r="35" spans="1:4" ht="18" customHeight="1">
      <c r="A35" s="101" t="s">
        <v>112</v>
      </c>
      <c r="B35" s="15" t="s">
        <v>113</v>
      </c>
      <c r="C35" s="104"/>
      <c r="D35" s="235">
        <f>D36+D42</f>
        <v>46385.2</v>
      </c>
    </row>
    <row r="36" spans="1:4" ht="18" customHeight="1">
      <c r="A36" s="57" t="s">
        <v>114</v>
      </c>
      <c r="B36" s="56" t="s">
        <v>115</v>
      </c>
      <c r="C36" s="59"/>
      <c r="D36" s="58">
        <f>D37+D38+D39+D40+D41</f>
        <v>7511.5</v>
      </c>
    </row>
    <row r="37" spans="1:4" ht="42" customHeight="1">
      <c r="A37" s="57" t="s">
        <v>92</v>
      </c>
      <c r="B37" s="56" t="s">
        <v>116</v>
      </c>
      <c r="C37" s="59">
        <v>100</v>
      </c>
      <c r="D37" s="58">
        <v>1914</v>
      </c>
    </row>
    <row r="38" spans="1:4" ht="31.5" customHeight="1">
      <c r="A38" s="47" t="s">
        <v>244</v>
      </c>
      <c r="B38" s="18" t="s">
        <v>116</v>
      </c>
      <c r="C38" s="22">
        <v>200</v>
      </c>
      <c r="D38" s="50">
        <v>3347.1</v>
      </c>
    </row>
    <row r="39" spans="1:4" ht="18.75" customHeight="1">
      <c r="A39" s="27" t="s">
        <v>93</v>
      </c>
      <c r="B39" s="25" t="s">
        <v>116</v>
      </c>
      <c r="C39" s="22">
        <v>800</v>
      </c>
      <c r="D39" s="50">
        <v>29</v>
      </c>
    </row>
    <row r="40" spans="1:4" ht="27.75" customHeight="1">
      <c r="A40" s="47" t="s">
        <v>245</v>
      </c>
      <c r="B40" s="25" t="s">
        <v>214</v>
      </c>
      <c r="C40" s="22">
        <v>200</v>
      </c>
      <c r="D40" s="50">
        <v>1212.7</v>
      </c>
    </row>
    <row r="41" spans="1:4" ht="15.75" customHeight="1">
      <c r="A41" s="47" t="s">
        <v>246</v>
      </c>
      <c r="B41" s="25" t="s">
        <v>223</v>
      </c>
      <c r="C41" s="22">
        <v>200</v>
      </c>
      <c r="D41" s="50">
        <v>1008.7</v>
      </c>
    </row>
    <row r="42" spans="1:4" ht="15" customHeight="1">
      <c r="A42" s="27" t="s">
        <v>117</v>
      </c>
      <c r="B42" s="25" t="s">
        <v>118</v>
      </c>
      <c r="C42" s="22"/>
      <c r="D42" s="50">
        <f>D43+D44+D45+D46+D47+D48+D49+D50+D51</f>
        <v>38873.699999999997</v>
      </c>
    </row>
    <row r="43" spans="1:4" ht="42" customHeight="1">
      <c r="A43" s="192" t="s">
        <v>94</v>
      </c>
      <c r="B43" s="18" t="s">
        <v>119</v>
      </c>
      <c r="C43" s="40">
        <v>100</v>
      </c>
      <c r="D43" s="50">
        <v>1092.2</v>
      </c>
    </row>
    <row r="44" spans="1:4" ht="30" customHeight="1">
      <c r="A44" s="14" t="s">
        <v>247</v>
      </c>
      <c r="B44" s="18" t="s">
        <v>119</v>
      </c>
      <c r="C44" s="22">
        <v>200</v>
      </c>
      <c r="D44" s="50">
        <v>10561.9</v>
      </c>
    </row>
    <row r="45" spans="1:4" ht="29.25" customHeight="1">
      <c r="A45" s="14" t="s">
        <v>95</v>
      </c>
      <c r="B45" s="18" t="s">
        <v>119</v>
      </c>
      <c r="C45" s="22">
        <v>600</v>
      </c>
      <c r="D45" s="50">
        <v>18086.900000000001</v>
      </c>
    </row>
    <row r="46" spans="1:4" ht="27.75" customHeight="1">
      <c r="A46" s="14" t="s">
        <v>96</v>
      </c>
      <c r="B46" s="18" t="s">
        <v>119</v>
      </c>
      <c r="C46" s="22">
        <v>800</v>
      </c>
      <c r="D46" s="50">
        <v>135.19999999999999</v>
      </c>
    </row>
    <row r="47" spans="1:4" ht="29.25" customHeight="1">
      <c r="A47" s="27" t="s">
        <v>97</v>
      </c>
      <c r="B47" s="25" t="s">
        <v>120</v>
      </c>
      <c r="C47" s="22">
        <v>100</v>
      </c>
      <c r="D47" s="50">
        <v>6638.8</v>
      </c>
    </row>
    <row r="48" spans="1:4" ht="21" customHeight="1">
      <c r="A48" s="14" t="s">
        <v>248</v>
      </c>
      <c r="B48" s="25" t="s">
        <v>120</v>
      </c>
      <c r="C48" s="22">
        <v>200</v>
      </c>
      <c r="D48" s="50">
        <v>1067.9000000000001</v>
      </c>
    </row>
    <row r="49" spans="1:4" ht="17.25" customHeight="1">
      <c r="A49" s="14" t="s">
        <v>98</v>
      </c>
      <c r="B49" s="25" t="s">
        <v>120</v>
      </c>
      <c r="C49" s="22">
        <v>800</v>
      </c>
      <c r="D49" s="50">
        <v>1.9</v>
      </c>
    </row>
    <row r="50" spans="1:4" ht="27" customHeight="1">
      <c r="A50" s="47" t="s">
        <v>245</v>
      </c>
      <c r="B50" s="25" t="s">
        <v>121</v>
      </c>
      <c r="C50" s="22">
        <v>200</v>
      </c>
      <c r="D50" s="50">
        <v>659.7</v>
      </c>
    </row>
    <row r="51" spans="1:4" ht="18" customHeight="1">
      <c r="A51" s="47" t="s">
        <v>246</v>
      </c>
      <c r="B51" s="25" t="s">
        <v>224</v>
      </c>
      <c r="C51" s="22">
        <v>200</v>
      </c>
      <c r="D51" s="50">
        <v>629.20000000000005</v>
      </c>
    </row>
    <row r="52" spans="1:4" ht="22.5" customHeight="1">
      <c r="A52" s="41" t="s">
        <v>122</v>
      </c>
      <c r="B52" s="42" t="s">
        <v>124</v>
      </c>
      <c r="C52" s="22"/>
      <c r="D52" s="235">
        <f t="shared" ref="D52" si="2">D53+D56</f>
        <v>60779</v>
      </c>
    </row>
    <row r="53" spans="1:4" ht="18.75" customHeight="1">
      <c r="A53" s="69" t="s">
        <v>114</v>
      </c>
      <c r="B53" s="68" t="s">
        <v>123</v>
      </c>
      <c r="C53" s="71"/>
      <c r="D53" s="70">
        <f>D54+D55</f>
        <v>7157.4000000000005</v>
      </c>
    </row>
    <row r="54" spans="1:4" ht="69" customHeight="1">
      <c r="A54" s="69" t="s">
        <v>125</v>
      </c>
      <c r="B54" s="68" t="s">
        <v>126</v>
      </c>
      <c r="C54" s="71">
        <v>100</v>
      </c>
      <c r="D54" s="70">
        <v>7133.6</v>
      </c>
    </row>
    <row r="55" spans="1:4" ht="68.25" customHeight="1">
      <c r="A55" s="336" t="s">
        <v>621</v>
      </c>
      <c r="B55" s="25" t="s">
        <v>126</v>
      </c>
      <c r="C55" s="22">
        <v>200</v>
      </c>
      <c r="D55" s="50">
        <v>23.8</v>
      </c>
    </row>
    <row r="56" spans="1:4" ht="18.75" customHeight="1">
      <c r="A56" s="27" t="s">
        <v>127</v>
      </c>
      <c r="B56" s="25" t="s">
        <v>128</v>
      </c>
      <c r="C56" s="40"/>
      <c r="D56" s="50">
        <f>D57+D58+D59</f>
        <v>53621.599999999999</v>
      </c>
    </row>
    <row r="57" spans="1:4" ht="68.25" customHeight="1">
      <c r="A57" s="336" t="s">
        <v>620</v>
      </c>
      <c r="B57" s="25" t="s">
        <v>131</v>
      </c>
      <c r="C57" s="22">
        <v>100</v>
      </c>
      <c r="D57" s="50">
        <v>14272.1</v>
      </c>
    </row>
    <row r="58" spans="1:4" ht="69.75" customHeight="1">
      <c r="A58" s="102" t="s">
        <v>249</v>
      </c>
      <c r="B58" s="100" t="s">
        <v>131</v>
      </c>
      <c r="C58" s="104">
        <v>200</v>
      </c>
      <c r="D58" s="103">
        <v>156.9</v>
      </c>
    </row>
    <row r="59" spans="1:4" ht="70.5" customHeight="1">
      <c r="A59" s="14" t="s">
        <v>129</v>
      </c>
      <c r="B59" s="100" t="s">
        <v>131</v>
      </c>
      <c r="C59" s="104">
        <v>600</v>
      </c>
      <c r="D59" s="103">
        <v>39192.6</v>
      </c>
    </row>
    <row r="60" spans="1:4" ht="19.5" customHeight="1">
      <c r="A60" s="39" t="s">
        <v>130</v>
      </c>
      <c r="B60" s="15" t="s">
        <v>132</v>
      </c>
      <c r="C60" s="22"/>
      <c r="D60" s="235">
        <f t="shared" ref="D60" si="3">D61</f>
        <v>3901.7000000000003</v>
      </c>
    </row>
    <row r="61" spans="1:4" ht="20.25" customHeight="1">
      <c r="A61" s="69" t="s">
        <v>133</v>
      </c>
      <c r="B61" s="68" t="s">
        <v>134</v>
      </c>
      <c r="C61" s="71"/>
      <c r="D61" s="55">
        <f>D62+D63+D64+D65+D66</f>
        <v>3901.7000000000003</v>
      </c>
    </row>
    <row r="62" spans="1:4" ht="42" customHeight="1">
      <c r="A62" s="233" t="s">
        <v>135</v>
      </c>
      <c r="B62" s="25" t="s">
        <v>136</v>
      </c>
      <c r="C62" s="22">
        <v>100</v>
      </c>
      <c r="D62" s="50">
        <v>3107.8</v>
      </c>
    </row>
    <row r="63" spans="1:4" ht="28.5" customHeight="1">
      <c r="A63" s="47" t="s">
        <v>250</v>
      </c>
      <c r="B63" s="25" t="s">
        <v>136</v>
      </c>
      <c r="C63" s="22">
        <v>200</v>
      </c>
      <c r="D63" s="50">
        <v>685.2</v>
      </c>
    </row>
    <row r="64" spans="1:4" ht="21" customHeight="1">
      <c r="A64" s="27" t="s">
        <v>137</v>
      </c>
      <c r="B64" s="25" t="s">
        <v>136</v>
      </c>
      <c r="C64" s="22">
        <v>800</v>
      </c>
      <c r="D64" s="50">
        <v>88.3</v>
      </c>
    </row>
    <row r="65" spans="1:4" ht="55.5" customHeight="1">
      <c r="A65" s="217" t="s">
        <v>858</v>
      </c>
      <c r="B65" s="394" t="s">
        <v>859</v>
      </c>
      <c r="C65" s="211">
        <v>100</v>
      </c>
      <c r="D65" s="212">
        <v>14.3</v>
      </c>
    </row>
    <row r="66" spans="1:4" ht="53.25" customHeight="1">
      <c r="A66" s="398" t="s">
        <v>857</v>
      </c>
      <c r="B66" s="334" t="s">
        <v>623</v>
      </c>
      <c r="C66" s="211">
        <v>100</v>
      </c>
      <c r="D66" s="212">
        <v>6.1</v>
      </c>
    </row>
    <row r="67" spans="1:4" ht="21" customHeight="1">
      <c r="A67" s="39" t="s">
        <v>138</v>
      </c>
      <c r="B67" s="15" t="s">
        <v>139</v>
      </c>
      <c r="C67" s="22"/>
      <c r="D67" s="235">
        <f t="shared" ref="D67" si="4">D68</f>
        <v>667.6</v>
      </c>
    </row>
    <row r="68" spans="1:4" ht="18.75" customHeight="1">
      <c r="A68" s="27" t="s">
        <v>140</v>
      </c>
      <c r="B68" s="25" t="s">
        <v>141</v>
      </c>
      <c r="C68" s="22"/>
      <c r="D68" s="204">
        <f>D69+D70+D71+D72+D73</f>
        <v>667.6</v>
      </c>
    </row>
    <row r="69" spans="1:4" ht="29.25" customHeight="1">
      <c r="A69" s="4" t="s">
        <v>251</v>
      </c>
      <c r="B69" s="25" t="s">
        <v>143</v>
      </c>
      <c r="C69" s="22">
        <v>200</v>
      </c>
      <c r="D69" s="50">
        <v>69.3</v>
      </c>
    </row>
    <row r="70" spans="1:4" ht="30" customHeight="1">
      <c r="A70" s="4" t="s">
        <v>142</v>
      </c>
      <c r="B70" s="25" t="s">
        <v>143</v>
      </c>
      <c r="C70" s="22">
        <v>600</v>
      </c>
      <c r="D70" s="50">
        <v>184.8</v>
      </c>
    </row>
    <row r="71" spans="1:4" ht="32.25" customHeight="1">
      <c r="A71" s="336" t="s">
        <v>252</v>
      </c>
      <c r="B71" s="25" t="s">
        <v>144</v>
      </c>
      <c r="C71" s="22">
        <v>200</v>
      </c>
      <c r="D71" s="50">
        <v>23.1</v>
      </c>
    </row>
    <row r="72" spans="1:4" ht="27.75" customHeight="1">
      <c r="A72" s="4" t="s">
        <v>285</v>
      </c>
      <c r="B72" s="53" t="s">
        <v>287</v>
      </c>
      <c r="C72" s="52">
        <v>200</v>
      </c>
      <c r="D72" s="54">
        <v>124.7</v>
      </c>
    </row>
    <row r="73" spans="1:4" ht="27.75" customHeight="1">
      <c r="A73" s="4" t="s">
        <v>286</v>
      </c>
      <c r="B73" s="53" t="s">
        <v>287</v>
      </c>
      <c r="C73" s="52">
        <v>600</v>
      </c>
      <c r="D73" s="54">
        <v>265.7</v>
      </c>
    </row>
    <row r="74" spans="1:4" ht="18.75" customHeight="1">
      <c r="A74" s="39" t="s">
        <v>145</v>
      </c>
      <c r="B74" s="15" t="s">
        <v>146</v>
      </c>
      <c r="C74" s="22"/>
      <c r="D74" s="235">
        <f t="shared" ref="D74" si="5">D75</f>
        <v>110</v>
      </c>
    </row>
    <row r="75" spans="1:4" ht="18" customHeight="1">
      <c r="A75" s="27" t="s">
        <v>147</v>
      </c>
      <c r="B75" s="25" t="s">
        <v>148</v>
      </c>
      <c r="C75" s="22"/>
      <c r="D75" s="50">
        <f>D76</f>
        <v>110</v>
      </c>
    </row>
    <row r="76" spans="1:4" ht="27" customHeight="1">
      <c r="A76" s="398" t="s">
        <v>253</v>
      </c>
      <c r="B76" s="25" t="s">
        <v>149</v>
      </c>
      <c r="C76" s="22">
        <v>200</v>
      </c>
      <c r="D76" s="50">
        <v>110</v>
      </c>
    </row>
    <row r="77" spans="1:4" ht="21.75" customHeight="1">
      <c r="A77" s="28" t="s">
        <v>150</v>
      </c>
      <c r="B77" s="43" t="s">
        <v>151</v>
      </c>
      <c r="C77" s="20"/>
      <c r="D77" s="235">
        <f t="shared" ref="D77" si="6">D78</f>
        <v>164.9</v>
      </c>
    </row>
    <row r="78" spans="1:4" ht="18" customHeight="1">
      <c r="A78" s="69" t="s">
        <v>102</v>
      </c>
      <c r="B78" s="49" t="s">
        <v>155</v>
      </c>
      <c r="C78" s="72"/>
      <c r="D78" s="70">
        <f>D79+D80+D81</f>
        <v>164.9</v>
      </c>
    </row>
    <row r="79" spans="1:4" ht="31.5" customHeight="1">
      <c r="A79" s="69" t="s">
        <v>152</v>
      </c>
      <c r="B79" s="49" t="s">
        <v>156</v>
      </c>
      <c r="C79" s="71">
        <v>300</v>
      </c>
      <c r="D79" s="70">
        <v>16</v>
      </c>
    </row>
    <row r="80" spans="1:4" ht="20.25" customHeight="1">
      <c r="A80" s="192" t="s">
        <v>153</v>
      </c>
      <c r="B80" s="25" t="s">
        <v>157</v>
      </c>
      <c r="C80" s="22">
        <v>300</v>
      </c>
      <c r="D80" s="50">
        <v>108</v>
      </c>
    </row>
    <row r="81" spans="1:4" ht="18.75" customHeight="1">
      <c r="A81" s="27" t="s">
        <v>154</v>
      </c>
      <c r="B81" s="25" t="s">
        <v>158</v>
      </c>
      <c r="C81" s="22">
        <v>300</v>
      </c>
      <c r="D81" s="50">
        <v>40.9</v>
      </c>
    </row>
    <row r="82" spans="1:4" ht="27" customHeight="1">
      <c r="A82" s="397" t="s">
        <v>373</v>
      </c>
      <c r="B82" s="183" t="s">
        <v>374</v>
      </c>
      <c r="C82" s="184"/>
      <c r="D82" s="186">
        <f>D83</f>
        <v>122.1</v>
      </c>
    </row>
    <row r="83" spans="1:4" ht="17.25" customHeight="1">
      <c r="A83" s="185" t="s">
        <v>102</v>
      </c>
      <c r="B83" s="183" t="s">
        <v>375</v>
      </c>
      <c r="C83" s="184"/>
      <c r="D83" s="186">
        <f>D84+D85</f>
        <v>122.1</v>
      </c>
    </row>
    <row r="84" spans="1:4" ht="27.75" customHeight="1">
      <c r="A84" s="398" t="s">
        <v>607</v>
      </c>
      <c r="B84" s="183" t="s">
        <v>376</v>
      </c>
      <c r="C84" s="184">
        <v>200</v>
      </c>
      <c r="D84" s="186">
        <v>108.1</v>
      </c>
    </row>
    <row r="85" spans="1:4" ht="33" customHeight="1">
      <c r="A85" s="242" t="s">
        <v>387</v>
      </c>
      <c r="B85" s="183" t="s">
        <v>377</v>
      </c>
      <c r="C85" s="184">
        <v>300</v>
      </c>
      <c r="D85" s="186">
        <v>14</v>
      </c>
    </row>
    <row r="86" spans="1:4" ht="22.5" customHeight="1">
      <c r="A86" s="27" t="s">
        <v>226</v>
      </c>
      <c r="B86" s="15" t="s">
        <v>159</v>
      </c>
      <c r="C86" s="22"/>
      <c r="D86" s="235">
        <f>D87+D104</f>
        <v>10153.4</v>
      </c>
    </row>
    <row r="87" spans="1:4" ht="19.5" customHeight="1">
      <c r="A87" s="44" t="s">
        <v>160</v>
      </c>
      <c r="B87" s="23" t="s">
        <v>161</v>
      </c>
      <c r="C87" s="22"/>
      <c r="D87" s="50">
        <f>D88+D93+D95+D98+D101</f>
        <v>8391.5</v>
      </c>
    </row>
    <row r="88" spans="1:4" ht="18" customHeight="1">
      <c r="A88" s="27" t="s">
        <v>164</v>
      </c>
      <c r="B88" s="23" t="s">
        <v>165</v>
      </c>
      <c r="C88" s="22"/>
      <c r="D88" s="50">
        <f>D89+D90+D91+D92</f>
        <v>4489.3</v>
      </c>
    </row>
    <row r="89" spans="1:4" ht="42.75" customHeight="1">
      <c r="A89" s="27" t="s">
        <v>162</v>
      </c>
      <c r="B89" s="23" t="s">
        <v>166</v>
      </c>
      <c r="C89" s="22">
        <v>100</v>
      </c>
      <c r="D89" s="50">
        <v>2427.6</v>
      </c>
    </row>
    <row r="90" spans="1:4" ht="28.5" customHeight="1">
      <c r="A90" s="47" t="s">
        <v>254</v>
      </c>
      <c r="B90" s="23" t="s">
        <v>166</v>
      </c>
      <c r="C90" s="22">
        <v>200</v>
      </c>
      <c r="D90" s="50">
        <v>2026.7</v>
      </c>
    </row>
    <row r="91" spans="1:4" ht="21.75" customHeight="1">
      <c r="A91" s="27" t="s">
        <v>163</v>
      </c>
      <c r="B91" s="23" t="s">
        <v>166</v>
      </c>
      <c r="C91" s="22">
        <v>800</v>
      </c>
      <c r="D91" s="50">
        <v>20</v>
      </c>
    </row>
    <row r="92" spans="1:4" ht="21" customHeight="1">
      <c r="A92" s="19" t="s">
        <v>255</v>
      </c>
      <c r="B92" s="25" t="s">
        <v>167</v>
      </c>
      <c r="C92" s="22">
        <v>200</v>
      </c>
      <c r="D92" s="50">
        <v>15</v>
      </c>
    </row>
    <row r="93" spans="1:4" ht="18" customHeight="1">
      <c r="A93" s="27" t="s">
        <v>168</v>
      </c>
      <c r="B93" s="23" t="s">
        <v>169</v>
      </c>
      <c r="C93" s="22"/>
      <c r="D93" s="50">
        <f>D94</f>
        <v>60</v>
      </c>
    </row>
    <row r="94" spans="1:4" ht="27" customHeight="1">
      <c r="A94" s="192" t="s">
        <v>256</v>
      </c>
      <c r="B94" s="23" t="s">
        <v>170</v>
      </c>
      <c r="C94" s="22">
        <v>200</v>
      </c>
      <c r="D94" s="50">
        <v>60</v>
      </c>
    </row>
    <row r="95" spans="1:4" ht="20.25" customHeight="1">
      <c r="A95" s="27" t="s">
        <v>171</v>
      </c>
      <c r="B95" s="23" t="s">
        <v>172</v>
      </c>
      <c r="C95" s="22"/>
      <c r="D95" s="186">
        <f>D96+D97</f>
        <v>1986.8000000000002</v>
      </c>
    </row>
    <row r="96" spans="1:4" ht="42.75" customHeight="1">
      <c r="A96" s="335" t="s">
        <v>173</v>
      </c>
      <c r="B96" s="23" t="s">
        <v>174</v>
      </c>
      <c r="C96" s="22">
        <v>100</v>
      </c>
      <c r="D96" s="50">
        <v>1733.9</v>
      </c>
    </row>
    <row r="97" spans="1:4" ht="42" customHeight="1">
      <c r="A97" s="336" t="s">
        <v>624</v>
      </c>
      <c r="B97" s="25" t="s">
        <v>175</v>
      </c>
      <c r="C97" s="22">
        <v>100</v>
      </c>
      <c r="D97" s="50">
        <v>252.9</v>
      </c>
    </row>
    <row r="98" spans="1:4" ht="18.75" customHeight="1">
      <c r="A98" s="91" t="s">
        <v>298</v>
      </c>
      <c r="B98" s="49" t="s">
        <v>299</v>
      </c>
      <c r="C98" s="89"/>
      <c r="D98" s="88">
        <f>D99+D100</f>
        <v>1849.6</v>
      </c>
    </row>
    <row r="99" spans="1:4" ht="39.75" customHeight="1">
      <c r="A99" s="293" t="s">
        <v>601</v>
      </c>
      <c r="B99" s="163" t="s">
        <v>689</v>
      </c>
      <c r="C99" s="84">
        <v>100</v>
      </c>
      <c r="D99" s="83">
        <v>1441.1</v>
      </c>
    </row>
    <row r="100" spans="1:4" ht="28.5" customHeight="1">
      <c r="A100" s="293" t="s">
        <v>602</v>
      </c>
      <c r="B100" s="163" t="s">
        <v>689</v>
      </c>
      <c r="C100" s="292">
        <v>200</v>
      </c>
      <c r="D100" s="294">
        <v>408.5</v>
      </c>
    </row>
    <row r="101" spans="1:4" ht="18" customHeight="1">
      <c r="A101" s="189" t="s">
        <v>378</v>
      </c>
      <c r="B101" s="163" t="s">
        <v>379</v>
      </c>
      <c r="C101" s="187"/>
      <c r="D101" s="190">
        <f>D102+D103</f>
        <v>5.8</v>
      </c>
    </row>
    <row r="102" spans="1:4" ht="28.5" customHeight="1">
      <c r="A102" s="336" t="s">
        <v>625</v>
      </c>
      <c r="B102" s="163" t="s">
        <v>380</v>
      </c>
      <c r="C102" s="187">
        <v>200</v>
      </c>
      <c r="D102" s="190">
        <v>2.9</v>
      </c>
    </row>
    <row r="103" spans="1:4" ht="27" customHeight="1">
      <c r="A103" s="192" t="s">
        <v>384</v>
      </c>
      <c r="B103" s="163" t="s">
        <v>381</v>
      </c>
      <c r="C103" s="187">
        <v>200</v>
      </c>
      <c r="D103" s="190">
        <v>2.9</v>
      </c>
    </row>
    <row r="104" spans="1:4" ht="21" customHeight="1">
      <c r="A104" s="39" t="s">
        <v>176</v>
      </c>
      <c r="B104" s="43" t="s">
        <v>177</v>
      </c>
      <c r="C104" s="22"/>
      <c r="D104" s="235">
        <f>D105</f>
        <v>1761.8999999999996</v>
      </c>
    </row>
    <row r="105" spans="1:4" ht="19.5" customHeight="1">
      <c r="A105" s="182" t="s">
        <v>133</v>
      </c>
      <c r="B105" s="23" t="s">
        <v>178</v>
      </c>
      <c r="C105" s="22"/>
      <c r="D105" s="50">
        <f>D106+D107+D108+D109+D110</f>
        <v>1761.8999999999996</v>
      </c>
    </row>
    <row r="106" spans="1:4" ht="39.75" customHeight="1">
      <c r="A106" s="205" t="s">
        <v>179</v>
      </c>
      <c r="B106" s="49" t="s">
        <v>181</v>
      </c>
      <c r="C106" s="59">
        <v>100</v>
      </c>
      <c r="D106" s="58">
        <v>1317.8</v>
      </c>
    </row>
    <row r="107" spans="1:4" ht="31.5" customHeight="1">
      <c r="A107" s="205" t="s">
        <v>257</v>
      </c>
      <c r="B107" s="49" t="s">
        <v>181</v>
      </c>
      <c r="C107" s="59">
        <v>200</v>
      </c>
      <c r="D107" s="58">
        <v>235.1</v>
      </c>
    </row>
    <row r="108" spans="1:4" ht="30" customHeight="1">
      <c r="A108" s="205" t="s">
        <v>180</v>
      </c>
      <c r="B108" s="23" t="s">
        <v>181</v>
      </c>
      <c r="C108" s="22">
        <v>800</v>
      </c>
      <c r="D108" s="50">
        <v>0.8</v>
      </c>
    </row>
    <row r="109" spans="1:4" ht="55.5" customHeight="1">
      <c r="A109" s="395" t="s">
        <v>860</v>
      </c>
      <c r="B109" s="90" t="s">
        <v>343</v>
      </c>
      <c r="C109" s="164">
        <v>100</v>
      </c>
      <c r="D109" s="165">
        <v>104.1</v>
      </c>
    </row>
    <row r="110" spans="1:4" ht="54" customHeight="1">
      <c r="A110" s="335" t="s">
        <v>366</v>
      </c>
      <c r="B110" s="162" t="s">
        <v>363</v>
      </c>
      <c r="C110" s="164">
        <v>100</v>
      </c>
      <c r="D110" s="165">
        <v>104.1</v>
      </c>
    </row>
    <row r="111" spans="1:4" ht="21" customHeight="1">
      <c r="A111" s="181" t="s">
        <v>14</v>
      </c>
      <c r="B111" s="15" t="s">
        <v>182</v>
      </c>
      <c r="C111" s="22"/>
      <c r="D111" s="235">
        <f t="shared" ref="D111" si="7">D112</f>
        <v>247.8</v>
      </c>
    </row>
    <row r="112" spans="1:4" ht="27.75" customHeight="1">
      <c r="A112" s="44" t="s">
        <v>183</v>
      </c>
      <c r="B112" s="23" t="s">
        <v>184</v>
      </c>
      <c r="C112" s="5"/>
      <c r="D112" s="50">
        <f>D113</f>
        <v>247.8</v>
      </c>
    </row>
    <row r="113" spans="1:4" ht="27.75" customHeight="1">
      <c r="A113" s="182" t="s">
        <v>185</v>
      </c>
      <c r="B113" s="23" t="s">
        <v>186</v>
      </c>
      <c r="C113" s="5"/>
      <c r="D113" s="50">
        <f>D114</f>
        <v>247.8</v>
      </c>
    </row>
    <row r="114" spans="1:4" ht="30.75" customHeight="1">
      <c r="A114" s="47" t="s">
        <v>258</v>
      </c>
      <c r="B114" s="23" t="s">
        <v>187</v>
      </c>
      <c r="C114" s="22">
        <v>200</v>
      </c>
      <c r="D114" s="50">
        <v>247.8</v>
      </c>
    </row>
    <row r="115" spans="1:4" ht="18" customHeight="1">
      <c r="A115" s="120" t="s">
        <v>15</v>
      </c>
      <c r="B115" s="15" t="s">
        <v>188</v>
      </c>
      <c r="C115" s="22"/>
      <c r="D115" s="235">
        <f t="shared" ref="D115" si="8">D116</f>
        <v>70</v>
      </c>
    </row>
    <row r="116" spans="1:4" ht="21" customHeight="1">
      <c r="A116" s="44" t="s">
        <v>189</v>
      </c>
      <c r="B116" s="25" t="s">
        <v>190</v>
      </c>
      <c r="C116" s="37"/>
      <c r="D116" s="50">
        <f>D117</f>
        <v>70</v>
      </c>
    </row>
    <row r="117" spans="1:4" ht="19.5" customHeight="1">
      <c r="A117" s="121" t="s">
        <v>191</v>
      </c>
      <c r="B117" s="25" t="s">
        <v>192</v>
      </c>
      <c r="C117" s="37"/>
      <c r="D117" s="176">
        <f>D118</f>
        <v>70</v>
      </c>
    </row>
    <row r="118" spans="1:4" ht="30" customHeight="1">
      <c r="A118" s="293" t="s">
        <v>259</v>
      </c>
      <c r="B118" s="144" t="s">
        <v>351</v>
      </c>
      <c r="C118" s="37">
        <v>200</v>
      </c>
      <c r="D118" s="50">
        <v>70</v>
      </c>
    </row>
    <row r="119" spans="1:4" ht="27.75" customHeight="1">
      <c r="A119" s="121" t="s">
        <v>227</v>
      </c>
      <c r="B119" s="15" t="s">
        <v>631</v>
      </c>
      <c r="C119" s="22"/>
      <c r="D119" s="235">
        <f>D120+D126+D130+D134+D138+D142+D145+D149+D123</f>
        <v>10050</v>
      </c>
    </row>
    <row r="120" spans="1:4" ht="20.25" customHeight="1">
      <c r="A120" s="121" t="s">
        <v>289</v>
      </c>
      <c r="B120" s="340" t="s">
        <v>632</v>
      </c>
      <c r="C120" s="37"/>
      <c r="D120" s="67">
        <f>D121</f>
        <v>570</v>
      </c>
    </row>
    <row r="121" spans="1:4" ht="18.75" customHeight="1">
      <c r="A121" s="121" t="s">
        <v>291</v>
      </c>
      <c r="B121" s="340" t="s">
        <v>633</v>
      </c>
      <c r="C121" s="37"/>
      <c r="D121" s="67">
        <f>D122</f>
        <v>570</v>
      </c>
    </row>
    <row r="122" spans="1:4" ht="27" customHeight="1">
      <c r="A122" s="121" t="s">
        <v>295</v>
      </c>
      <c r="B122" s="340" t="s">
        <v>634</v>
      </c>
      <c r="C122" s="37">
        <v>300</v>
      </c>
      <c r="D122" s="67">
        <v>570</v>
      </c>
    </row>
    <row r="123" spans="1:4" ht="27.75" customHeight="1">
      <c r="A123" s="290" t="s">
        <v>598</v>
      </c>
      <c r="B123" s="93" t="s">
        <v>635</v>
      </c>
      <c r="C123" s="292"/>
      <c r="D123" s="294">
        <f>D124</f>
        <v>800</v>
      </c>
    </row>
    <row r="124" spans="1:4" ht="28.5" customHeight="1">
      <c r="A124" s="293" t="s">
        <v>599</v>
      </c>
      <c r="B124" s="340" t="s">
        <v>636</v>
      </c>
      <c r="C124" s="37"/>
      <c r="D124" s="294">
        <f>D125</f>
        <v>800</v>
      </c>
    </row>
    <row r="125" spans="1:4" ht="53.25" customHeight="1">
      <c r="A125" s="300" t="s">
        <v>600</v>
      </c>
      <c r="B125" s="340" t="s">
        <v>637</v>
      </c>
      <c r="C125" s="37">
        <v>200</v>
      </c>
      <c r="D125" s="294">
        <v>800</v>
      </c>
    </row>
    <row r="126" spans="1:4" ht="18.75" customHeight="1">
      <c r="A126" s="118" t="s">
        <v>314</v>
      </c>
      <c r="B126" s="340" t="s">
        <v>638</v>
      </c>
      <c r="C126" s="37"/>
      <c r="D126" s="115">
        <f>D127</f>
        <v>508.4</v>
      </c>
    </row>
    <row r="127" spans="1:4" ht="18" customHeight="1">
      <c r="A127" s="134" t="s">
        <v>316</v>
      </c>
      <c r="B127" s="340" t="s">
        <v>639</v>
      </c>
      <c r="C127" s="37"/>
      <c r="D127" s="115">
        <f>D128+D129</f>
        <v>508.4</v>
      </c>
    </row>
    <row r="128" spans="1:4" ht="28.5" customHeight="1">
      <c r="A128" s="395" t="s">
        <v>861</v>
      </c>
      <c r="B128" s="340" t="s">
        <v>640</v>
      </c>
      <c r="C128" s="37">
        <v>200</v>
      </c>
      <c r="D128" s="193"/>
    </row>
    <row r="129" spans="1:4" ht="30" customHeight="1">
      <c r="A129" s="395" t="s">
        <v>862</v>
      </c>
      <c r="B129" s="340" t="s">
        <v>640</v>
      </c>
      <c r="C129" s="37">
        <v>400</v>
      </c>
      <c r="D129" s="115">
        <v>508.4</v>
      </c>
    </row>
    <row r="130" spans="1:4" ht="27" customHeight="1">
      <c r="A130" s="118" t="s">
        <v>323</v>
      </c>
      <c r="B130" s="340" t="s">
        <v>641</v>
      </c>
      <c r="C130" s="37"/>
      <c r="D130" s="115">
        <f>D131</f>
        <v>1023.0999999999999</v>
      </c>
    </row>
    <row r="131" spans="1:4" ht="17.25" customHeight="1">
      <c r="A131" s="118" t="s">
        <v>324</v>
      </c>
      <c r="B131" s="340" t="s">
        <v>642</v>
      </c>
      <c r="C131" s="37"/>
      <c r="D131" s="115">
        <f>D132+D133</f>
        <v>1023.0999999999999</v>
      </c>
    </row>
    <row r="132" spans="1:4" ht="28.5" customHeight="1">
      <c r="A132" s="118" t="s">
        <v>328</v>
      </c>
      <c r="B132" s="340" t="s">
        <v>643</v>
      </c>
      <c r="C132" s="37">
        <v>200</v>
      </c>
      <c r="D132" s="115">
        <v>879.9</v>
      </c>
    </row>
    <row r="133" spans="1:4" ht="24.75" customHeight="1">
      <c r="A133" s="118" t="s">
        <v>327</v>
      </c>
      <c r="B133" s="340" t="s">
        <v>644</v>
      </c>
      <c r="C133" s="37">
        <v>200</v>
      </c>
      <c r="D133" s="115">
        <v>143.19999999999999</v>
      </c>
    </row>
    <row r="134" spans="1:4" ht="18.75" customHeight="1">
      <c r="A134" s="118" t="s">
        <v>315</v>
      </c>
      <c r="B134" s="340" t="s">
        <v>645</v>
      </c>
      <c r="C134" s="37"/>
      <c r="D134" s="115">
        <f>D135</f>
        <v>887.90000000000009</v>
      </c>
    </row>
    <row r="135" spans="1:4" ht="18" customHeight="1">
      <c r="A135" s="145" t="s">
        <v>341</v>
      </c>
      <c r="B135" s="340" t="s">
        <v>646</v>
      </c>
      <c r="C135" s="37"/>
      <c r="D135" s="202">
        <f>D136+D137</f>
        <v>887.90000000000009</v>
      </c>
    </row>
    <row r="136" spans="1:4" ht="30" customHeight="1">
      <c r="A136" s="290" t="s">
        <v>594</v>
      </c>
      <c r="B136" s="340" t="s">
        <v>647</v>
      </c>
      <c r="C136" s="292">
        <v>200</v>
      </c>
      <c r="D136" s="294">
        <v>529.1</v>
      </c>
    </row>
    <row r="137" spans="1:4" ht="19.5" customHeight="1">
      <c r="A137" s="290" t="s">
        <v>595</v>
      </c>
      <c r="B137" s="340" t="s">
        <v>648</v>
      </c>
      <c r="C137" s="292">
        <v>200</v>
      </c>
      <c r="D137" s="294">
        <v>358.8</v>
      </c>
    </row>
    <row r="138" spans="1:4" ht="16.5" customHeight="1">
      <c r="A138" s="123" t="s">
        <v>317</v>
      </c>
      <c r="B138" s="340" t="s">
        <v>649</v>
      </c>
      <c r="C138" s="37"/>
      <c r="D138" s="115">
        <f>D139</f>
        <v>5500</v>
      </c>
    </row>
    <row r="139" spans="1:4" ht="16.5" customHeight="1">
      <c r="A139" s="180" t="s">
        <v>342</v>
      </c>
      <c r="B139" s="340" t="s">
        <v>650</v>
      </c>
      <c r="C139" s="37"/>
      <c r="D139" s="115">
        <f>D140+D141</f>
        <v>5500</v>
      </c>
    </row>
    <row r="140" spans="1:4" ht="25.5" customHeight="1">
      <c r="A140" s="200" t="s">
        <v>320</v>
      </c>
      <c r="B140" s="340" t="s">
        <v>651</v>
      </c>
      <c r="C140" s="37">
        <v>800</v>
      </c>
      <c r="D140" s="115">
        <v>5000</v>
      </c>
    </row>
    <row r="141" spans="1:4" ht="27" customHeight="1">
      <c r="A141" s="200" t="s">
        <v>326</v>
      </c>
      <c r="B141" s="340" t="s">
        <v>652</v>
      </c>
      <c r="C141" s="37">
        <v>200</v>
      </c>
      <c r="D141" s="115">
        <v>500</v>
      </c>
    </row>
    <row r="142" spans="1:4" ht="31.5" customHeight="1">
      <c r="A142" s="118" t="s">
        <v>318</v>
      </c>
      <c r="B142" s="340" t="s">
        <v>653</v>
      </c>
      <c r="C142" s="37"/>
      <c r="D142" s="115">
        <f>D143</f>
        <v>360.6</v>
      </c>
    </row>
    <row r="143" spans="1:4" ht="21.75" customHeight="1">
      <c r="A143" s="121" t="s">
        <v>319</v>
      </c>
      <c r="B143" s="340" t="s">
        <v>654</v>
      </c>
      <c r="C143" s="37"/>
      <c r="D143" s="115">
        <f>D144</f>
        <v>360.6</v>
      </c>
    </row>
    <row r="144" spans="1:4" ht="21.75" customHeight="1">
      <c r="A144" s="201" t="s">
        <v>394</v>
      </c>
      <c r="B144" s="340" t="s">
        <v>654</v>
      </c>
      <c r="C144" s="37">
        <v>200</v>
      </c>
      <c r="D144" s="202">
        <v>360.6</v>
      </c>
    </row>
    <row r="145" spans="1:4" ht="16.5" customHeight="1">
      <c r="A145" s="149" t="s">
        <v>321</v>
      </c>
      <c r="B145" s="340" t="s">
        <v>655</v>
      </c>
      <c r="C145" s="37"/>
      <c r="D145" s="115">
        <f>D146</f>
        <v>200</v>
      </c>
    </row>
    <row r="146" spans="1:4" ht="18.75" customHeight="1">
      <c r="A146" s="118" t="s">
        <v>322</v>
      </c>
      <c r="B146" s="340" t="s">
        <v>656</v>
      </c>
      <c r="C146" s="37"/>
      <c r="D146" s="115">
        <f>D148+D147</f>
        <v>200</v>
      </c>
    </row>
    <row r="147" spans="1:4" ht="26.25" customHeight="1">
      <c r="A147" s="290" t="s">
        <v>596</v>
      </c>
      <c r="B147" s="340" t="s">
        <v>657</v>
      </c>
      <c r="C147" s="292">
        <v>200</v>
      </c>
      <c r="D147" s="294">
        <v>150</v>
      </c>
    </row>
    <row r="148" spans="1:4" ht="28.5" customHeight="1">
      <c r="A148" s="290" t="s">
        <v>597</v>
      </c>
      <c r="B148" s="340" t="s">
        <v>658</v>
      </c>
      <c r="C148" s="292">
        <v>200</v>
      </c>
      <c r="D148" s="294">
        <v>50</v>
      </c>
    </row>
    <row r="149" spans="1:4" ht="18.75" customHeight="1">
      <c r="A149" s="393" t="s">
        <v>856</v>
      </c>
      <c r="B149" s="340" t="s">
        <v>659</v>
      </c>
      <c r="C149" s="37"/>
      <c r="D149" s="179">
        <f>D150</f>
        <v>200</v>
      </c>
    </row>
    <row r="150" spans="1:4" ht="17.25" customHeight="1">
      <c r="A150" s="178" t="s">
        <v>371</v>
      </c>
      <c r="B150" s="340" t="s">
        <v>660</v>
      </c>
      <c r="C150" s="37"/>
      <c r="D150" s="179">
        <f>D151</f>
        <v>200</v>
      </c>
    </row>
    <row r="151" spans="1:4" ht="31.5" customHeight="1">
      <c r="A151" s="191" t="s">
        <v>386</v>
      </c>
      <c r="B151" s="340" t="s">
        <v>661</v>
      </c>
      <c r="C151" s="37">
        <v>200</v>
      </c>
      <c r="D151" s="179">
        <v>200</v>
      </c>
    </row>
    <row r="152" spans="1:4" ht="19.5" customHeight="1">
      <c r="A152" s="121" t="s">
        <v>228</v>
      </c>
      <c r="B152" s="15" t="s">
        <v>193</v>
      </c>
      <c r="C152" s="60"/>
      <c r="D152" s="235">
        <f>D153</f>
        <v>400</v>
      </c>
    </row>
    <row r="153" spans="1:4" ht="18.75" customHeight="1">
      <c r="A153" s="121" t="s">
        <v>194</v>
      </c>
      <c r="B153" s="163" t="s">
        <v>290</v>
      </c>
      <c r="C153" s="22"/>
      <c r="D153" s="50">
        <f>D154</f>
        <v>400</v>
      </c>
    </row>
    <row r="154" spans="1:4" ht="17.25" customHeight="1">
      <c r="A154" s="121" t="s">
        <v>196</v>
      </c>
      <c r="B154" s="163" t="s">
        <v>292</v>
      </c>
      <c r="C154" s="22"/>
      <c r="D154" s="50">
        <f>D155</f>
        <v>400</v>
      </c>
    </row>
    <row r="155" spans="1:4" ht="18.75" customHeight="1">
      <c r="A155" s="121" t="s">
        <v>195</v>
      </c>
      <c r="B155" s="163" t="s">
        <v>663</v>
      </c>
      <c r="C155" s="22">
        <v>800</v>
      </c>
      <c r="D155" s="50">
        <v>400</v>
      </c>
    </row>
    <row r="156" spans="1:4" ht="18.75" customHeight="1">
      <c r="A156" s="349" t="s">
        <v>671</v>
      </c>
      <c r="B156" s="15" t="s">
        <v>664</v>
      </c>
      <c r="C156" s="22"/>
      <c r="D156" s="235">
        <f t="shared" ref="D156" si="9">D157+D161</f>
        <v>1330</v>
      </c>
    </row>
    <row r="157" spans="1:4" ht="20.25" customHeight="1">
      <c r="A157" s="351" t="s">
        <v>672</v>
      </c>
      <c r="B157" s="163" t="s">
        <v>665</v>
      </c>
      <c r="C157" s="22"/>
      <c r="D157" s="50">
        <f>D158</f>
        <v>830</v>
      </c>
    </row>
    <row r="158" spans="1:4" ht="21" customHeight="1">
      <c r="A158" s="27" t="s">
        <v>197</v>
      </c>
      <c r="B158" s="163" t="s">
        <v>666</v>
      </c>
      <c r="C158" s="22"/>
      <c r="D158" s="50">
        <f>D159+D160</f>
        <v>830</v>
      </c>
    </row>
    <row r="159" spans="1:4" ht="30" customHeight="1">
      <c r="A159" s="351" t="s">
        <v>673</v>
      </c>
      <c r="B159" s="163" t="s">
        <v>667</v>
      </c>
      <c r="C159" s="22">
        <v>200</v>
      </c>
      <c r="D159" s="50">
        <v>630</v>
      </c>
    </row>
    <row r="160" spans="1:4" ht="30" customHeight="1">
      <c r="A160" s="356" t="s">
        <v>675</v>
      </c>
      <c r="B160" s="340" t="s">
        <v>674</v>
      </c>
      <c r="C160" s="346">
        <v>200</v>
      </c>
      <c r="D160" s="353">
        <v>200</v>
      </c>
    </row>
    <row r="161" spans="1:4" ht="18.75" customHeight="1">
      <c r="A161" s="341" t="s">
        <v>198</v>
      </c>
      <c r="B161" s="163" t="s">
        <v>668</v>
      </c>
      <c r="C161" s="22"/>
      <c r="D161" s="50">
        <f>D162</f>
        <v>500</v>
      </c>
    </row>
    <row r="162" spans="1:4" ht="19.5" customHeight="1">
      <c r="A162" s="27" t="s">
        <v>199</v>
      </c>
      <c r="B162" s="163" t="s">
        <v>669</v>
      </c>
      <c r="C162" s="22"/>
      <c r="D162" s="50">
        <f>D163+D164</f>
        <v>500</v>
      </c>
    </row>
    <row r="163" spans="1:4" ht="25.5" customHeight="1">
      <c r="A163" s="387" t="s">
        <v>851</v>
      </c>
      <c r="B163" s="385" t="s">
        <v>852</v>
      </c>
      <c r="C163" s="383">
        <v>200</v>
      </c>
      <c r="D163" s="388">
        <v>40</v>
      </c>
    </row>
    <row r="164" spans="1:4" ht="26.25" customHeight="1">
      <c r="A164" s="390" t="s">
        <v>260</v>
      </c>
      <c r="B164" s="163" t="s">
        <v>670</v>
      </c>
      <c r="C164" s="22">
        <v>200</v>
      </c>
      <c r="D164" s="50">
        <v>460</v>
      </c>
    </row>
    <row r="165" spans="1:4" ht="29.25" customHeight="1">
      <c r="A165" s="13" t="s">
        <v>354</v>
      </c>
      <c r="B165" s="15" t="s">
        <v>676</v>
      </c>
      <c r="C165" s="152"/>
      <c r="D165" s="235">
        <f>D169+D166</f>
        <v>770</v>
      </c>
    </row>
    <row r="166" spans="1:4" ht="19.5" customHeight="1">
      <c r="A166" s="296" t="s">
        <v>604</v>
      </c>
      <c r="B166" s="163" t="s">
        <v>677</v>
      </c>
      <c r="C166" s="297"/>
      <c r="D166" s="299">
        <f>D167</f>
        <v>220</v>
      </c>
    </row>
    <row r="167" spans="1:4" ht="18.75" customHeight="1">
      <c r="A167" s="296" t="s">
        <v>605</v>
      </c>
      <c r="B167" s="163" t="s">
        <v>678</v>
      </c>
      <c r="C167" s="297"/>
      <c r="D167" s="299">
        <f>D168</f>
        <v>220</v>
      </c>
    </row>
    <row r="168" spans="1:4" ht="24" customHeight="1">
      <c r="A168" s="390" t="s">
        <v>853</v>
      </c>
      <c r="B168" s="163" t="s">
        <v>682</v>
      </c>
      <c r="C168" s="297">
        <v>200</v>
      </c>
      <c r="D168" s="299">
        <v>220</v>
      </c>
    </row>
    <row r="169" spans="1:4" ht="18.75" customHeight="1">
      <c r="A169" s="155" t="s">
        <v>355</v>
      </c>
      <c r="B169" s="163" t="s">
        <v>679</v>
      </c>
      <c r="C169" s="151"/>
      <c r="D169" s="153">
        <f>D170</f>
        <v>550</v>
      </c>
    </row>
    <row r="170" spans="1:4" ht="19.5" customHeight="1">
      <c r="A170" s="155" t="s">
        <v>356</v>
      </c>
      <c r="B170" s="163" t="s">
        <v>680</v>
      </c>
      <c r="C170" s="151"/>
      <c r="D170" s="153">
        <f>D171</f>
        <v>550</v>
      </c>
    </row>
    <row r="171" spans="1:4" ht="21" customHeight="1">
      <c r="A171" s="390" t="s">
        <v>392</v>
      </c>
      <c r="B171" s="163" t="s">
        <v>681</v>
      </c>
      <c r="C171" s="151">
        <v>200</v>
      </c>
      <c r="D171" s="153">
        <v>550</v>
      </c>
    </row>
    <row r="172" spans="1:4" ht="19.5" customHeight="1">
      <c r="A172" s="154" t="s">
        <v>77</v>
      </c>
      <c r="B172" s="21">
        <v>1100000000</v>
      </c>
      <c r="C172" s="20"/>
      <c r="D172" s="235">
        <f>D173</f>
        <v>525.6</v>
      </c>
    </row>
    <row r="173" spans="1:4" ht="19.5" customHeight="1">
      <c r="A173" s="27" t="s">
        <v>200</v>
      </c>
      <c r="B173" s="163" t="s">
        <v>686</v>
      </c>
      <c r="C173" s="22"/>
      <c r="D173" s="50">
        <f>D174</f>
        <v>525.6</v>
      </c>
    </row>
    <row r="174" spans="1:4" ht="20.25" customHeight="1">
      <c r="A174" s="7" t="s">
        <v>201</v>
      </c>
      <c r="B174" s="163" t="s">
        <v>687</v>
      </c>
      <c r="C174" s="22"/>
      <c r="D174" s="50">
        <f>D175+D176+D177</f>
        <v>525.6</v>
      </c>
    </row>
    <row r="175" spans="1:4" ht="26.25" customHeight="1">
      <c r="A175" s="92" t="s">
        <v>300</v>
      </c>
      <c r="B175" s="32">
        <v>1110100310</v>
      </c>
      <c r="C175" s="31">
        <v>200</v>
      </c>
      <c r="D175" s="50">
        <v>150</v>
      </c>
    </row>
    <row r="176" spans="1:4" ht="37.5" customHeight="1">
      <c r="A176" s="24" t="s">
        <v>202</v>
      </c>
      <c r="B176" s="26">
        <v>1110180360</v>
      </c>
      <c r="C176" s="22">
        <v>100</v>
      </c>
      <c r="D176" s="50">
        <v>327.3</v>
      </c>
    </row>
    <row r="177" spans="1:4" ht="27" customHeight="1">
      <c r="A177" s="46" t="s">
        <v>262</v>
      </c>
      <c r="B177" s="26">
        <v>1110180360</v>
      </c>
      <c r="C177" s="22">
        <v>200</v>
      </c>
      <c r="D177" s="50">
        <v>48.3</v>
      </c>
    </row>
    <row r="178" spans="1:4" ht="27" customHeight="1">
      <c r="A178" s="13" t="s">
        <v>79</v>
      </c>
      <c r="B178" s="21">
        <v>1200000000</v>
      </c>
      <c r="C178" s="20"/>
      <c r="D178" s="235">
        <f>D179</f>
        <v>100</v>
      </c>
    </row>
    <row r="179" spans="1:4" ht="18.75" customHeight="1">
      <c r="A179" s="24" t="s">
        <v>203</v>
      </c>
      <c r="B179" s="29">
        <v>1210000000</v>
      </c>
      <c r="C179" s="22"/>
      <c r="D179" s="50">
        <f>D180</f>
        <v>100</v>
      </c>
    </row>
    <row r="180" spans="1:4" ht="16.5" customHeight="1">
      <c r="A180" s="4" t="s">
        <v>204</v>
      </c>
      <c r="B180" s="29">
        <v>1210100000</v>
      </c>
      <c r="C180" s="22"/>
      <c r="D180" s="50">
        <f>D181+D182+D183</f>
        <v>100</v>
      </c>
    </row>
    <row r="181" spans="1:4" ht="30" customHeight="1">
      <c r="A181" s="341" t="s">
        <v>688</v>
      </c>
      <c r="B181" s="32">
        <v>1210100500</v>
      </c>
      <c r="C181" s="31">
        <v>200</v>
      </c>
      <c r="D181" s="50">
        <v>20</v>
      </c>
    </row>
    <row r="182" spans="1:4" ht="26.25" customHeight="1">
      <c r="A182" s="46" t="s">
        <v>263</v>
      </c>
      <c r="B182" s="26">
        <v>1210100510</v>
      </c>
      <c r="C182" s="22">
        <v>200</v>
      </c>
      <c r="D182" s="50">
        <v>70</v>
      </c>
    </row>
    <row r="183" spans="1:4" ht="29.25" customHeight="1">
      <c r="A183" s="341" t="s">
        <v>608</v>
      </c>
      <c r="B183" s="136">
        <v>1210100520</v>
      </c>
      <c r="C183" s="135">
        <v>200</v>
      </c>
      <c r="D183" s="50">
        <v>10</v>
      </c>
    </row>
    <row r="184" spans="1:4" ht="19.5" customHeight="1">
      <c r="A184" s="13" t="s">
        <v>231</v>
      </c>
      <c r="B184" s="21">
        <v>1400000000</v>
      </c>
      <c r="C184" s="20"/>
      <c r="D184" s="235">
        <f t="shared" ref="D184" si="10">D185</f>
        <v>300</v>
      </c>
    </row>
    <row r="185" spans="1:4" ht="24.75" customHeight="1">
      <c r="A185" s="24" t="s">
        <v>232</v>
      </c>
      <c r="B185" s="26">
        <v>1410000000</v>
      </c>
      <c r="C185" s="22"/>
      <c r="D185" s="50">
        <f>D186</f>
        <v>300</v>
      </c>
    </row>
    <row r="186" spans="1:4" ht="16.5" customHeight="1">
      <c r="A186" s="118" t="s">
        <v>233</v>
      </c>
      <c r="B186" s="26">
        <v>1410100000</v>
      </c>
      <c r="C186" s="22"/>
      <c r="D186" s="50">
        <f>D187+D188</f>
        <v>300</v>
      </c>
    </row>
    <row r="187" spans="1:4" ht="25.5" customHeight="1">
      <c r="A187" s="118" t="s">
        <v>264</v>
      </c>
      <c r="B187" s="26">
        <v>1410100700</v>
      </c>
      <c r="C187" s="22">
        <v>200</v>
      </c>
      <c r="D187" s="50">
        <v>200</v>
      </c>
    </row>
    <row r="188" spans="1:4" ht="30" customHeight="1">
      <c r="A188" s="118" t="s">
        <v>265</v>
      </c>
      <c r="B188" s="26">
        <v>1410100710</v>
      </c>
      <c r="C188" s="22">
        <v>200</v>
      </c>
      <c r="D188" s="50">
        <v>100</v>
      </c>
    </row>
    <row r="189" spans="1:4" ht="22.5" customHeight="1">
      <c r="A189" s="13" t="s">
        <v>305</v>
      </c>
      <c r="B189" s="107">
        <v>1600000000</v>
      </c>
      <c r="C189" s="108"/>
      <c r="D189" s="235">
        <f>D190</f>
        <v>250</v>
      </c>
    </row>
    <row r="190" spans="1:4" ht="19.5" customHeight="1">
      <c r="A190" s="118" t="s">
        <v>306</v>
      </c>
      <c r="B190" s="109">
        <v>1620000000</v>
      </c>
      <c r="C190" s="108"/>
      <c r="D190" s="110">
        <f>D191</f>
        <v>250</v>
      </c>
    </row>
    <row r="191" spans="1:4" ht="17.25" customHeight="1">
      <c r="A191" s="118" t="s">
        <v>307</v>
      </c>
      <c r="B191" s="109">
        <v>1620100000</v>
      </c>
      <c r="C191" s="108"/>
      <c r="D191" s="110">
        <f>D192</f>
        <v>250</v>
      </c>
    </row>
    <row r="192" spans="1:4" ht="41.25" customHeight="1">
      <c r="A192" s="122" t="s">
        <v>308</v>
      </c>
      <c r="B192" s="109">
        <v>1620120300</v>
      </c>
      <c r="C192" s="108">
        <v>200</v>
      </c>
      <c r="D192" s="110">
        <v>250</v>
      </c>
    </row>
    <row r="193" spans="1:4" ht="27.75" customHeight="1">
      <c r="A193" s="13" t="s">
        <v>309</v>
      </c>
      <c r="B193" s="112">
        <v>1700000000</v>
      </c>
      <c r="C193" s="117"/>
      <c r="D193" s="235">
        <f>D194+D197</f>
        <v>4407.1000000000004</v>
      </c>
    </row>
    <row r="194" spans="1:4" ht="27.75" customHeight="1">
      <c r="A194" s="118" t="s">
        <v>310</v>
      </c>
      <c r="B194" s="113">
        <v>1710000000</v>
      </c>
      <c r="C194" s="111"/>
      <c r="D194" s="115">
        <f>D195</f>
        <v>2303</v>
      </c>
    </row>
    <row r="195" spans="1:4" ht="21" customHeight="1">
      <c r="A195" s="114" t="s">
        <v>311</v>
      </c>
      <c r="B195" s="113">
        <v>1710100000</v>
      </c>
      <c r="C195" s="111"/>
      <c r="D195" s="115">
        <f>D196</f>
        <v>2303</v>
      </c>
    </row>
    <row r="196" spans="1:4" ht="28.5" customHeight="1">
      <c r="A196" s="122" t="s">
        <v>353</v>
      </c>
      <c r="B196" s="158">
        <v>1710120400</v>
      </c>
      <c r="C196" s="159">
        <v>200</v>
      </c>
      <c r="D196" s="160">
        <v>2303</v>
      </c>
    </row>
    <row r="197" spans="1:4" ht="28.5" customHeight="1">
      <c r="A197" s="122" t="s">
        <v>312</v>
      </c>
      <c r="B197" s="113">
        <v>1720000000</v>
      </c>
      <c r="C197" s="111"/>
      <c r="D197" s="115">
        <f>D198</f>
        <v>2104.1</v>
      </c>
    </row>
    <row r="198" spans="1:4" ht="19.5" customHeight="1">
      <c r="A198" s="114" t="s">
        <v>313</v>
      </c>
      <c r="B198" s="113">
        <v>1720100000</v>
      </c>
      <c r="C198" s="111"/>
      <c r="D198" s="115">
        <f>D199</f>
        <v>2104.1</v>
      </c>
    </row>
    <row r="199" spans="1:4" ht="41.25" customHeight="1">
      <c r="A199" s="122" t="s">
        <v>329</v>
      </c>
      <c r="B199" s="131">
        <v>1720120410</v>
      </c>
      <c r="C199" s="111">
        <v>200</v>
      </c>
      <c r="D199" s="115">
        <v>2104.1</v>
      </c>
    </row>
    <row r="200" spans="1:4" ht="19.5" customHeight="1">
      <c r="A200" s="143" t="s">
        <v>345</v>
      </c>
      <c r="B200" s="138">
        <v>1900000000</v>
      </c>
      <c r="C200" s="141"/>
      <c r="D200" s="235">
        <f>D201</f>
        <v>150</v>
      </c>
    </row>
    <row r="201" spans="1:4" ht="17.25" customHeight="1">
      <c r="A201" s="123" t="s">
        <v>346</v>
      </c>
      <c r="B201" s="139">
        <v>1910000000</v>
      </c>
      <c r="C201" s="137"/>
      <c r="D201" s="140">
        <f>D202</f>
        <v>150</v>
      </c>
    </row>
    <row r="202" spans="1:4" ht="18.75" customHeight="1">
      <c r="A202" s="149" t="s">
        <v>347</v>
      </c>
      <c r="B202" s="139">
        <v>1910100000</v>
      </c>
      <c r="C202" s="137"/>
      <c r="D202" s="140">
        <f>D203</f>
        <v>150</v>
      </c>
    </row>
    <row r="203" spans="1:4" ht="27" customHeight="1">
      <c r="A203" s="142" t="s">
        <v>348</v>
      </c>
      <c r="B203" s="139">
        <v>1910100550</v>
      </c>
      <c r="C203" s="137">
        <v>200</v>
      </c>
      <c r="D203" s="140">
        <v>150</v>
      </c>
    </row>
    <row r="204" spans="1:4" ht="21.75" customHeight="1">
      <c r="A204" s="132" t="s">
        <v>16</v>
      </c>
      <c r="B204" s="21">
        <v>4000000000</v>
      </c>
      <c r="C204" s="22"/>
      <c r="D204" s="235">
        <f>D205+D206</f>
        <v>1053.5999999999999</v>
      </c>
    </row>
    <row r="205" spans="1:4" ht="30.75" customHeight="1">
      <c r="A205" s="27" t="s">
        <v>205</v>
      </c>
      <c r="B205" s="26">
        <v>4090000270</v>
      </c>
      <c r="C205" s="22">
        <v>100</v>
      </c>
      <c r="D205" s="50">
        <v>956.6</v>
      </c>
    </row>
    <row r="206" spans="1:4" ht="25.5" customHeight="1">
      <c r="A206" s="47" t="s">
        <v>266</v>
      </c>
      <c r="B206" s="26">
        <v>4090000270</v>
      </c>
      <c r="C206" s="22">
        <v>200</v>
      </c>
      <c r="D206" s="50">
        <v>97</v>
      </c>
    </row>
    <row r="207" spans="1:4" ht="23.25" customHeight="1">
      <c r="A207" s="45" t="s">
        <v>229</v>
      </c>
      <c r="B207" s="21">
        <v>4100000000</v>
      </c>
      <c r="C207" s="22"/>
      <c r="D207" s="241">
        <f>D208+D209+D210+D211+D215+D216+D217+D212+D213+D214+D218+D219</f>
        <v>22436.9</v>
      </c>
    </row>
    <row r="208" spans="1:4" ht="30.75" customHeight="1">
      <c r="A208" s="7" t="s">
        <v>206</v>
      </c>
      <c r="B208" s="26">
        <v>4190000250</v>
      </c>
      <c r="C208" s="22">
        <v>100</v>
      </c>
      <c r="D208" s="50">
        <v>1313.5</v>
      </c>
    </row>
    <row r="209" spans="1:4" ht="30.75" customHeight="1">
      <c r="A209" s="27" t="s">
        <v>207</v>
      </c>
      <c r="B209" s="26">
        <v>4190000280</v>
      </c>
      <c r="C209" s="22">
        <v>100</v>
      </c>
      <c r="D209" s="50">
        <v>12279.7</v>
      </c>
    </row>
    <row r="210" spans="1:4" ht="26.25" customHeight="1">
      <c r="A210" s="47" t="s">
        <v>267</v>
      </c>
      <c r="B210" s="26">
        <v>4190000280</v>
      </c>
      <c r="C210" s="22">
        <v>200</v>
      </c>
      <c r="D210" s="50">
        <v>2437.6</v>
      </c>
    </row>
    <row r="211" spans="1:4" ht="21.75" customHeight="1">
      <c r="A211" s="169" t="s">
        <v>208</v>
      </c>
      <c r="B211" s="26">
        <v>4190000280</v>
      </c>
      <c r="C211" s="22">
        <v>800</v>
      </c>
      <c r="D211" s="50">
        <v>25.4</v>
      </c>
    </row>
    <row r="212" spans="1:4" ht="30.75" customHeight="1">
      <c r="A212" s="27" t="s">
        <v>230</v>
      </c>
      <c r="B212" s="25" t="s">
        <v>216</v>
      </c>
      <c r="C212" s="6" t="s">
        <v>8</v>
      </c>
      <c r="D212" s="50">
        <v>1240.2</v>
      </c>
    </row>
    <row r="213" spans="1:4" ht="27" customHeight="1">
      <c r="A213" s="47" t="s">
        <v>268</v>
      </c>
      <c r="B213" s="25" t="s">
        <v>216</v>
      </c>
      <c r="C213" s="6" t="s">
        <v>80</v>
      </c>
      <c r="D213" s="50">
        <v>156</v>
      </c>
    </row>
    <row r="214" spans="1:4" ht="22.5" customHeight="1">
      <c r="A214" s="169" t="s">
        <v>365</v>
      </c>
      <c r="B214" s="168" t="s">
        <v>216</v>
      </c>
      <c r="C214" s="6" t="s">
        <v>364</v>
      </c>
      <c r="D214" s="170">
        <v>3</v>
      </c>
    </row>
    <row r="215" spans="1:4" ht="41.25" customHeight="1">
      <c r="A215" s="27" t="s">
        <v>209</v>
      </c>
      <c r="B215" s="26">
        <v>4190000290</v>
      </c>
      <c r="C215" s="22">
        <v>100</v>
      </c>
      <c r="D215" s="50">
        <v>3450.3</v>
      </c>
    </row>
    <row r="216" spans="1:4" ht="25.5" customHeight="1">
      <c r="A216" s="47" t="s">
        <v>269</v>
      </c>
      <c r="B216" s="26">
        <v>4190000290</v>
      </c>
      <c r="C216" s="22">
        <v>200</v>
      </c>
      <c r="D216" s="50">
        <v>205.4</v>
      </c>
    </row>
    <row r="217" spans="1:4" ht="19.5" customHeight="1">
      <c r="A217" s="27" t="s">
        <v>210</v>
      </c>
      <c r="B217" s="26">
        <v>4190000290</v>
      </c>
      <c r="C217" s="22">
        <v>800</v>
      </c>
      <c r="D217" s="50">
        <v>2</v>
      </c>
    </row>
    <row r="218" spans="1:4" ht="42" customHeight="1">
      <c r="A218" s="175" t="s">
        <v>369</v>
      </c>
      <c r="B218" s="173">
        <v>4190000270</v>
      </c>
      <c r="C218" s="174">
        <v>100</v>
      </c>
      <c r="D218" s="176">
        <v>1213.8</v>
      </c>
    </row>
    <row r="219" spans="1:4" ht="29.25" customHeight="1">
      <c r="A219" s="175" t="s">
        <v>370</v>
      </c>
      <c r="B219" s="173">
        <v>4190000270</v>
      </c>
      <c r="C219" s="174">
        <v>200</v>
      </c>
      <c r="D219" s="176">
        <v>110</v>
      </c>
    </row>
    <row r="220" spans="1:4" ht="18" customHeight="1">
      <c r="A220" s="45" t="s">
        <v>17</v>
      </c>
      <c r="B220" s="21">
        <v>4290000000</v>
      </c>
      <c r="C220" s="22"/>
      <c r="D220" s="235">
        <f>D221+D222+D223+D224+D225+D226+D227+D228+D229+D230+D231+D232+D233+D234</f>
        <v>10771.1</v>
      </c>
    </row>
    <row r="221" spans="1:4" ht="18.75" customHeight="1">
      <c r="A221" s="27" t="s">
        <v>211</v>
      </c>
      <c r="B221" s="26">
        <v>4290020090</v>
      </c>
      <c r="C221" s="22">
        <v>800</v>
      </c>
      <c r="D221" s="50">
        <v>1351.6</v>
      </c>
    </row>
    <row r="222" spans="1:4" ht="28.5" customHeight="1">
      <c r="A222" s="27" t="s">
        <v>212</v>
      </c>
      <c r="B222" s="26">
        <v>4290020100</v>
      </c>
      <c r="C222" s="22">
        <v>200</v>
      </c>
      <c r="D222" s="50">
        <v>300</v>
      </c>
    </row>
    <row r="223" spans="1:4" ht="20.25" customHeight="1">
      <c r="A223" s="47" t="s">
        <v>270</v>
      </c>
      <c r="B223" s="26">
        <v>4290020110</v>
      </c>
      <c r="C223" s="22">
        <v>200</v>
      </c>
      <c r="D223" s="50">
        <v>53.6</v>
      </c>
    </row>
    <row r="224" spans="1:4" ht="21" customHeight="1">
      <c r="A224" s="62" t="s">
        <v>288</v>
      </c>
      <c r="B224" s="61">
        <v>4290020120</v>
      </c>
      <c r="C224" s="64">
        <v>800</v>
      </c>
      <c r="D224" s="63">
        <v>28.5</v>
      </c>
    </row>
    <row r="225" spans="1:4" ht="28.5" customHeight="1">
      <c r="A225" s="47" t="s">
        <v>271</v>
      </c>
      <c r="B225" s="26">
        <v>4290020140</v>
      </c>
      <c r="C225" s="22">
        <v>200</v>
      </c>
      <c r="D225" s="50">
        <v>236.5</v>
      </c>
    </row>
    <row r="226" spans="1:4" ht="29.25" customHeight="1">
      <c r="A226" s="47" t="s">
        <v>272</v>
      </c>
      <c r="B226" s="26">
        <v>4290020150</v>
      </c>
      <c r="C226" s="22">
        <v>200</v>
      </c>
      <c r="D226" s="50">
        <v>1296.3</v>
      </c>
    </row>
    <row r="227" spans="1:4" ht="42" customHeight="1">
      <c r="A227" s="27" t="s">
        <v>21</v>
      </c>
      <c r="B227" s="26">
        <v>4290000300</v>
      </c>
      <c r="C227" s="22">
        <v>100</v>
      </c>
      <c r="D227" s="309">
        <v>3017.1</v>
      </c>
    </row>
    <row r="228" spans="1:4" ht="30" customHeight="1">
      <c r="A228" s="47" t="s">
        <v>273</v>
      </c>
      <c r="B228" s="26">
        <v>4290000300</v>
      </c>
      <c r="C228" s="22">
        <v>200</v>
      </c>
      <c r="D228" s="309">
        <v>1720.1</v>
      </c>
    </row>
    <row r="229" spans="1:4" ht="29.25" customHeight="1">
      <c r="A229" s="62" t="s">
        <v>22</v>
      </c>
      <c r="B229" s="26">
        <v>4290000300</v>
      </c>
      <c r="C229" s="22">
        <v>800</v>
      </c>
      <c r="D229" s="133">
        <v>24.5</v>
      </c>
    </row>
    <row r="230" spans="1:4" ht="28.5" customHeight="1">
      <c r="A230" s="7" t="s">
        <v>274</v>
      </c>
      <c r="B230" s="78">
        <v>4290020160</v>
      </c>
      <c r="C230" s="82">
        <v>200</v>
      </c>
      <c r="D230" s="81">
        <v>400</v>
      </c>
    </row>
    <row r="231" spans="1:4" ht="30" customHeight="1">
      <c r="A231" s="114" t="s">
        <v>304</v>
      </c>
      <c r="B231" s="113">
        <v>4290020180</v>
      </c>
      <c r="C231" s="111">
        <v>200</v>
      </c>
      <c r="D231" s="115">
        <v>400</v>
      </c>
    </row>
    <row r="232" spans="1:4" ht="21" customHeight="1">
      <c r="A232" s="105" t="s">
        <v>325</v>
      </c>
      <c r="B232" s="116">
        <v>4290020270</v>
      </c>
      <c r="C232" s="106">
        <v>200</v>
      </c>
      <c r="D232" s="115">
        <v>559.4</v>
      </c>
    </row>
    <row r="233" spans="1:4" ht="22.5" customHeight="1">
      <c r="A233" s="7" t="s">
        <v>213</v>
      </c>
      <c r="B233" s="78">
        <v>4290007010</v>
      </c>
      <c r="C233" s="82">
        <v>300</v>
      </c>
      <c r="D233" s="81">
        <v>1373.5</v>
      </c>
    </row>
    <row r="234" spans="1:4" ht="40.5" customHeight="1">
      <c r="A234" s="7" t="s">
        <v>296</v>
      </c>
      <c r="B234" s="78">
        <v>4290007030</v>
      </c>
      <c r="C234" s="82">
        <v>300</v>
      </c>
      <c r="D234" s="81">
        <v>10</v>
      </c>
    </row>
    <row r="235" spans="1:4" ht="27" customHeight="1">
      <c r="A235" s="45" t="s">
        <v>18</v>
      </c>
      <c r="B235" s="79">
        <v>4300000000</v>
      </c>
      <c r="C235" s="82"/>
      <c r="D235" s="235">
        <f t="shared" ref="D235" si="11">D236</f>
        <v>245.4</v>
      </c>
    </row>
    <row r="236" spans="1:4" ht="15.75" customHeight="1">
      <c r="A236" s="7" t="s">
        <v>17</v>
      </c>
      <c r="B236" s="78">
        <v>4390000000</v>
      </c>
      <c r="C236" s="82"/>
      <c r="D236" s="81">
        <f>D237+D238+D239</f>
        <v>245.4</v>
      </c>
    </row>
    <row r="237" spans="1:4" ht="31.5" customHeight="1">
      <c r="A237" s="336" t="s">
        <v>275</v>
      </c>
      <c r="B237" s="78">
        <v>4390080350</v>
      </c>
      <c r="C237" s="82">
        <v>200</v>
      </c>
      <c r="D237" s="81">
        <v>6.8</v>
      </c>
    </row>
    <row r="238" spans="1:4" ht="42.75" customHeight="1">
      <c r="A238" s="80" t="s">
        <v>276</v>
      </c>
      <c r="B238" s="78">
        <v>4390080370</v>
      </c>
      <c r="C238" s="82">
        <v>200</v>
      </c>
      <c r="D238" s="81">
        <v>10.5</v>
      </c>
    </row>
    <row r="239" spans="1:4" ht="43.5" customHeight="1">
      <c r="A239" s="19" t="s">
        <v>627</v>
      </c>
      <c r="B239" s="305">
        <v>4390082400</v>
      </c>
      <c r="C239" s="164">
        <v>200</v>
      </c>
      <c r="D239" s="165">
        <v>228.1</v>
      </c>
    </row>
    <row r="240" spans="1:4" ht="30" customHeight="1">
      <c r="A240" s="312" t="s">
        <v>609</v>
      </c>
      <c r="B240" s="302">
        <v>4400000000</v>
      </c>
      <c r="C240" s="37"/>
      <c r="D240" s="307">
        <f>D241</f>
        <v>13.4</v>
      </c>
    </row>
    <row r="241" spans="1:4" ht="18.75" customHeight="1">
      <c r="A241" s="5" t="s">
        <v>17</v>
      </c>
      <c r="B241" s="303">
        <v>4490000000</v>
      </c>
      <c r="C241" s="37"/>
      <c r="D241" s="309">
        <f>D242</f>
        <v>13.4</v>
      </c>
    </row>
    <row r="242" spans="1:4" ht="29.25" customHeight="1">
      <c r="A242" s="337" t="s">
        <v>630</v>
      </c>
      <c r="B242" s="303">
        <v>4490051200</v>
      </c>
      <c r="C242" s="37">
        <v>200</v>
      </c>
      <c r="D242" s="309">
        <v>13.4</v>
      </c>
    </row>
    <row r="243" spans="1:4" ht="19.5" customHeight="1">
      <c r="A243" s="75" t="s">
        <v>19</v>
      </c>
      <c r="B243" s="311"/>
      <c r="C243" s="73"/>
      <c r="D243" s="74">
        <f>D14+D86+D111+D115+D119+D152+D156+D172+D178+D204+D207+D220+D235+D184+D189+D193+D200+D165+D240</f>
        <v>186674.9</v>
      </c>
    </row>
  </sheetData>
  <mergeCells count="18">
    <mergeCell ref="A1:D1"/>
    <mergeCell ref="A2:D2"/>
    <mergeCell ref="B3:D3"/>
    <mergeCell ref="B4:D4"/>
    <mergeCell ref="A5:D5"/>
    <mergeCell ref="A7:D7"/>
    <mergeCell ref="A12:A13"/>
    <mergeCell ref="B12:B13"/>
    <mergeCell ref="C12:C13"/>
    <mergeCell ref="B28:B29"/>
    <mergeCell ref="C28:C29"/>
    <mergeCell ref="A8:D8"/>
    <mergeCell ref="A11:D11"/>
    <mergeCell ref="A10:D10"/>
    <mergeCell ref="A9:D9"/>
    <mergeCell ref="A28:A29"/>
    <mergeCell ref="D12:D13"/>
    <mergeCell ref="D28:D29"/>
  </mergeCells>
  <pageMargins left="0.9055118110236221" right="0.31496062992125984" top="0.35433070866141736" bottom="0.35433070866141736" header="0" footer="0"/>
  <pageSetup paperSize="9" scale="55" orientation="portrait" r:id="rId1"/>
  <rowBreaks count="4" manualBreakCount="4">
    <brk id="57" max="3" man="1"/>
    <brk id="108" max="3" man="1"/>
    <brk id="166" max="3" man="1"/>
    <brk id="223" max="3" man="1"/>
  </rowBreaks>
</worksheet>
</file>

<file path=xl/worksheets/sheet8.xml><?xml version="1.0" encoding="utf-8"?>
<worksheet xmlns="http://schemas.openxmlformats.org/spreadsheetml/2006/main" xmlns:r="http://schemas.openxmlformats.org/officeDocument/2006/relationships">
  <dimension ref="A1:E210"/>
  <sheetViews>
    <sheetView view="pageBreakPreview" topLeftCell="A131" zoomScaleSheetLayoutView="100" workbookViewId="0">
      <selection activeCell="A149" sqref="A149"/>
    </sheetView>
  </sheetViews>
  <sheetFormatPr defaultRowHeight="12.75"/>
  <cols>
    <col min="1" max="1" width="90.42578125" style="34" customWidth="1"/>
    <col min="2" max="2" width="12" style="34" customWidth="1"/>
    <col min="3" max="3" width="6.85546875" style="34" customWidth="1"/>
    <col min="4" max="4" width="9.42578125" style="34" customWidth="1"/>
    <col min="5" max="5" width="9.5703125" style="34" customWidth="1"/>
    <col min="6" max="16384" width="9.140625" style="34"/>
  </cols>
  <sheetData>
    <row r="1" spans="1:5" ht="15.75">
      <c r="A1" s="402" t="s">
        <v>844</v>
      </c>
      <c r="B1" s="402"/>
      <c r="C1" s="402"/>
      <c r="D1" s="402"/>
      <c r="E1" s="402"/>
    </row>
    <row r="2" spans="1:5" ht="15.75">
      <c r="A2" s="402" t="s">
        <v>0</v>
      </c>
      <c r="B2" s="402"/>
      <c r="C2" s="402"/>
      <c r="D2" s="402"/>
      <c r="E2" s="402"/>
    </row>
    <row r="3" spans="1:5" ht="15.75" customHeight="1">
      <c r="A3" s="274"/>
      <c r="B3" s="402" t="s">
        <v>1</v>
      </c>
      <c r="C3" s="402"/>
      <c r="D3" s="402"/>
      <c r="E3" s="402"/>
    </row>
    <row r="4" spans="1:5" ht="15.75" customHeight="1">
      <c r="A4" s="274"/>
      <c r="B4" s="402" t="s">
        <v>2</v>
      </c>
      <c r="C4" s="402"/>
      <c r="D4" s="402"/>
      <c r="E4" s="402"/>
    </row>
    <row r="5" spans="1:5" ht="15.75">
      <c r="A5" s="402" t="s">
        <v>350</v>
      </c>
      <c r="B5" s="402"/>
      <c r="C5" s="402"/>
      <c r="D5" s="402"/>
      <c r="E5" s="402"/>
    </row>
    <row r="6" spans="1:5" ht="15.75">
      <c r="A6" s="1"/>
      <c r="B6" s="1"/>
      <c r="C6" s="1"/>
      <c r="D6" s="1"/>
      <c r="E6" s="1"/>
    </row>
    <row r="7" spans="1:5" ht="15.75">
      <c r="A7" s="472" t="s">
        <v>9</v>
      </c>
      <c r="B7" s="459"/>
      <c r="C7" s="459"/>
      <c r="D7" s="459"/>
      <c r="E7" s="459"/>
    </row>
    <row r="8" spans="1:5" ht="15.75">
      <c r="A8" s="472" t="s">
        <v>23</v>
      </c>
      <c r="B8" s="459"/>
      <c r="C8" s="459"/>
      <c r="D8" s="459"/>
      <c r="E8" s="459"/>
    </row>
    <row r="9" spans="1:5" ht="15.75">
      <c r="A9" s="472" t="s">
        <v>24</v>
      </c>
      <c r="B9" s="459"/>
      <c r="C9" s="459"/>
      <c r="D9" s="459"/>
      <c r="E9" s="459"/>
    </row>
    <row r="10" spans="1:5" ht="42" customHeight="1">
      <c r="A10" s="472" t="s">
        <v>845</v>
      </c>
      <c r="B10" s="459"/>
      <c r="C10" s="459"/>
      <c r="D10" s="459"/>
      <c r="E10" s="459"/>
    </row>
    <row r="11" spans="1:5" ht="21.75" customHeight="1">
      <c r="A11" s="474"/>
      <c r="B11" s="475"/>
      <c r="C11" s="475"/>
      <c r="D11" s="475"/>
      <c r="E11" s="475"/>
    </row>
    <row r="12" spans="1:5" ht="21.75" customHeight="1">
      <c r="A12" s="483" t="s">
        <v>10</v>
      </c>
      <c r="B12" s="483" t="s">
        <v>11</v>
      </c>
      <c r="C12" s="483" t="s">
        <v>12</v>
      </c>
      <c r="D12" s="412" t="s">
        <v>581</v>
      </c>
      <c r="E12" s="487"/>
    </row>
    <row r="13" spans="1:5" ht="15.75" customHeight="1">
      <c r="A13" s="484"/>
      <c r="B13" s="484"/>
      <c r="C13" s="484"/>
      <c r="D13" s="480" t="s">
        <v>554</v>
      </c>
      <c r="E13" s="407" t="s">
        <v>582</v>
      </c>
    </row>
    <row r="14" spans="1:5" ht="12" customHeight="1">
      <c r="A14" s="484"/>
      <c r="B14" s="484"/>
      <c r="C14" s="484"/>
      <c r="D14" s="481"/>
      <c r="E14" s="486"/>
    </row>
    <row r="15" spans="1:5" ht="7.5" customHeight="1">
      <c r="A15" s="485"/>
      <c r="B15" s="485"/>
      <c r="C15" s="295"/>
      <c r="D15" s="482"/>
      <c r="E15" s="408"/>
    </row>
    <row r="16" spans="1:5" ht="19.5" customHeight="1">
      <c r="A16" s="129" t="s">
        <v>13</v>
      </c>
      <c r="B16" s="35" t="s">
        <v>87</v>
      </c>
      <c r="C16" s="279"/>
      <c r="D16" s="284">
        <f>D17+D25+D31+D35+D53+D61+D66+D73+D76+D81</f>
        <v>111198</v>
      </c>
      <c r="E16" s="284">
        <f>E17+E25+E31+E35+E53+E61+E66+E73+E76+E81</f>
        <v>108470.09999999999</v>
      </c>
    </row>
    <row r="17" spans="1:5" s="36" customFormat="1" ht="17.25" customHeight="1">
      <c r="A17" s="129" t="s">
        <v>88</v>
      </c>
      <c r="B17" s="35" t="s">
        <v>89</v>
      </c>
      <c r="C17" s="277"/>
      <c r="D17" s="284">
        <f>D18+D22</f>
        <v>2382.4</v>
      </c>
      <c r="E17" s="284">
        <f>E18+E22</f>
        <v>2352</v>
      </c>
    </row>
    <row r="18" spans="1:5" ht="18.75" customHeight="1">
      <c r="A18" s="270" t="s">
        <v>91</v>
      </c>
      <c r="B18" s="269" t="s">
        <v>99</v>
      </c>
      <c r="C18" s="150"/>
      <c r="D18" s="286">
        <f>D19+D20+D21</f>
        <v>2287.3000000000002</v>
      </c>
      <c r="E18" s="309">
        <f>E19+E20+E21</f>
        <v>2256.9</v>
      </c>
    </row>
    <row r="19" spans="1:5" ht="27.75" customHeight="1">
      <c r="A19" s="285" t="s">
        <v>239</v>
      </c>
      <c r="B19" s="269" t="s">
        <v>100</v>
      </c>
      <c r="C19" s="276">
        <v>200</v>
      </c>
      <c r="D19" s="286">
        <v>800</v>
      </c>
      <c r="E19" s="286">
        <v>780</v>
      </c>
    </row>
    <row r="20" spans="1:5" ht="27" customHeight="1">
      <c r="A20" s="285" t="s">
        <v>90</v>
      </c>
      <c r="B20" s="269" t="s">
        <v>100</v>
      </c>
      <c r="C20" s="276">
        <v>600</v>
      </c>
      <c r="D20" s="286">
        <v>1200</v>
      </c>
      <c r="E20" s="286">
        <v>1300</v>
      </c>
    </row>
    <row r="21" spans="1:5" ht="27.75" customHeight="1">
      <c r="A21" s="270" t="s">
        <v>297</v>
      </c>
      <c r="B21" s="269" t="s">
        <v>101</v>
      </c>
      <c r="C21" s="276">
        <v>200</v>
      </c>
      <c r="D21" s="286">
        <v>287.3</v>
      </c>
      <c r="E21" s="286">
        <v>176.9</v>
      </c>
    </row>
    <row r="22" spans="1:5" ht="18.75" customHeight="1">
      <c r="A22" s="285" t="s">
        <v>102</v>
      </c>
      <c r="B22" s="269" t="s">
        <v>103</v>
      </c>
      <c r="C22" s="276"/>
      <c r="D22" s="286">
        <f>D23+D24</f>
        <v>95.1</v>
      </c>
      <c r="E22" s="286">
        <f>E23+E24</f>
        <v>95.1</v>
      </c>
    </row>
    <row r="23" spans="1:5" ht="31.5" customHeight="1">
      <c r="A23" s="285" t="s">
        <v>241</v>
      </c>
      <c r="B23" s="269" t="s">
        <v>104</v>
      </c>
      <c r="C23" s="37">
        <v>200</v>
      </c>
      <c r="D23" s="286">
        <v>45.1</v>
      </c>
      <c r="E23" s="286">
        <v>45.1</v>
      </c>
    </row>
    <row r="24" spans="1:5" ht="18" customHeight="1">
      <c r="A24" s="285" t="s">
        <v>225</v>
      </c>
      <c r="B24" s="269" t="s">
        <v>104</v>
      </c>
      <c r="C24" s="37">
        <v>300</v>
      </c>
      <c r="D24" s="286">
        <v>50</v>
      </c>
      <c r="E24" s="286">
        <v>50</v>
      </c>
    </row>
    <row r="25" spans="1:5" ht="19.5" customHeight="1">
      <c r="A25" s="39" t="s">
        <v>106</v>
      </c>
      <c r="B25" s="15" t="s">
        <v>105</v>
      </c>
      <c r="C25" s="37"/>
      <c r="D25" s="284">
        <f t="shared" ref="D25:E25" si="0">D26</f>
        <v>725.5</v>
      </c>
      <c r="E25" s="284">
        <f t="shared" si="0"/>
        <v>725.5</v>
      </c>
    </row>
    <row r="26" spans="1:5" ht="25.5" customHeight="1">
      <c r="A26" s="285" t="s">
        <v>107</v>
      </c>
      <c r="B26" s="269" t="s">
        <v>108</v>
      </c>
      <c r="C26" s="37"/>
      <c r="D26" s="286">
        <f>SUM(D27:D30)</f>
        <v>725.5</v>
      </c>
      <c r="E26" s="286">
        <f>SUM(E27:E30)</f>
        <v>725.5</v>
      </c>
    </row>
    <row r="27" spans="1:5" ht="56.25" customHeight="1">
      <c r="A27" s="7" t="s">
        <v>242</v>
      </c>
      <c r="B27" s="269" t="s">
        <v>109</v>
      </c>
      <c r="C27" s="276">
        <v>200</v>
      </c>
      <c r="D27" s="286">
        <v>33.799999999999997</v>
      </c>
      <c r="E27" s="286">
        <v>33.799999999999997</v>
      </c>
    </row>
    <row r="28" spans="1:5" ht="43.5" customHeight="1">
      <c r="A28" s="476" t="s">
        <v>618</v>
      </c>
      <c r="B28" s="430" t="s">
        <v>110</v>
      </c>
      <c r="C28" s="473">
        <v>200</v>
      </c>
      <c r="D28" s="424">
        <v>199.5</v>
      </c>
      <c r="E28" s="424">
        <v>199.5</v>
      </c>
    </row>
    <row r="29" spans="1:5" ht="22.5" customHeight="1">
      <c r="A29" s="477"/>
      <c r="B29" s="426"/>
      <c r="C29" s="401"/>
      <c r="D29" s="425"/>
      <c r="E29" s="425"/>
    </row>
    <row r="30" spans="1:5" ht="51.75" customHeight="1">
      <c r="A30" s="335" t="s">
        <v>619</v>
      </c>
      <c r="B30" s="269" t="s">
        <v>111</v>
      </c>
      <c r="C30" s="276">
        <v>300</v>
      </c>
      <c r="D30" s="286">
        <v>492.2</v>
      </c>
      <c r="E30" s="286">
        <v>492.2</v>
      </c>
    </row>
    <row r="31" spans="1:5" ht="16.5" customHeight="1">
      <c r="A31" s="283" t="s">
        <v>217</v>
      </c>
      <c r="B31" s="15" t="s">
        <v>220</v>
      </c>
      <c r="C31" s="38"/>
      <c r="D31" s="284">
        <f t="shared" ref="D31:E31" si="1">D32</f>
        <v>476.4</v>
      </c>
      <c r="E31" s="284">
        <f t="shared" si="1"/>
        <v>0</v>
      </c>
    </row>
    <row r="32" spans="1:5" ht="18.75" customHeight="1">
      <c r="A32" s="285" t="s">
        <v>218</v>
      </c>
      <c r="B32" s="269" t="s">
        <v>221</v>
      </c>
      <c r="C32" s="276"/>
      <c r="D32" s="286">
        <f>D33+D34</f>
        <v>476.4</v>
      </c>
      <c r="E32" s="286">
        <f>E33+E34</f>
        <v>0</v>
      </c>
    </row>
    <row r="33" spans="1:5" ht="43.5" customHeight="1">
      <c r="A33" s="285" t="s">
        <v>243</v>
      </c>
      <c r="B33" s="269" t="s">
        <v>222</v>
      </c>
      <c r="C33" s="276">
        <v>200</v>
      </c>
      <c r="D33" s="286">
        <v>426.4</v>
      </c>
      <c r="E33" s="286"/>
    </row>
    <row r="34" spans="1:5" ht="45" customHeight="1">
      <c r="A34" s="285" t="s">
        <v>219</v>
      </c>
      <c r="B34" s="269" t="s">
        <v>222</v>
      </c>
      <c r="C34" s="276">
        <v>600</v>
      </c>
      <c r="D34" s="286">
        <v>50</v>
      </c>
      <c r="E34" s="286"/>
    </row>
    <row r="35" spans="1:5" ht="18" customHeight="1">
      <c r="A35" s="283" t="s">
        <v>112</v>
      </c>
      <c r="B35" s="15" t="s">
        <v>113</v>
      </c>
      <c r="C35" s="276"/>
      <c r="D35" s="284">
        <f>D36+D43</f>
        <v>46535.299999999996</v>
      </c>
      <c r="E35" s="284">
        <f>E36+E43</f>
        <v>44601.2</v>
      </c>
    </row>
    <row r="36" spans="1:5" ht="18" customHeight="1">
      <c r="A36" s="285" t="s">
        <v>114</v>
      </c>
      <c r="B36" s="269" t="s">
        <v>115</v>
      </c>
      <c r="C36" s="276"/>
      <c r="D36" s="286">
        <f>D37+D38+D39+D40+D41+D42</f>
        <v>9077.6</v>
      </c>
      <c r="E36" s="309">
        <f>E37+E38+E39+E40+E41+E42</f>
        <v>9077.6</v>
      </c>
    </row>
    <row r="37" spans="1:5" ht="50.25" customHeight="1">
      <c r="A37" s="285" t="s">
        <v>92</v>
      </c>
      <c r="B37" s="269" t="s">
        <v>116</v>
      </c>
      <c r="C37" s="276">
        <v>100</v>
      </c>
      <c r="D37" s="286">
        <v>3651.3</v>
      </c>
      <c r="E37" s="286">
        <v>3651.3</v>
      </c>
    </row>
    <row r="38" spans="1:5" ht="31.5" customHeight="1">
      <c r="A38" s="285" t="s">
        <v>244</v>
      </c>
      <c r="B38" s="272" t="s">
        <v>116</v>
      </c>
      <c r="C38" s="276">
        <v>200</v>
      </c>
      <c r="D38" s="286">
        <v>3183.8</v>
      </c>
      <c r="E38" s="286">
        <v>3183.8</v>
      </c>
    </row>
    <row r="39" spans="1:5" ht="26.25" customHeight="1">
      <c r="A39" s="285" t="s">
        <v>93</v>
      </c>
      <c r="B39" s="269" t="s">
        <v>116</v>
      </c>
      <c r="C39" s="276">
        <v>800</v>
      </c>
      <c r="D39" s="286">
        <v>29</v>
      </c>
      <c r="E39" s="286">
        <v>29</v>
      </c>
    </row>
    <row r="40" spans="1:5" ht="27.75" customHeight="1">
      <c r="A40" s="285" t="s">
        <v>245</v>
      </c>
      <c r="B40" s="269" t="s">
        <v>214</v>
      </c>
      <c r="C40" s="276">
        <v>200</v>
      </c>
      <c r="D40" s="286">
        <v>1212.7</v>
      </c>
      <c r="E40" s="286">
        <v>1212.7</v>
      </c>
    </row>
    <row r="41" spans="1:5" ht="24.75" customHeight="1">
      <c r="A41" s="285" t="s">
        <v>246</v>
      </c>
      <c r="B41" s="269" t="s">
        <v>223</v>
      </c>
      <c r="C41" s="276">
        <v>200</v>
      </c>
      <c r="D41" s="286">
        <v>1000.8</v>
      </c>
      <c r="E41" s="286">
        <v>1000.8</v>
      </c>
    </row>
    <row r="42" spans="1:5" ht="41.25" customHeight="1">
      <c r="A42" s="285" t="s">
        <v>383</v>
      </c>
      <c r="B42" s="269" t="s">
        <v>368</v>
      </c>
      <c r="C42" s="276">
        <v>100</v>
      </c>
      <c r="D42" s="286"/>
      <c r="E42" s="286"/>
    </row>
    <row r="43" spans="1:5" ht="15" customHeight="1">
      <c r="A43" s="285" t="s">
        <v>117</v>
      </c>
      <c r="B43" s="269" t="s">
        <v>118</v>
      </c>
      <c r="C43" s="276"/>
      <c r="D43" s="286">
        <f>D44+D45+D46+D47+D48+D49+D50+D51+D52</f>
        <v>37457.699999999997</v>
      </c>
      <c r="E43" s="309">
        <f>E44+E45+E46+E47+E48+E49+E50+E51+E52</f>
        <v>35523.599999999999</v>
      </c>
    </row>
    <row r="44" spans="1:5" ht="51" customHeight="1">
      <c r="A44" s="285" t="s">
        <v>94</v>
      </c>
      <c r="B44" s="272" t="s">
        <v>119</v>
      </c>
      <c r="C44" s="281">
        <v>100</v>
      </c>
      <c r="D44" s="286">
        <v>985.6</v>
      </c>
      <c r="E44" s="286">
        <v>985.6</v>
      </c>
    </row>
    <row r="45" spans="1:5" ht="40.5" customHeight="1">
      <c r="A45" s="156" t="s">
        <v>247</v>
      </c>
      <c r="B45" s="272" t="s">
        <v>119</v>
      </c>
      <c r="C45" s="276">
        <v>200</v>
      </c>
      <c r="D45" s="286">
        <v>10695.5</v>
      </c>
      <c r="E45" s="286">
        <v>9695.5</v>
      </c>
    </row>
    <row r="46" spans="1:5" ht="41.25" customHeight="1">
      <c r="A46" s="156" t="s">
        <v>95</v>
      </c>
      <c r="B46" s="272" t="s">
        <v>119</v>
      </c>
      <c r="C46" s="276">
        <v>600</v>
      </c>
      <c r="D46" s="286">
        <v>16629</v>
      </c>
      <c r="E46" s="286">
        <v>15694.9</v>
      </c>
    </row>
    <row r="47" spans="1:5" ht="29.25" customHeight="1">
      <c r="A47" s="156" t="s">
        <v>96</v>
      </c>
      <c r="B47" s="272" t="s">
        <v>119</v>
      </c>
      <c r="C47" s="276">
        <v>800</v>
      </c>
      <c r="D47" s="286">
        <v>135.19999999999999</v>
      </c>
      <c r="E47" s="286">
        <v>135.19999999999999</v>
      </c>
    </row>
    <row r="48" spans="1:5" ht="39" customHeight="1">
      <c r="A48" s="285" t="s">
        <v>97</v>
      </c>
      <c r="B48" s="269" t="s">
        <v>120</v>
      </c>
      <c r="C48" s="276">
        <v>100</v>
      </c>
      <c r="D48" s="286">
        <v>6638.8</v>
      </c>
      <c r="E48" s="286">
        <v>6638.8</v>
      </c>
    </row>
    <row r="49" spans="1:5" ht="28.5" customHeight="1">
      <c r="A49" s="156" t="s">
        <v>248</v>
      </c>
      <c r="B49" s="269" t="s">
        <v>120</v>
      </c>
      <c r="C49" s="276">
        <v>200</v>
      </c>
      <c r="D49" s="286">
        <v>1067.9000000000001</v>
      </c>
      <c r="E49" s="286">
        <v>1067.9000000000001</v>
      </c>
    </row>
    <row r="50" spans="1:5" ht="17.25" customHeight="1">
      <c r="A50" s="156" t="s">
        <v>98</v>
      </c>
      <c r="B50" s="269" t="s">
        <v>120</v>
      </c>
      <c r="C50" s="276">
        <v>800</v>
      </c>
      <c r="D50" s="286">
        <v>1.9</v>
      </c>
      <c r="E50" s="286">
        <v>1.9</v>
      </c>
    </row>
    <row r="51" spans="1:5" ht="27" customHeight="1">
      <c r="A51" s="285" t="s">
        <v>245</v>
      </c>
      <c r="B51" s="269" t="s">
        <v>121</v>
      </c>
      <c r="C51" s="276">
        <v>200</v>
      </c>
      <c r="D51" s="286">
        <v>659.7</v>
      </c>
      <c r="E51" s="286">
        <v>659.7</v>
      </c>
    </row>
    <row r="52" spans="1:5" ht="31.5" customHeight="1">
      <c r="A52" s="285" t="s">
        <v>246</v>
      </c>
      <c r="B52" s="269" t="s">
        <v>224</v>
      </c>
      <c r="C52" s="276">
        <v>200</v>
      </c>
      <c r="D52" s="286">
        <v>644.1</v>
      </c>
      <c r="E52" s="286">
        <v>644.1</v>
      </c>
    </row>
    <row r="53" spans="1:5" ht="27" customHeight="1">
      <c r="A53" s="41" t="s">
        <v>122</v>
      </c>
      <c r="B53" s="42" t="s">
        <v>124</v>
      </c>
      <c r="C53" s="276"/>
      <c r="D53" s="284">
        <f t="shared" ref="D53:E53" si="2">D54+D57</f>
        <v>56008</v>
      </c>
      <c r="E53" s="284">
        <f t="shared" si="2"/>
        <v>56008</v>
      </c>
    </row>
    <row r="54" spans="1:5" ht="18.75" customHeight="1">
      <c r="A54" s="285" t="s">
        <v>114</v>
      </c>
      <c r="B54" s="269" t="s">
        <v>123</v>
      </c>
      <c r="C54" s="276"/>
      <c r="D54" s="286">
        <f>D55+D56</f>
        <v>6580.4</v>
      </c>
      <c r="E54" s="286">
        <f>E55+E56</f>
        <v>6580.4</v>
      </c>
    </row>
    <row r="55" spans="1:5" ht="108" customHeight="1">
      <c r="A55" s="336" t="s">
        <v>622</v>
      </c>
      <c r="B55" s="269" t="s">
        <v>126</v>
      </c>
      <c r="C55" s="276">
        <v>100</v>
      </c>
      <c r="D55" s="286">
        <v>6556.7</v>
      </c>
      <c r="E55" s="286">
        <v>6556.7</v>
      </c>
    </row>
    <row r="56" spans="1:5" ht="80.25" customHeight="1">
      <c r="A56" s="336" t="s">
        <v>621</v>
      </c>
      <c r="B56" s="269" t="s">
        <v>126</v>
      </c>
      <c r="C56" s="276">
        <v>200</v>
      </c>
      <c r="D56" s="286">
        <v>23.7</v>
      </c>
      <c r="E56" s="286">
        <v>23.7</v>
      </c>
    </row>
    <row r="57" spans="1:5" ht="18.75" customHeight="1">
      <c r="A57" s="285" t="s">
        <v>127</v>
      </c>
      <c r="B57" s="269" t="s">
        <v>128</v>
      </c>
      <c r="C57" s="281"/>
      <c r="D57" s="286">
        <f>D58+D59+D60</f>
        <v>49427.6</v>
      </c>
      <c r="E57" s="286">
        <f>E58+E59+E60</f>
        <v>49427.6</v>
      </c>
    </row>
    <row r="58" spans="1:5" ht="108.75" customHeight="1">
      <c r="A58" s="285" t="s">
        <v>283</v>
      </c>
      <c r="B58" s="269" t="s">
        <v>131</v>
      </c>
      <c r="C58" s="276">
        <v>100</v>
      </c>
      <c r="D58" s="286">
        <v>13235.6</v>
      </c>
      <c r="E58" s="286">
        <v>13235.6</v>
      </c>
    </row>
    <row r="59" spans="1:5" ht="93" customHeight="1">
      <c r="A59" s="285" t="s">
        <v>249</v>
      </c>
      <c r="B59" s="269" t="s">
        <v>131</v>
      </c>
      <c r="C59" s="276">
        <v>200</v>
      </c>
      <c r="D59" s="286">
        <v>49</v>
      </c>
      <c r="E59" s="286">
        <v>49</v>
      </c>
    </row>
    <row r="60" spans="1:5" ht="94.5" customHeight="1">
      <c r="A60" s="156" t="s">
        <v>129</v>
      </c>
      <c r="B60" s="269" t="s">
        <v>131</v>
      </c>
      <c r="C60" s="276">
        <v>600</v>
      </c>
      <c r="D60" s="286">
        <v>36143</v>
      </c>
      <c r="E60" s="286">
        <v>36143</v>
      </c>
    </row>
    <row r="61" spans="1:5" ht="19.5" customHeight="1">
      <c r="A61" s="39" t="s">
        <v>130</v>
      </c>
      <c r="B61" s="15" t="s">
        <v>132</v>
      </c>
      <c r="C61" s="276"/>
      <c r="D61" s="284">
        <f t="shared" ref="D61:E61" si="3">D62</f>
        <v>3927.7</v>
      </c>
      <c r="E61" s="284">
        <f t="shared" si="3"/>
        <v>3927.7</v>
      </c>
    </row>
    <row r="62" spans="1:5" ht="20.25" customHeight="1">
      <c r="A62" s="285" t="s">
        <v>133</v>
      </c>
      <c r="B62" s="269" t="s">
        <v>134</v>
      </c>
      <c r="C62" s="276"/>
      <c r="D62" s="275">
        <f>D63+D64+D65</f>
        <v>3927.7</v>
      </c>
      <c r="E62" s="306">
        <f>E63+E64+E65</f>
        <v>3927.7</v>
      </c>
    </row>
    <row r="63" spans="1:5" ht="42" customHeight="1">
      <c r="A63" s="285" t="s">
        <v>135</v>
      </c>
      <c r="B63" s="269" t="s">
        <v>136</v>
      </c>
      <c r="C63" s="276">
        <v>100</v>
      </c>
      <c r="D63" s="286">
        <v>3122.1</v>
      </c>
      <c r="E63" s="286">
        <v>3122.1</v>
      </c>
    </row>
    <row r="64" spans="1:5" ht="28.5" customHeight="1">
      <c r="A64" s="285" t="s">
        <v>250</v>
      </c>
      <c r="B64" s="269" t="s">
        <v>136</v>
      </c>
      <c r="C64" s="276">
        <v>200</v>
      </c>
      <c r="D64" s="286">
        <v>717.8</v>
      </c>
      <c r="E64" s="286">
        <v>717.8</v>
      </c>
    </row>
    <row r="65" spans="1:5" ht="28.5" customHeight="1">
      <c r="A65" s="285" t="s">
        <v>137</v>
      </c>
      <c r="B65" s="269" t="s">
        <v>136</v>
      </c>
      <c r="C65" s="276">
        <v>800</v>
      </c>
      <c r="D65" s="286">
        <v>87.8</v>
      </c>
      <c r="E65" s="286">
        <v>87.8</v>
      </c>
    </row>
    <row r="66" spans="1:5" ht="21" customHeight="1">
      <c r="A66" s="39" t="s">
        <v>138</v>
      </c>
      <c r="B66" s="15" t="s">
        <v>139</v>
      </c>
      <c r="C66" s="276"/>
      <c r="D66" s="284">
        <f t="shared" ref="D66:E66" si="4">D67</f>
        <v>665.7</v>
      </c>
      <c r="E66" s="284">
        <f t="shared" si="4"/>
        <v>665.7</v>
      </c>
    </row>
    <row r="67" spans="1:5" ht="18.75" customHeight="1">
      <c r="A67" s="285" t="s">
        <v>140</v>
      </c>
      <c r="B67" s="269" t="s">
        <v>141</v>
      </c>
      <c r="C67" s="276"/>
      <c r="D67" s="286">
        <f>D68+D69+D70+D71+D72</f>
        <v>665.7</v>
      </c>
      <c r="E67" s="309">
        <f>E68+E69+E70+E71+E72</f>
        <v>665.7</v>
      </c>
    </row>
    <row r="68" spans="1:5" ht="39.75" customHeight="1">
      <c r="A68" s="4" t="s">
        <v>251</v>
      </c>
      <c r="B68" s="269" t="s">
        <v>143</v>
      </c>
      <c r="C68" s="276">
        <v>200</v>
      </c>
      <c r="D68" s="286">
        <v>69.3</v>
      </c>
      <c r="E68" s="286">
        <v>69.3</v>
      </c>
    </row>
    <row r="69" spans="1:5" ht="40.5" customHeight="1">
      <c r="A69" s="4" t="s">
        <v>142</v>
      </c>
      <c r="B69" s="269" t="s">
        <v>143</v>
      </c>
      <c r="C69" s="276">
        <v>600</v>
      </c>
      <c r="D69" s="286">
        <v>184.8</v>
      </c>
      <c r="E69" s="286">
        <v>184.8</v>
      </c>
    </row>
    <row r="70" spans="1:5" ht="42.75" customHeight="1">
      <c r="A70" s="285" t="s">
        <v>252</v>
      </c>
      <c r="B70" s="269" t="s">
        <v>144</v>
      </c>
      <c r="C70" s="276">
        <v>200</v>
      </c>
      <c r="D70" s="309">
        <v>23.1</v>
      </c>
      <c r="E70" s="286">
        <v>23.1</v>
      </c>
    </row>
    <row r="71" spans="1:5" ht="29.25" customHeight="1">
      <c r="A71" s="4" t="s">
        <v>285</v>
      </c>
      <c r="B71" s="269" t="s">
        <v>287</v>
      </c>
      <c r="C71" s="276">
        <v>200</v>
      </c>
      <c r="D71" s="286">
        <v>122.9</v>
      </c>
      <c r="E71" s="286">
        <v>122.9</v>
      </c>
    </row>
    <row r="72" spans="1:5" ht="42.75" customHeight="1">
      <c r="A72" s="4" t="s">
        <v>286</v>
      </c>
      <c r="B72" s="269" t="s">
        <v>287</v>
      </c>
      <c r="C72" s="276">
        <v>600</v>
      </c>
      <c r="D72" s="286">
        <v>265.60000000000002</v>
      </c>
      <c r="E72" s="286">
        <v>265.60000000000002</v>
      </c>
    </row>
    <row r="73" spans="1:5" ht="18.75" customHeight="1">
      <c r="A73" s="39" t="s">
        <v>145</v>
      </c>
      <c r="B73" s="15" t="s">
        <v>146</v>
      </c>
      <c r="C73" s="276"/>
      <c r="D73" s="284">
        <f t="shared" ref="D73:E73" si="5">D74</f>
        <v>190</v>
      </c>
      <c r="E73" s="284">
        <f t="shared" si="5"/>
        <v>190</v>
      </c>
    </row>
    <row r="74" spans="1:5" ht="18" customHeight="1">
      <c r="A74" s="285" t="s">
        <v>147</v>
      </c>
      <c r="B74" s="269" t="s">
        <v>148</v>
      </c>
      <c r="C74" s="276"/>
      <c r="D74" s="286">
        <f>D75</f>
        <v>190</v>
      </c>
      <c r="E74" s="309">
        <f>E75</f>
        <v>190</v>
      </c>
    </row>
    <row r="75" spans="1:5" ht="39.75" customHeight="1">
      <c r="A75" s="308" t="s">
        <v>253</v>
      </c>
      <c r="B75" s="269" t="s">
        <v>149</v>
      </c>
      <c r="C75" s="276">
        <v>200</v>
      </c>
      <c r="D75" s="286">
        <v>190</v>
      </c>
      <c r="E75" s="286">
        <v>190</v>
      </c>
    </row>
    <row r="76" spans="1:5" ht="32.25" customHeight="1">
      <c r="A76" s="283" t="s">
        <v>150</v>
      </c>
      <c r="B76" s="43" t="s">
        <v>151</v>
      </c>
      <c r="C76" s="278"/>
      <c r="D76" s="284">
        <f t="shared" ref="D76:E76" si="6">D77</f>
        <v>131.19999999999999</v>
      </c>
      <c r="E76" s="284">
        <f t="shared" si="6"/>
        <v>0</v>
      </c>
    </row>
    <row r="77" spans="1:5" ht="18" customHeight="1">
      <c r="A77" s="285" t="s">
        <v>102</v>
      </c>
      <c r="B77" s="163" t="s">
        <v>155</v>
      </c>
      <c r="C77" s="278"/>
      <c r="D77" s="286">
        <f>D78+D79+D80</f>
        <v>131.19999999999999</v>
      </c>
      <c r="E77" s="286">
        <f>E78+E79+E80</f>
        <v>0</v>
      </c>
    </row>
    <row r="78" spans="1:5" ht="41.25" customHeight="1">
      <c r="A78" s="285" t="s">
        <v>152</v>
      </c>
      <c r="B78" s="163" t="s">
        <v>156</v>
      </c>
      <c r="C78" s="276">
        <v>300</v>
      </c>
      <c r="D78" s="286">
        <v>32</v>
      </c>
      <c r="E78" s="286"/>
    </row>
    <row r="79" spans="1:5" ht="28.5" customHeight="1">
      <c r="A79" s="285" t="s">
        <v>153</v>
      </c>
      <c r="B79" s="269" t="s">
        <v>157</v>
      </c>
      <c r="C79" s="276">
        <v>300</v>
      </c>
      <c r="D79" s="286">
        <v>34.200000000000003</v>
      </c>
      <c r="E79" s="286"/>
    </row>
    <row r="80" spans="1:5" ht="26.25" customHeight="1">
      <c r="A80" s="285" t="s">
        <v>154</v>
      </c>
      <c r="B80" s="269" t="s">
        <v>158</v>
      </c>
      <c r="C80" s="276">
        <v>300</v>
      </c>
      <c r="D80" s="286">
        <v>65</v>
      </c>
      <c r="E80" s="286"/>
    </row>
    <row r="81" spans="1:5" ht="27" customHeight="1">
      <c r="A81" s="285" t="s">
        <v>373</v>
      </c>
      <c r="B81" s="269" t="s">
        <v>374</v>
      </c>
      <c r="C81" s="276"/>
      <c r="D81" s="286">
        <f>D82</f>
        <v>155.80000000000001</v>
      </c>
      <c r="E81" s="286">
        <f>E82</f>
        <v>0</v>
      </c>
    </row>
    <row r="82" spans="1:5" ht="17.25" customHeight="1">
      <c r="A82" s="285" t="s">
        <v>102</v>
      </c>
      <c r="B82" s="269" t="s">
        <v>375</v>
      </c>
      <c r="C82" s="276"/>
      <c r="D82" s="286">
        <f>D83+D84</f>
        <v>155.80000000000001</v>
      </c>
      <c r="E82" s="309">
        <f>E83+E84</f>
        <v>0</v>
      </c>
    </row>
    <row r="83" spans="1:5" ht="41.25" customHeight="1">
      <c r="A83" s="308" t="s">
        <v>607</v>
      </c>
      <c r="B83" s="269" t="s">
        <v>376</v>
      </c>
      <c r="C83" s="276">
        <v>200</v>
      </c>
      <c r="D83" s="286">
        <v>135.80000000000001</v>
      </c>
      <c r="E83" s="286"/>
    </row>
    <row r="84" spans="1:5" ht="41.25" customHeight="1">
      <c r="A84" s="285" t="s">
        <v>387</v>
      </c>
      <c r="B84" s="269" t="s">
        <v>377</v>
      </c>
      <c r="C84" s="276">
        <v>300</v>
      </c>
      <c r="D84" s="286">
        <v>20</v>
      </c>
      <c r="E84" s="286"/>
    </row>
    <row r="85" spans="1:5" ht="22.5" customHeight="1">
      <c r="A85" s="285" t="s">
        <v>226</v>
      </c>
      <c r="B85" s="15" t="s">
        <v>159</v>
      </c>
      <c r="C85" s="276"/>
      <c r="D85" s="284">
        <f>D86+D95</f>
        <v>8152.5000000000009</v>
      </c>
      <c r="E85" s="284">
        <f>E86+E95</f>
        <v>8152.5000000000009</v>
      </c>
    </row>
    <row r="86" spans="1:5" ht="19.5" customHeight="1">
      <c r="A86" s="44" t="s">
        <v>160</v>
      </c>
      <c r="B86" s="163" t="s">
        <v>161</v>
      </c>
      <c r="C86" s="276"/>
      <c r="D86" s="286">
        <f>D87+D92</f>
        <v>6654.7000000000007</v>
      </c>
      <c r="E86" s="309">
        <f>E87+E92</f>
        <v>6654.7000000000007</v>
      </c>
    </row>
    <row r="87" spans="1:5" ht="18" customHeight="1">
      <c r="A87" s="285" t="s">
        <v>164</v>
      </c>
      <c r="B87" s="163" t="s">
        <v>165</v>
      </c>
      <c r="C87" s="276"/>
      <c r="D87" s="286">
        <f>D88+D89+D90+D91</f>
        <v>4805.1000000000004</v>
      </c>
      <c r="E87" s="309">
        <f>E88+E89+E90+E91</f>
        <v>4805.1000000000004</v>
      </c>
    </row>
    <row r="88" spans="1:5" ht="55.5" customHeight="1">
      <c r="A88" s="285" t="s">
        <v>162</v>
      </c>
      <c r="B88" s="163" t="s">
        <v>166</v>
      </c>
      <c r="C88" s="276">
        <v>100</v>
      </c>
      <c r="D88" s="286">
        <v>2680.5</v>
      </c>
      <c r="E88" s="286">
        <v>2680.5</v>
      </c>
    </row>
    <row r="89" spans="1:5" ht="28.5" customHeight="1">
      <c r="A89" s="285" t="s">
        <v>254</v>
      </c>
      <c r="B89" s="163" t="s">
        <v>166</v>
      </c>
      <c r="C89" s="276">
        <v>200</v>
      </c>
      <c r="D89" s="294">
        <v>2084.6</v>
      </c>
      <c r="E89" s="294">
        <v>2084.6</v>
      </c>
    </row>
    <row r="90" spans="1:5" ht="29.25" customHeight="1">
      <c r="A90" s="285" t="s">
        <v>163</v>
      </c>
      <c r="B90" s="163" t="s">
        <v>166</v>
      </c>
      <c r="C90" s="276">
        <v>800</v>
      </c>
      <c r="D90" s="286">
        <v>25</v>
      </c>
      <c r="E90" s="286">
        <v>25</v>
      </c>
    </row>
    <row r="91" spans="1:5" ht="27" customHeight="1">
      <c r="A91" s="19" t="s">
        <v>255</v>
      </c>
      <c r="B91" s="269" t="s">
        <v>167</v>
      </c>
      <c r="C91" s="276">
        <v>200</v>
      </c>
      <c r="D91" s="286">
        <v>15</v>
      </c>
      <c r="E91" s="286">
        <v>15</v>
      </c>
    </row>
    <row r="92" spans="1:5" ht="18.75" customHeight="1">
      <c r="A92" s="285" t="s">
        <v>298</v>
      </c>
      <c r="B92" s="163" t="s">
        <v>299</v>
      </c>
      <c r="C92" s="276"/>
      <c r="D92" s="286">
        <f>D94+D93</f>
        <v>1849.6</v>
      </c>
      <c r="E92" s="294">
        <f>E94+E93</f>
        <v>1849.6</v>
      </c>
    </row>
    <row r="93" spans="1:5" ht="18.75" customHeight="1">
      <c r="A93" s="293" t="s">
        <v>601</v>
      </c>
      <c r="B93" s="163" t="s">
        <v>689</v>
      </c>
      <c r="C93" s="292">
        <v>100</v>
      </c>
      <c r="D93" s="294">
        <v>1441.1</v>
      </c>
      <c r="E93" s="294">
        <v>1441.1</v>
      </c>
    </row>
    <row r="94" spans="1:5" ht="28.5" customHeight="1">
      <c r="A94" s="293" t="s">
        <v>602</v>
      </c>
      <c r="B94" s="163" t="s">
        <v>689</v>
      </c>
      <c r="C94" s="292">
        <v>200</v>
      </c>
      <c r="D94" s="294">
        <v>408.5</v>
      </c>
      <c r="E94" s="294">
        <v>408.5</v>
      </c>
    </row>
    <row r="95" spans="1:5" ht="21" customHeight="1">
      <c r="A95" s="39" t="s">
        <v>176</v>
      </c>
      <c r="B95" s="43" t="s">
        <v>177</v>
      </c>
      <c r="C95" s="276"/>
      <c r="D95" s="284">
        <f>D96</f>
        <v>1497.8</v>
      </c>
      <c r="E95" s="284">
        <f>E96</f>
        <v>1497.8</v>
      </c>
    </row>
    <row r="96" spans="1:5" ht="19.5" customHeight="1">
      <c r="A96" s="285" t="s">
        <v>133</v>
      </c>
      <c r="B96" s="163" t="s">
        <v>178</v>
      </c>
      <c r="C96" s="276"/>
      <c r="D96" s="286">
        <f>D97+D98+D99</f>
        <v>1497.8</v>
      </c>
      <c r="E96" s="309">
        <f>E97+E98+E99</f>
        <v>1497.8</v>
      </c>
    </row>
    <row r="97" spans="1:5" ht="53.25" customHeight="1">
      <c r="A97" s="285" t="s">
        <v>179</v>
      </c>
      <c r="B97" s="163" t="s">
        <v>181</v>
      </c>
      <c r="C97" s="276">
        <v>100</v>
      </c>
      <c r="D97" s="286">
        <v>1421.9</v>
      </c>
      <c r="E97" s="286">
        <v>1421.9</v>
      </c>
    </row>
    <row r="98" spans="1:5" ht="40.5" customHeight="1">
      <c r="A98" s="285" t="s">
        <v>257</v>
      </c>
      <c r="B98" s="163" t="s">
        <v>181</v>
      </c>
      <c r="C98" s="276">
        <v>200</v>
      </c>
      <c r="D98" s="286">
        <v>75.099999999999994</v>
      </c>
      <c r="E98" s="286">
        <v>75.099999999999994</v>
      </c>
    </row>
    <row r="99" spans="1:5" ht="30" customHeight="1">
      <c r="A99" s="285" t="s">
        <v>180</v>
      </c>
      <c r="B99" s="163" t="s">
        <v>181</v>
      </c>
      <c r="C99" s="276">
        <v>800</v>
      </c>
      <c r="D99" s="286">
        <v>0.8</v>
      </c>
      <c r="E99" s="286">
        <v>0.8</v>
      </c>
    </row>
    <row r="100" spans="1:5" ht="27.75" customHeight="1">
      <c r="A100" s="285" t="s">
        <v>227</v>
      </c>
      <c r="B100" s="15" t="s">
        <v>631</v>
      </c>
      <c r="C100" s="276"/>
      <c r="D100" s="284">
        <f>D101+D104+D107+D111+D115+D119+D122+D126</f>
        <v>8753.5</v>
      </c>
      <c r="E100" s="307">
        <f>E101+E104+E107+E111+E115+E119+E122+E126</f>
        <v>8071.6</v>
      </c>
    </row>
    <row r="101" spans="1:5" ht="20.25" customHeight="1">
      <c r="A101" s="285" t="s">
        <v>289</v>
      </c>
      <c r="B101" s="340" t="s">
        <v>632</v>
      </c>
      <c r="C101" s="37"/>
      <c r="D101" s="286">
        <f>D102</f>
        <v>107.4</v>
      </c>
      <c r="E101" s="286">
        <f>E102</f>
        <v>0</v>
      </c>
    </row>
    <row r="102" spans="1:5" ht="18.75" customHeight="1">
      <c r="A102" s="285" t="s">
        <v>291</v>
      </c>
      <c r="B102" s="340" t="s">
        <v>633</v>
      </c>
      <c r="C102" s="37"/>
      <c r="D102" s="286">
        <f>D103</f>
        <v>107.4</v>
      </c>
      <c r="E102" s="309">
        <f>E103</f>
        <v>0</v>
      </c>
    </row>
    <row r="103" spans="1:5" ht="27" customHeight="1">
      <c r="A103" s="285" t="s">
        <v>295</v>
      </c>
      <c r="B103" s="340" t="s">
        <v>634</v>
      </c>
      <c r="C103" s="37">
        <v>300</v>
      </c>
      <c r="D103" s="286">
        <v>107.4</v>
      </c>
      <c r="E103" s="286"/>
    </row>
    <row r="104" spans="1:5" ht="18.75" customHeight="1">
      <c r="A104" s="270" t="s">
        <v>314</v>
      </c>
      <c r="B104" s="340" t="s">
        <v>638</v>
      </c>
      <c r="C104" s="37"/>
      <c r="D104" s="286">
        <f>D105</f>
        <v>574.5</v>
      </c>
      <c r="E104" s="286">
        <f>E105</f>
        <v>0</v>
      </c>
    </row>
    <row r="105" spans="1:5" ht="18" customHeight="1">
      <c r="A105" s="285" t="s">
        <v>316</v>
      </c>
      <c r="B105" s="340" t="s">
        <v>639</v>
      </c>
      <c r="C105" s="37"/>
      <c r="D105" s="286">
        <f>D106</f>
        <v>574.5</v>
      </c>
      <c r="E105" s="309">
        <f>E106</f>
        <v>0</v>
      </c>
    </row>
    <row r="106" spans="1:5" ht="44.25" customHeight="1">
      <c r="A106" s="270" t="s">
        <v>575</v>
      </c>
      <c r="B106" s="340" t="s">
        <v>640</v>
      </c>
      <c r="C106" s="37">
        <v>400</v>
      </c>
      <c r="D106" s="286">
        <v>574.5</v>
      </c>
      <c r="E106" s="286"/>
    </row>
    <row r="107" spans="1:5" ht="27.75" customHeight="1">
      <c r="A107" s="270" t="s">
        <v>323</v>
      </c>
      <c r="B107" s="340" t="s">
        <v>641</v>
      </c>
      <c r="C107" s="37"/>
      <c r="D107" s="286">
        <f>D108</f>
        <v>1023.0999999999999</v>
      </c>
      <c r="E107" s="286">
        <f>E108</f>
        <v>1023.0999999999999</v>
      </c>
    </row>
    <row r="108" spans="1:5" ht="17.25" customHeight="1">
      <c r="A108" s="270" t="s">
        <v>324</v>
      </c>
      <c r="B108" s="340" t="s">
        <v>642</v>
      </c>
      <c r="C108" s="37"/>
      <c r="D108" s="286">
        <f>D109+D110</f>
        <v>1023.0999999999999</v>
      </c>
      <c r="E108" s="309">
        <f>E109+E110</f>
        <v>1023.0999999999999</v>
      </c>
    </row>
    <row r="109" spans="1:5" ht="28.5" customHeight="1">
      <c r="A109" s="270" t="s">
        <v>328</v>
      </c>
      <c r="B109" s="340" t="s">
        <v>643</v>
      </c>
      <c r="C109" s="37">
        <v>200</v>
      </c>
      <c r="D109" s="286">
        <v>879.9</v>
      </c>
      <c r="E109" s="286">
        <v>879.9</v>
      </c>
    </row>
    <row r="110" spans="1:5" ht="24.75" customHeight="1">
      <c r="A110" s="270" t="s">
        <v>327</v>
      </c>
      <c r="B110" s="340" t="s">
        <v>644</v>
      </c>
      <c r="C110" s="37">
        <v>200</v>
      </c>
      <c r="D110" s="286">
        <v>143.19999999999999</v>
      </c>
      <c r="E110" s="286">
        <v>143.19999999999999</v>
      </c>
    </row>
    <row r="111" spans="1:5" ht="18.75" customHeight="1">
      <c r="A111" s="270" t="s">
        <v>315</v>
      </c>
      <c r="B111" s="340" t="s">
        <v>645</v>
      </c>
      <c r="C111" s="37"/>
      <c r="D111" s="286">
        <f>D112</f>
        <v>887.90000000000009</v>
      </c>
      <c r="E111" s="286">
        <f>E112</f>
        <v>887.90000000000009</v>
      </c>
    </row>
    <row r="112" spans="1:5" ht="18" customHeight="1">
      <c r="A112" s="285" t="s">
        <v>341</v>
      </c>
      <c r="B112" s="340" t="s">
        <v>646</v>
      </c>
      <c r="C112" s="37"/>
      <c r="D112" s="286">
        <f>D113+D114</f>
        <v>887.90000000000009</v>
      </c>
      <c r="E112" s="286">
        <f>E113+E114</f>
        <v>887.90000000000009</v>
      </c>
    </row>
    <row r="113" spans="1:5" ht="30" customHeight="1">
      <c r="A113" s="290" t="s">
        <v>594</v>
      </c>
      <c r="B113" s="340" t="s">
        <v>647</v>
      </c>
      <c r="C113" s="292">
        <v>200</v>
      </c>
      <c r="D113" s="294">
        <v>529.1</v>
      </c>
      <c r="E113" s="286">
        <v>529.1</v>
      </c>
    </row>
    <row r="114" spans="1:5" ht="25.5" customHeight="1">
      <c r="A114" s="290" t="s">
        <v>595</v>
      </c>
      <c r="B114" s="340" t="s">
        <v>648</v>
      </c>
      <c r="C114" s="292">
        <v>200</v>
      </c>
      <c r="D114" s="294">
        <v>358.8</v>
      </c>
      <c r="E114" s="286">
        <v>358.8</v>
      </c>
    </row>
    <row r="115" spans="1:5" ht="16.5" customHeight="1">
      <c r="A115" s="123" t="s">
        <v>317</v>
      </c>
      <c r="B115" s="340" t="s">
        <v>649</v>
      </c>
      <c r="C115" s="37"/>
      <c r="D115" s="286">
        <f>D116</f>
        <v>5500</v>
      </c>
      <c r="E115" s="286">
        <f>E116</f>
        <v>5500</v>
      </c>
    </row>
    <row r="116" spans="1:5" ht="16.5" customHeight="1">
      <c r="A116" s="285" t="s">
        <v>342</v>
      </c>
      <c r="B116" s="340" t="s">
        <v>650</v>
      </c>
      <c r="C116" s="37"/>
      <c r="D116" s="286">
        <f>D117+D118</f>
        <v>5500</v>
      </c>
      <c r="E116" s="309">
        <f>E117+E118</f>
        <v>5500</v>
      </c>
    </row>
    <row r="117" spans="1:5" ht="25.5" customHeight="1">
      <c r="A117" s="270" t="s">
        <v>320</v>
      </c>
      <c r="B117" s="340" t="s">
        <v>651</v>
      </c>
      <c r="C117" s="37">
        <v>800</v>
      </c>
      <c r="D117" s="286">
        <v>5000</v>
      </c>
      <c r="E117" s="286">
        <v>5000</v>
      </c>
    </row>
    <row r="118" spans="1:5" ht="27" customHeight="1">
      <c r="A118" s="270" t="s">
        <v>326</v>
      </c>
      <c r="B118" s="340" t="s">
        <v>652</v>
      </c>
      <c r="C118" s="37">
        <v>200</v>
      </c>
      <c r="D118" s="286">
        <v>500</v>
      </c>
      <c r="E118" s="286">
        <v>500</v>
      </c>
    </row>
    <row r="119" spans="1:5" ht="40.5" customHeight="1">
      <c r="A119" s="270" t="s">
        <v>318</v>
      </c>
      <c r="B119" s="340" t="s">
        <v>653</v>
      </c>
      <c r="C119" s="37"/>
      <c r="D119" s="286">
        <f>D120</f>
        <v>360.6</v>
      </c>
      <c r="E119" s="286">
        <f>E120</f>
        <v>360.6</v>
      </c>
    </row>
    <row r="120" spans="1:5" ht="27.75" customHeight="1">
      <c r="A120" s="285" t="s">
        <v>319</v>
      </c>
      <c r="B120" s="340" t="s">
        <v>654</v>
      </c>
      <c r="C120" s="37"/>
      <c r="D120" s="286">
        <f>D121</f>
        <v>360.6</v>
      </c>
      <c r="E120" s="309">
        <f>E121</f>
        <v>360.6</v>
      </c>
    </row>
    <row r="121" spans="1:5" ht="28.5" customHeight="1">
      <c r="A121" s="285" t="s">
        <v>394</v>
      </c>
      <c r="B121" s="340" t="s">
        <v>654</v>
      </c>
      <c r="C121" s="37">
        <v>200</v>
      </c>
      <c r="D121" s="286">
        <v>360.6</v>
      </c>
      <c r="E121" s="286">
        <v>360.6</v>
      </c>
    </row>
    <row r="122" spans="1:5" ht="16.5" customHeight="1">
      <c r="A122" s="270" t="s">
        <v>321</v>
      </c>
      <c r="B122" s="340" t="s">
        <v>655</v>
      </c>
      <c r="C122" s="37"/>
      <c r="D122" s="286">
        <f>D123</f>
        <v>200</v>
      </c>
      <c r="E122" s="286">
        <f>E123</f>
        <v>200</v>
      </c>
    </row>
    <row r="123" spans="1:5" ht="18.75" customHeight="1">
      <c r="A123" s="270" t="s">
        <v>322</v>
      </c>
      <c r="B123" s="340" t="s">
        <v>656</v>
      </c>
      <c r="C123" s="37"/>
      <c r="D123" s="286">
        <f>D124+D125</f>
        <v>200</v>
      </c>
      <c r="E123" s="294">
        <f>E124+E125</f>
        <v>200</v>
      </c>
    </row>
    <row r="124" spans="1:5" ht="25.5" customHeight="1">
      <c r="A124" s="290" t="s">
        <v>596</v>
      </c>
      <c r="B124" s="340" t="s">
        <v>657</v>
      </c>
      <c r="C124" s="292">
        <v>200</v>
      </c>
      <c r="D124" s="294">
        <v>150</v>
      </c>
      <c r="E124" s="286">
        <v>150</v>
      </c>
    </row>
    <row r="125" spans="1:5" ht="28.5" customHeight="1">
      <c r="A125" s="290" t="s">
        <v>597</v>
      </c>
      <c r="B125" s="340" t="s">
        <v>658</v>
      </c>
      <c r="C125" s="292">
        <v>200</v>
      </c>
      <c r="D125" s="294">
        <v>50</v>
      </c>
      <c r="E125" s="294">
        <v>50</v>
      </c>
    </row>
    <row r="126" spans="1:5" ht="41.25" customHeight="1">
      <c r="A126" s="270" t="s">
        <v>385</v>
      </c>
      <c r="B126" s="340" t="s">
        <v>659</v>
      </c>
      <c r="C126" s="37"/>
      <c r="D126" s="286">
        <f>D127</f>
        <v>100</v>
      </c>
      <c r="E126" s="286">
        <f>E127</f>
        <v>100</v>
      </c>
    </row>
    <row r="127" spans="1:5" ht="17.25" customHeight="1">
      <c r="A127" s="270" t="s">
        <v>371</v>
      </c>
      <c r="B127" s="340" t="s">
        <v>660</v>
      </c>
      <c r="C127" s="37"/>
      <c r="D127" s="286">
        <f>D128</f>
        <v>100</v>
      </c>
      <c r="E127" s="309">
        <f>E128</f>
        <v>100</v>
      </c>
    </row>
    <row r="128" spans="1:5" ht="41.25" customHeight="1">
      <c r="A128" s="270" t="s">
        <v>386</v>
      </c>
      <c r="B128" s="340" t="s">
        <v>661</v>
      </c>
      <c r="C128" s="37">
        <v>200</v>
      </c>
      <c r="D128" s="286">
        <v>100</v>
      </c>
      <c r="E128" s="286">
        <v>100</v>
      </c>
    </row>
    <row r="129" spans="1:5" ht="19.5" customHeight="1">
      <c r="A129" s="285" t="s">
        <v>228</v>
      </c>
      <c r="B129" s="15" t="s">
        <v>193</v>
      </c>
      <c r="C129" s="276"/>
      <c r="D129" s="284">
        <f t="shared" ref="D129:E131" si="7">D130</f>
        <v>200</v>
      </c>
      <c r="E129" s="284">
        <f t="shared" si="7"/>
        <v>0</v>
      </c>
    </row>
    <row r="130" spans="1:5" ht="25.5" customHeight="1">
      <c r="A130" s="285" t="s">
        <v>194</v>
      </c>
      <c r="B130" s="163" t="s">
        <v>290</v>
      </c>
      <c r="C130" s="276"/>
      <c r="D130" s="286">
        <f t="shared" si="7"/>
        <v>200</v>
      </c>
      <c r="E130" s="286">
        <f t="shared" si="7"/>
        <v>0</v>
      </c>
    </row>
    <row r="131" spans="1:5" ht="21" customHeight="1">
      <c r="A131" s="285" t="s">
        <v>196</v>
      </c>
      <c r="B131" s="163" t="s">
        <v>292</v>
      </c>
      <c r="C131" s="276"/>
      <c r="D131" s="286">
        <f t="shared" si="7"/>
        <v>200</v>
      </c>
      <c r="E131" s="286">
        <f t="shared" si="7"/>
        <v>0</v>
      </c>
    </row>
    <row r="132" spans="1:5" ht="22.5" customHeight="1">
      <c r="A132" s="285" t="s">
        <v>195</v>
      </c>
      <c r="B132" s="163" t="s">
        <v>663</v>
      </c>
      <c r="C132" s="276">
        <v>800</v>
      </c>
      <c r="D132" s="286">
        <v>200</v>
      </c>
      <c r="E132" s="286"/>
    </row>
    <row r="133" spans="1:5" ht="18.75" customHeight="1">
      <c r="A133" s="349" t="s">
        <v>671</v>
      </c>
      <c r="B133" s="15" t="s">
        <v>664</v>
      </c>
      <c r="C133" s="276"/>
      <c r="D133" s="284">
        <f t="shared" ref="D133:E133" si="8">D134+D138</f>
        <v>1330</v>
      </c>
      <c r="E133" s="284">
        <f t="shared" si="8"/>
        <v>1330</v>
      </c>
    </row>
    <row r="134" spans="1:5" ht="19.5" customHeight="1">
      <c r="A134" s="351" t="s">
        <v>672</v>
      </c>
      <c r="B134" s="163" t="s">
        <v>665</v>
      </c>
      <c r="C134" s="276"/>
      <c r="D134" s="286">
        <f>D135</f>
        <v>830</v>
      </c>
      <c r="E134" s="286">
        <f>E135</f>
        <v>830</v>
      </c>
    </row>
    <row r="135" spans="1:5" ht="28.5" customHeight="1">
      <c r="A135" s="351" t="s">
        <v>197</v>
      </c>
      <c r="B135" s="163" t="s">
        <v>666</v>
      </c>
      <c r="C135" s="276"/>
      <c r="D135" s="286">
        <f>D136+D137</f>
        <v>830</v>
      </c>
      <c r="E135" s="353">
        <f>E136+E137</f>
        <v>830</v>
      </c>
    </row>
    <row r="136" spans="1:5" ht="42" customHeight="1">
      <c r="A136" s="351" t="s">
        <v>673</v>
      </c>
      <c r="B136" s="163" t="s">
        <v>667</v>
      </c>
      <c r="C136" s="276">
        <v>200</v>
      </c>
      <c r="D136" s="286">
        <v>630</v>
      </c>
      <c r="E136" s="286">
        <v>630</v>
      </c>
    </row>
    <row r="137" spans="1:5" ht="42" customHeight="1">
      <c r="A137" s="356" t="s">
        <v>675</v>
      </c>
      <c r="B137" s="340" t="s">
        <v>674</v>
      </c>
      <c r="C137" s="346">
        <v>200</v>
      </c>
      <c r="D137" s="353">
        <v>200</v>
      </c>
      <c r="E137" s="353">
        <v>200</v>
      </c>
    </row>
    <row r="138" spans="1:5" ht="26.25" customHeight="1">
      <c r="A138" s="341" t="s">
        <v>198</v>
      </c>
      <c r="B138" s="163" t="s">
        <v>668</v>
      </c>
      <c r="C138" s="276"/>
      <c r="D138" s="286">
        <f>D139</f>
        <v>500</v>
      </c>
      <c r="E138" s="286">
        <f>E139</f>
        <v>500</v>
      </c>
    </row>
    <row r="139" spans="1:5" ht="28.5" customHeight="1">
      <c r="A139" s="351" t="s">
        <v>199</v>
      </c>
      <c r="B139" s="163" t="s">
        <v>669</v>
      </c>
      <c r="C139" s="276"/>
      <c r="D139" s="286">
        <f>D141+D140</f>
        <v>500</v>
      </c>
      <c r="E139" s="388">
        <f>E141+E140</f>
        <v>500</v>
      </c>
    </row>
    <row r="140" spans="1:5" ht="28.5" customHeight="1">
      <c r="A140" s="387" t="s">
        <v>851</v>
      </c>
      <c r="B140" s="385" t="s">
        <v>852</v>
      </c>
      <c r="C140" s="383">
        <v>200</v>
      </c>
      <c r="D140" s="388">
        <v>40</v>
      </c>
      <c r="E140" s="388">
        <v>40</v>
      </c>
    </row>
    <row r="141" spans="1:5" ht="26.25" customHeight="1">
      <c r="A141" s="341" t="s">
        <v>260</v>
      </c>
      <c r="B141" s="163" t="s">
        <v>670</v>
      </c>
      <c r="C141" s="276">
        <v>200</v>
      </c>
      <c r="D141" s="286">
        <v>460</v>
      </c>
      <c r="E141" s="286">
        <v>460</v>
      </c>
    </row>
    <row r="142" spans="1:5" ht="29.25" customHeight="1">
      <c r="A142" s="13" t="s">
        <v>354</v>
      </c>
      <c r="B142" s="15" t="s">
        <v>676</v>
      </c>
      <c r="C142" s="278"/>
      <c r="D142" s="284">
        <f>D146+D143</f>
        <v>1853</v>
      </c>
      <c r="E142" s="298">
        <f>E146+E143</f>
        <v>1514</v>
      </c>
    </row>
    <row r="143" spans="1:5" ht="19.5" customHeight="1">
      <c r="A143" s="390" t="s">
        <v>604</v>
      </c>
      <c r="B143" s="163" t="s">
        <v>677</v>
      </c>
      <c r="C143" s="297"/>
      <c r="D143" s="299">
        <f>D144</f>
        <v>1168</v>
      </c>
      <c r="E143" s="299">
        <f>E144</f>
        <v>938</v>
      </c>
    </row>
    <row r="144" spans="1:5" ht="19.5" customHeight="1">
      <c r="A144" s="390" t="s">
        <v>605</v>
      </c>
      <c r="B144" s="163" t="s">
        <v>678</v>
      </c>
      <c r="C144" s="297"/>
      <c r="D144" s="299">
        <f>D145</f>
        <v>1168</v>
      </c>
      <c r="E144" s="299">
        <f>E145</f>
        <v>938</v>
      </c>
    </row>
    <row r="145" spans="1:5" ht="26.25" customHeight="1">
      <c r="A145" s="296" t="s">
        <v>606</v>
      </c>
      <c r="B145" s="163" t="s">
        <v>682</v>
      </c>
      <c r="C145" s="297">
        <v>200</v>
      </c>
      <c r="D145" s="299">
        <v>1168</v>
      </c>
      <c r="E145" s="299">
        <v>938</v>
      </c>
    </row>
    <row r="146" spans="1:5" ht="30" customHeight="1">
      <c r="A146" s="270" t="s">
        <v>355</v>
      </c>
      <c r="B146" s="163" t="s">
        <v>679</v>
      </c>
      <c r="C146" s="276"/>
      <c r="D146" s="286">
        <f>D147</f>
        <v>685</v>
      </c>
      <c r="E146" s="286">
        <f>E147</f>
        <v>576</v>
      </c>
    </row>
    <row r="147" spans="1:5" ht="19.5" customHeight="1">
      <c r="A147" s="270" t="s">
        <v>356</v>
      </c>
      <c r="B147" s="163" t="s">
        <v>680</v>
      </c>
      <c r="C147" s="276"/>
      <c r="D147" s="286">
        <f>D148+D149</f>
        <v>685</v>
      </c>
      <c r="E147" s="286">
        <f>E148+E149</f>
        <v>576</v>
      </c>
    </row>
    <row r="148" spans="1:5" ht="29.25" customHeight="1">
      <c r="A148" s="270" t="s">
        <v>392</v>
      </c>
      <c r="B148" s="163" t="s">
        <v>681</v>
      </c>
      <c r="C148" s="276">
        <v>200</v>
      </c>
      <c r="D148" s="286">
        <v>550</v>
      </c>
      <c r="E148" s="286">
        <v>550</v>
      </c>
    </row>
    <row r="149" spans="1:5" ht="30.75" customHeight="1">
      <c r="A149" s="390" t="s">
        <v>393</v>
      </c>
      <c r="B149" s="163" t="s">
        <v>683</v>
      </c>
      <c r="C149" s="276">
        <v>200</v>
      </c>
      <c r="D149" s="286">
        <v>135</v>
      </c>
      <c r="E149" s="286">
        <v>26</v>
      </c>
    </row>
    <row r="150" spans="1:5" ht="19.5" customHeight="1">
      <c r="A150" s="13" t="s">
        <v>231</v>
      </c>
      <c r="B150" s="277">
        <v>1400000000</v>
      </c>
      <c r="C150" s="278"/>
      <c r="D150" s="284">
        <f t="shared" ref="D150:E150" si="9">D151</f>
        <v>50</v>
      </c>
      <c r="E150" s="284">
        <f t="shared" si="9"/>
        <v>50</v>
      </c>
    </row>
    <row r="151" spans="1:5" ht="36" customHeight="1">
      <c r="A151" s="270" t="s">
        <v>232</v>
      </c>
      <c r="B151" s="279">
        <v>1410000000</v>
      </c>
      <c r="C151" s="276"/>
      <c r="D151" s="286">
        <f>D152</f>
        <v>50</v>
      </c>
      <c r="E151" s="286">
        <f>E152</f>
        <v>50</v>
      </c>
    </row>
    <row r="152" spans="1:5" ht="16.5" customHeight="1">
      <c r="A152" s="270" t="s">
        <v>233</v>
      </c>
      <c r="B152" s="279">
        <v>1410100000</v>
      </c>
      <c r="C152" s="276"/>
      <c r="D152" s="286">
        <f>D153+D154</f>
        <v>50</v>
      </c>
      <c r="E152" s="286">
        <f>E153+E154</f>
        <v>50</v>
      </c>
    </row>
    <row r="153" spans="1:5" ht="25.5" customHeight="1">
      <c r="A153" s="270" t="s">
        <v>264</v>
      </c>
      <c r="B153" s="279">
        <v>1410100700</v>
      </c>
      <c r="C153" s="276">
        <v>200</v>
      </c>
      <c r="D153" s="286"/>
      <c r="E153" s="286"/>
    </row>
    <row r="154" spans="1:5" ht="30" customHeight="1">
      <c r="A154" s="270" t="s">
        <v>265</v>
      </c>
      <c r="B154" s="279">
        <v>1410100710</v>
      </c>
      <c r="C154" s="276">
        <v>200</v>
      </c>
      <c r="D154" s="286">
        <v>50</v>
      </c>
      <c r="E154" s="286">
        <v>50</v>
      </c>
    </row>
    <row r="155" spans="1:5" ht="25.5" customHeight="1">
      <c r="A155" s="13" t="s">
        <v>305</v>
      </c>
      <c r="B155" s="343">
        <v>1600000000</v>
      </c>
      <c r="C155" s="276"/>
      <c r="D155" s="284">
        <f t="shared" ref="D155:E157" si="10">D156</f>
        <v>250</v>
      </c>
      <c r="E155" s="284">
        <f t="shared" si="10"/>
        <v>250</v>
      </c>
    </row>
    <row r="156" spans="1:5" ht="28.5" customHeight="1">
      <c r="A156" s="270" t="s">
        <v>306</v>
      </c>
      <c r="B156" s="344">
        <v>1620000000</v>
      </c>
      <c r="C156" s="276"/>
      <c r="D156" s="286">
        <f t="shared" si="10"/>
        <v>250</v>
      </c>
      <c r="E156" s="286">
        <f t="shared" si="10"/>
        <v>250</v>
      </c>
    </row>
    <row r="157" spans="1:5" ht="28.5" customHeight="1">
      <c r="A157" s="270" t="s">
        <v>307</v>
      </c>
      <c r="B157" s="344">
        <v>1620100000</v>
      </c>
      <c r="C157" s="276"/>
      <c r="D157" s="286">
        <f t="shared" si="10"/>
        <v>250</v>
      </c>
      <c r="E157" s="286">
        <f t="shared" si="10"/>
        <v>250</v>
      </c>
    </row>
    <row r="158" spans="1:5" ht="51.75" customHeight="1">
      <c r="A158" s="122" t="s">
        <v>308</v>
      </c>
      <c r="B158" s="344">
        <v>1620120300</v>
      </c>
      <c r="C158" s="276">
        <v>200</v>
      </c>
      <c r="D158" s="286">
        <v>250</v>
      </c>
      <c r="E158" s="286">
        <v>250</v>
      </c>
    </row>
    <row r="159" spans="1:5" ht="27.75" customHeight="1">
      <c r="A159" s="13" t="s">
        <v>309</v>
      </c>
      <c r="B159" s="343">
        <v>1700000000</v>
      </c>
      <c r="C159" s="278"/>
      <c r="D159" s="284">
        <f>D160+D163</f>
        <v>4992.5</v>
      </c>
      <c r="E159" s="284">
        <f>E160+E163</f>
        <v>4992.5</v>
      </c>
    </row>
    <row r="160" spans="1:5" ht="27.75" customHeight="1">
      <c r="A160" s="270" t="s">
        <v>310</v>
      </c>
      <c r="B160" s="344">
        <v>1710000000</v>
      </c>
      <c r="C160" s="276"/>
      <c r="D160" s="286">
        <f>D161</f>
        <v>2303</v>
      </c>
      <c r="E160" s="286">
        <f>E161</f>
        <v>2303</v>
      </c>
    </row>
    <row r="161" spans="1:5" ht="27.75" customHeight="1">
      <c r="A161" s="285" t="s">
        <v>311</v>
      </c>
      <c r="B161" s="344">
        <v>1710100000</v>
      </c>
      <c r="C161" s="276"/>
      <c r="D161" s="286">
        <f>D162</f>
        <v>2303</v>
      </c>
      <c r="E161" s="309">
        <f>E162</f>
        <v>2303</v>
      </c>
    </row>
    <row r="162" spans="1:5" ht="38.25" customHeight="1">
      <c r="A162" s="122" t="s">
        <v>353</v>
      </c>
      <c r="B162" s="344">
        <v>1710120400</v>
      </c>
      <c r="C162" s="276">
        <v>200</v>
      </c>
      <c r="D162" s="286">
        <v>2303</v>
      </c>
      <c r="E162" s="309">
        <v>2303</v>
      </c>
    </row>
    <row r="163" spans="1:5" ht="28.5" customHeight="1">
      <c r="A163" s="122" t="s">
        <v>312</v>
      </c>
      <c r="B163" s="344">
        <v>1720000000</v>
      </c>
      <c r="C163" s="276"/>
      <c r="D163" s="286">
        <f>D164</f>
        <v>2689.5</v>
      </c>
      <c r="E163" s="286">
        <f>E164</f>
        <v>2689.5</v>
      </c>
    </row>
    <row r="164" spans="1:5" ht="28.5" customHeight="1">
      <c r="A164" s="285" t="s">
        <v>313</v>
      </c>
      <c r="B164" s="344">
        <v>1720100000</v>
      </c>
      <c r="C164" s="276"/>
      <c r="D164" s="286">
        <f>D165</f>
        <v>2689.5</v>
      </c>
      <c r="E164" s="309">
        <f>E165</f>
        <v>2689.5</v>
      </c>
    </row>
    <row r="165" spans="1:5" ht="41.25" customHeight="1">
      <c r="A165" s="122" t="s">
        <v>329</v>
      </c>
      <c r="B165" s="150">
        <v>1720120410</v>
      </c>
      <c r="C165" s="276">
        <v>200</v>
      </c>
      <c r="D165" s="286">
        <v>2689.5</v>
      </c>
      <c r="E165" s="309">
        <v>2689.5</v>
      </c>
    </row>
    <row r="166" spans="1:5" ht="22.5" customHeight="1">
      <c r="A166" s="143" t="s">
        <v>345</v>
      </c>
      <c r="B166" s="343">
        <v>1900000000</v>
      </c>
      <c r="C166" s="278"/>
      <c r="D166" s="284">
        <f t="shared" ref="D166:E168" si="11">D167</f>
        <v>50</v>
      </c>
      <c r="E166" s="284">
        <f t="shared" si="11"/>
        <v>0</v>
      </c>
    </row>
    <row r="167" spans="1:5" ht="17.25" customHeight="1">
      <c r="A167" s="123" t="s">
        <v>346</v>
      </c>
      <c r="B167" s="344">
        <v>1910000000</v>
      </c>
      <c r="C167" s="276"/>
      <c r="D167" s="286">
        <f t="shared" si="11"/>
        <v>50</v>
      </c>
      <c r="E167" s="286">
        <f t="shared" si="11"/>
        <v>0</v>
      </c>
    </row>
    <row r="168" spans="1:5" ht="18.75" customHeight="1">
      <c r="A168" s="382" t="s">
        <v>347</v>
      </c>
      <c r="B168" s="344">
        <v>1910100000</v>
      </c>
      <c r="C168" s="276"/>
      <c r="D168" s="286">
        <f t="shared" si="11"/>
        <v>50</v>
      </c>
      <c r="E168" s="286">
        <f t="shared" si="11"/>
        <v>0</v>
      </c>
    </row>
    <row r="169" spans="1:5" ht="27" customHeight="1">
      <c r="A169" s="270" t="s">
        <v>348</v>
      </c>
      <c r="B169" s="344">
        <v>1910100550</v>
      </c>
      <c r="C169" s="276">
        <v>200</v>
      </c>
      <c r="D169" s="286">
        <v>50</v>
      </c>
      <c r="E169" s="286"/>
    </row>
    <row r="170" spans="1:5" ht="23.25" customHeight="1">
      <c r="A170" s="283" t="s">
        <v>16</v>
      </c>
      <c r="B170" s="277">
        <v>4000000000</v>
      </c>
      <c r="C170" s="276"/>
      <c r="D170" s="284">
        <f>D171+D172</f>
        <v>1053.5999999999999</v>
      </c>
      <c r="E170" s="284">
        <f>E171+E172</f>
        <v>1053.5999999999999</v>
      </c>
    </row>
    <row r="171" spans="1:5" ht="42" customHeight="1">
      <c r="A171" s="285" t="s">
        <v>205</v>
      </c>
      <c r="B171" s="279">
        <v>4090000270</v>
      </c>
      <c r="C171" s="276">
        <v>100</v>
      </c>
      <c r="D171" s="286">
        <v>956.6</v>
      </c>
      <c r="E171" s="286">
        <v>956.6</v>
      </c>
    </row>
    <row r="172" spans="1:5" ht="26.25" customHeight="1">
      <c r="A172" s="285" t="s">
        <v>266</v>
      </c>
      <c r="B172" s="279">
        <v>4090000270</v>
      </c>
      <c r="C172" s="276">
        <v>200</v>
      </c>
      <c r="D172" s="286">
        <v>97</v>
      </c>
      <c r="E172" s="286">
        <v>97</v>
      </c>
    </row>
    <row r="173" spans="1:5" ht="27" customHeight="1">
      <c r="A173" s="45" t="s">
        <v>229</v>
      </c>
      <c r="B173" s="277">
        <v>4100000000</v>
      </c>
      <c r="C173" s="276"/>
      <c r="D173" s="284">
        <f>D174+D175+D176+D177+D181+D182+D183+D178+D179+D180+D184+D185</f>
        <v>22436.9</v>
      </c>
      <c r="E173" s="307">
        <f>E174+E175+E176+E177+E181+E182+E183+E178+E179+E180+E184+E185</f>
        <v>22436.9</v>
      </c>
    </row>
    <row r="174" spans="1:5" ht="38.25" customHeight="1">
      <c r="A174" s="7" t="s">
        <v>206</v>
      </c>
      <c r="B174" s="279">
        <v>4190000250</v>
      </c>
      <c r="C174" s="276">
        <v>100</v>
      </c>
      <c r="D174" s="286">
        <v>1313.5</v>
      </c>
      <c r="E174" s="286">
        <v>1313.5</v>
      </c>
    </row>
    <row r="175" spans="1:5" ht="42.75" customHeight="1">
      <c r="A175" s="285" t="s">
        <v>207</v>
      </c>
      <c r="B175" s="279">
        <v>4190000280</v>
      </c>
      <c r="C175" s="276">
        <v>100</v>
      </c>
      <c r="D175" s="286">
        <v>12279.7</v>
      </c>
      <c r="E175" s="286">
        <v>12279.7</v>
      </c>
    </row>
    <row r="176" spans="1:5" ht="26.25" customHeight="1">
      <c r="A176" s="285" t="s">
        <v>267</v>
      </c>
      <c r="B176" s="279">
        <v>4190000280</v>
      </c>
      <c r="C176" s="276">
        <v>200</v>
      </c>
      <c r="D176" s="286">
        <v>2437.6</v>
      </c>
      <c r="E176" s="286">
        <v>2437.6</v>
      </c>
    </row>
    <row r="177" spans="1:5" ht="21.75" customHeight="1">
      <c r="A177" s="285" t="s">
        <v>208</v>
      </c>
      <c r="B177" s="279">
        <v>4190000280</v>
      </c>
      <c r="C177" s="276">
        <v>800</v>
      </c>
      <c r="D177" s="286">
        <v>25.4</v>
      </c>
      <c r="E177" s="286">
        <v>25.4</v>
      </c>
    </row>
    <row r="178" spans="1:5" ht="42" customHeight="1">
      <c r="A178" s="285" t="s">
        <v>230</v>
      </c>
      <c r="B178" s="269" t="s">
        <v>216</v>
      </c>
      <c r="C178" s="6" t="s">
        <v>8</v>
      </c>
      <c r="D178" s="286">
        <v>1240.2</v>
      </c>
      <c r="E178" s="309">
        <v>1240.2</v>
      </c>
    </row>
    <row r="179" spans="1:5" ht="27" customHeight="1">
      <c r="A179" s="285" t="s">
        <v>268</v>
      </c>
      <c r="B179" s="269" t="s">
        <v>216</v>
      </c>
      <c r="C179" s="6" t="s">
        <v>80</v>
      </c>
      <c r="D179" s="286">
        <v>156</v>
      </c>
      <c r="E179" s="309">
        <v>156</v>
      </c>
    </row>
    <row r="180" spans="1:5" ht="29.25" customHeight="1">
      <c r="A180" s="285" t="s">
        <v>365</v>
      </c>
      <c r="B180" s="269" t="s">
        <v>216</v>
      </c>
      <c r="C180" s="6" t="s">
        <v>364</v>
      </c>
      <c r="D180" s="286">
        <v>3</v>
      </c>
      <c r="E180" s="309">
        <v>3</v>
      </c>
    </row>
    <row r="181" spans="1:5" ht="38.25" customHeight="1">
      <c r="A181" s="285" t="s">
        <v>209</v>
      </c>
      <c r="B181" s="279">
        <v>4190000290</v>
      </c>
      <c r="C181" s="276">
        <v>100</v>
      </c>
      <c r="D181" s="286">
        <v>3450.3</v>
      </c>
      <c r="E181" s="309">
        <v>3450.3</v>
      </c>
    </row>
    <row r="182" spans="1:5" ht="25.5" customHeight="1">
      <c r="A182" s="285" t="s">
        <v>269</v>
      </c>
      <c r="B182" s="279">
        <v>4190000290</v>
      </c>
      <c r="C182" s="276">
        <v>200</v>
      </c>
      <c r="D182" s="286">
        <v>205.4</v>
      </c>
      <c r="E182" s="309">
        <v>205.4</v>
      </c>
    </row>
    <row r="183" spans="1:5" ht="27.75" customHeight="1">
      <c r="A183" s="285" t="s">
        <v>210</v>
      </c>
      <c r="B183" s="279">
        <v>4190000290</v>
      </c>
      <c r="C183" s="276">
        <v>800</v>
      </c>
      <c r="D183" s="286">
        <v>2</v>
      </c>
      <c r="E183" s="309">
        <v>2</v>
      </c>
    </row>
    <row r="184" spans="1:5" ht="42" customHeight="1">
      <c r="A184" s="285" t="s">
        <v>369</v>
      </c>
      <c r="B184" s="279">
        <v>4190000270</v>
      </c>
      <c r="C184" s="276">
        <v>100</v>
      </c>
      <c r="D184" s="286">
        <v>1213.8</v>
      </c>
      <c r="E184" s="286">
        <v>1213.8</v>
      </c>
    </row>
    <row r="185" spans="1:5" ht="29.25" customHeight="1">
      <c r="A185" s="285" t="s">
        <v>370</v>
      </c>
      <c r="B185" s="279">
        <v>4190000270</v>
      </c>
      <c r="C185" s="276">
        <v>200</v>
      </c>
      <c r="D185" s="286">
        <v>110</v>
      </c>
      <c r="E185" s="286">
        <v>110</v>
      </c>
    </row>
    <row r="186" spans="1:5" ht="18" customHeight="1">
      <c r="A186" s="45" t="s">
        <v>17</v>
      </c>
      <c r="B186" s="277">
        <v>4290000000</v>
      </c>
      <c r="C186" s="276"/>
      <c r="D186" s="284">
        <f>D187+D188+D189+D190+D191+D192+D193+D194+D195+D196+D197+D198+D200+D199</f>
        <v>14139.199999999999</v>
      </c>
      <c r="E186" s="307">
        <f>E187+E188+E189+E190+E191+E192+E193+E194+E195+E196+E197+E198+E200+E199</f>
        <v>13287.9</v>
      </c>
    </row>
    <row r="187" spans="1:5" ht="18.75" customHeight="1">
      <c r="A187" s="285" t="s">
        <v>211</v>
      </c>
      <c r="B187" s="279">
        <v>4290020090</v>
      </c>
      <c r="C187" s="276">
        <v>800</v>
      </c>
      <c r="D187" s="286">
        <v>5300</v>
      </c>
      <c r="E187" s="286">
        <v>5300</v>
      </c>
    </row>
    <row r="188" spans="1:5" ht="27.75" customHeight="1">
      <c r="A188" s="285" t="s">
        <v>212</v>
      </c>
      <c r="B188" s="279">
        <v>4290020100</v>
      </c>
      <c r="C188" s="276">
        <v>200</v>
      </c>
      <c r="D188" s="286">
        <v>200</v>
      </c>
      <c r="E188" s="286">
        <v>250</v>
      </c>
    </row>
    <row r="189" spans="1:5" ht="28.5" customHeight="1">
      <c r="A189" s="285" t="s">
        <v>270</v>
      </c>
      <c r="B189" s="279">
        <v>4290020110</v>
      </c>
      <c r="C189" s="276">
        <v>200</v>
      </c>
      <c r="D189" s="286">
        <v>53.6</v>
      </c>
      <c r="E189" s="286">
        <v>53.6</v>
      </c>
    </row>
    <row r="190" spans="1:5" ht="28.5" customHeight="1">
      <c r="A190" s="285" t="s">
        <v>288</v>
      </c>
      <c r="B190" s="279">
        <v>4290020120</v>
      </c>
      <c r="C190" s="276">
        <v>800</v>
      </c>
      <c r="D190" s="286">
        <v>28.5</v>
      </c>
      <c r="E190" s="286">
        <v>28.5</v>
      </c>
    </row>
    <row r="191" spans="1:5" ht="39.75" customHeight="1">
      <c r="A191" s="285" t="s">
        <v>271</v>
      </c>
      <c r="B191" s="279">
        <v>4290020140</v>
      </c>
      <c r="C191" s="276">
        <v>200</v>
      </c>
      <c r="D191" s="286">
        <v>306.5</v>
      </c>
      <c r="E191" s="286">
        <v>306.5</v>
      </c>
    </row>
    <row r="192" spans="1:5" ht="40.5" customHeight="1">
      <c r="A192" s="285" t="s">
        <v>272</v>
      </c>
      <c r="B192" s="279">
        <v>4290020150</v>
      </c>
      <c r="C192" s="276">
        <v>200</v>
      </c>
      <c r="D192" s="286">
        <v>1296.3</v>
      </c>
      <c r="E192" s="286">
        <v>1296.3</v>
      </c>
    </row>
    <row r="193" spans="1:5" ht="55.5" customHeight="1">
      <c r="A193" s="285" t="s">
        <v>21</v>
      </c>
      <c r="B193" s="279">
        <v>4290000300</v>
      </c>
      <c r="C193" s="276">
        <v>100</v>
      </c>
      <c r="D193" s="286">
        <v>3017.1</v>
      </c>
      <c r="E193" s="286">
        <v>3017.1</v>
      </c>
    </row>
    <row r="194" spans="1:5" ht="42" customHeight="1">
      <c r="A194" s="285" t="s">
        <v>273</v>
      </c>
      <c r="B194" s="279">
        <v>4290000300</v>
      </c>
      <c r="C194" s="276">
        <v>200</v>
      </c>
      <c r="D194" s="286">
        <v>920.5</v>
      </c>
      <c r="E194" s="286">
        <v>920.5</v>
      </c>
    </row>
    <row r="195" spans="1:5" ht="29.25" customHeight="1">
      <c r="A195" s="285" t="s">
        <v>22</v>
      </c>
      <c r="B195" s="279">
        <v>4290000300</v>
      </c>
      <c r="C195" s="276">
        <v>800</v>
      </c>
      <c r="D195" s="286">
        <v>24.5</v>
      </c>
      <c r="E195" s="286">
        <v>24.5</v>
      </c>
    </row>
    <row r="196" spans="1:5" ht="28.5" customHeight="1">
      <c r="A196" s="7" t="s">
        <v>274</v>
      </c>
      <c r="B196" s="279">
        <v>4290020160</v>
      </c>
      <c r="C196" s="276">
        <v>200</v>
      </c>
      <c r="D196" s="286">
        <v>548.20000000000005</v>
      </c>
      <c r="E196" s="286">
        <v>196.7</v>
      </c>
    </row>
    <row r="197" spans="1:5" ht="30" customHeight="1">
      <c r="A197" s="285" t="s">
        <v>304</v>
      </c>
      <c r="B197" s="279">
        <v>4290020180</v>
      </c>
      <c r="C197" s="276">
        <v>200</v>
      </c>
      <c r="D197" s="286">
        <v>400</v>
      </c>
      <c r="E197" s="286">
        <v>400</v>
      </c>
    </row>
    <row r="198" spans="1:5" ht="28.5" customHeight="1">
      <c r="A198" s="308" t="s">
        <v>610</v>
      </c>
      <c r="B198" s="303">
        <v>4290000360</v>
      </c>
      <c r="C198" s="304">
        <v>200</v>
      </c>
      <c r="D198" s="309">
        <v>549.79999999999995</v>
      </c>
      <c r="E198" s="309"/>
    </row>
    <row r="199" spans="1:5" ht="27" customHeight="1">
      <c r="A199" s="7" t="s">
        <v>603</v>
      </c>
      <c r="B199" s="291">
        <v>4290000380</v>
      </c>
      <c r="C199" s="292">
        <v>200</v>
      </c>
      <c r="D199" s="294">
        <v>177.8</v>
      </c>
      <c r="E199" s="90">
        <v>177.8</v>
      </c>
    </row>
    <row r="200" spans="1:5" ht="29.25" customHeight="1">
      <c r="A200" s="7" t="s">
        <v>213</v>
      </c>
      <c r="B200" s="279">
        <v>4290007010</v>
      </c>
      <c r="C200" s="276">
        <v>300</v>
      </c>
      <c r="D200" s="286">
        <v>1316.4</v>
      </c>
      <c r="E200" s="286">
        <v>1316.4</v>
      </c>
    </row>
    <row r="201" spans="1:5" ht="27" customHeight="1">
      <c r="A201" s="45" t="s">
        <v>18</v>
      </c>
      <c r="B201" s="277">
        <v>4300000000</v>
      </c>
      <c r="C201" s="276"/>
      <c r="D201" s="284">
        <f t="shared" ref="D201:E201" si="12">D202</f>
        <v>372.5</v>
      </c>
      <c r="E201" s="284">
        <f t="shared" si="12"/>
        <v>372.5</v>
      </c>
    </row>
    <row r="202" spans="1:5" ht="15.75" customHeight="1">
      <c r="A202" s="7" t="s">
        <v>17</v>
      </c>
      <c r="B202" s="279">
        <v>4390000000</v>
      </c>
      <c r="C202" s="276"/>
      <c r="D202" s="286">
        <f>D205+D206+D203+D204</f>
        <v>372.5</v>
      </c>
      <c r="E202" s="309">
        <f>E205+E206+E203+E204</f>
        <v>372.5</v>
      </c>
    </row>
    <row r="203" spans="1:5" ht="51.75" customHeight="1">
      <c r="A203" s="390" t="s">
        <v>202</v>
      </c>
      <c r="B203" s="303">
        <v>4390080360</v>
      </c>
      <c r="C203" s="304">
        <v>100</v>
      </c>
      <c r="D203" s="309">
        <v>327.3</v>
      </c>
      <c r="E203" s="309">
        <v>327.3</v>
      </c>
    </row>
    <row r="204" spans="1:5" ht="27" customHeight="1">
      <c r="A204" s="301" t="s">
        <v>262</v>
      </c>
      <c r="B204" s="303">
        <v>4390080360</v>
      </c>
      <c r="C204" s="304">
        <v>200</v>
      </c>
      <c r="D204" s="309">
        <v>35.4</v>
      </c>
      <c r="E204" s="309">
        <v>35.4</v>
      </c>
    </row>
    <row r="205" spans="1:5" ht="31.5" customHeight="1">
      <c r="A205" s="285" t="s">
        <v>275</v>
      </c>
      <c r="B205" s="279">
        <v>4390080350</v>
      </c>
      <c r="C205" s="276">
        <v>200</v>
      </c>
      <c r="D205" s="286">
        <v>6.8</v>
      </c>
      <c r="E205" s="286">
        <v>6.8</v>
      </c>
    </row>
    <row r="206" spans="1:5" ht="65.25" customHeight="1">
      <c r="A206" s="329" t="s">
        <v>276</v>
      </c>
      <c r="B206" s="279">
        <v>4390080370</v>
      </c>
      <c r="C206" s="276">
        <v>200</v>
      </c>
      <c r="D206" s="286">
        <v>3</v>
      </c>
      <c r="E206" s="286">
        <v>3</v>
      </c>
    </row>
    <row r="207" spans="1:5" ht="31.5" customHeight="1">
      <c r="A207" s="312" t="s">
        <v>609</v>
      </c>
      <c r="B207" s="302">
        <v>4400000000</v>
      </c>
      <c r="C207" s="37"/>
      <c r="D207" s="307">
        <f>D208</f>
        <v>0.9</v>
      </c>
      <c r="E207" s="307">
        <f>E208</f>
        <v>0.9</v>
      </c>
    </row>
    <row r="208" spans="1:5" ht="25.5" customHeight="1">
      <c r="A208" s="5" t="s">
        <v>17</v>
      </c>
      <c r="B208" s="303">
        <v>4490000000</v>
      </c>
      <c r="C208" s="37"/>
      <c r="D208" s="309">
        <f>D209</f>
        <v>0.9</v>
      </c>
      <c r="E208" s="309">
        <f>E209</f>
        <v>0.9</v>
      </c>
    </row>
    <row r="209" spans="1:5" ht="37.5" customHeight="1">
      <c r="A209" s="337" t="s">
        <v>630</v>
      </c>
      <c r="B209" s="344">
        <v>4490051200</v>
      </c>
      <c r="C209" s="37">
        <v>200</v>
      </c>
      <c r="D209" s="309">
        <v>0.9</v>
      </c>
      <c r="E209" s="309">
        <v>0.9</v>
      </c>
    </row>
    <row r="210" spans="1:5" ht="19.5" customHeight="1">
      <c r="A210" s="75" t="s">
        <v>19</v>
      </c>
      <c r="B210" s="76"/>
      <c r="C210" s="73"/>
      <c r="D210" s="74">
        <f>D16+D85+D100+D129+D133+D170+D173+D186+D201+D150+D155+D159+D166+D142+D207</f>
        <v>174832.6</v>
      </c>
      <c r="E210" s="74">
        <f>E16+E85+E100+E129+E133+E170+E173+E186+E201+E150+E155+E159+E166+E142+E207</f>
        <v>169982.5</v>
      </c>
    </row>
  </sheetData>
  <mergeCells count="21">
    <mergeCell ref="A28:A29"/>
    <mergeCell ref="B28:B29"/>
    <mergeCell ref="C28:C29"/>
    <mergeCell ref="E28:E29"/>
    <mergeCell ref="D28:D29"/>
    <mergeCell ref="D13:D15"/>
    <mergeCell ref="B12:B15"/>
    <mergeCell ref="C12:C14"/>
    <mergeCell ref="A12:A15"/>
    <mergeCell ref="A8:E8"/>
    <mergeCell ref="A9:E9"/>
    <mergeCell ref="A10:E10"/>
    <mergeCell ref="A11:E11"/>
    <mergeCell ref="E13:E15"/>
    <mergeCell ref="D12:E12"/>
    <mergeCell ref="A7:E7"/>
    <mergeCell ref="A1:E1"/>
    <mergeCell ref="A2:E2"/>
    <mergeCell ref="B3:E3"/>
    <mergeCell ref="B4:E4"/>
    <mergeCell ref="A5:E5"/>
  </mergeCells>
  <pageMargins left="0.7" right="0.7" top="0.75" bottom="0.75" header="0.3" footer="0.3"/>
  <pageSetup paperSize="9" scale="67" orientation="portrait" r:id="rId1"/>
  <rowBreaks count="2" manualBreakCount="2">
    <brk id="44" max="16383" man="1"/>
    <brk id="70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>
  <dimension ref="A1:C50"/>
  <sheetViews>
    <sheetView topLeftCell="A19" zoomScaleSheetLayoutView="100" workbookViewId="0">
      <selection activeCell="B57" sqref="B57"/>
    </sheetView>
  </sheetViews>
  <sheetFormatPr defaultRowHeight="15"/>
  <cols>
    <col min="1" max="1" width="8.5703125" customWidth="1"/>
    <col min="2" max="2" width="86.7109375" customWidth="1"/>
  </cols>
  <sheetData>
    <row r="1" spans="1:3" ht="15.75">
      <c r="B1" s="402" t="s">
        <v>301</v>
      </c>
      <c r="C1" s="402"/>
    </row>
    <row r="2" spans="1:3" ht="15.75">
      <c r="B2" s="402" t="s">
        <v>0</v>
      </c>
      <c r="C2" s="402"/>
    </row>
    <row r="3" spans="1:3" ht="15.75">
      <c r="B3" s="402" t="s">
        <v>1</v>
      </c>
      <c r="C3" s="402"/>
    </row>
    <row r="4" spans="1:3" ht="15.75">
      <c r="B4" s="402" t="s">
        <v>2</v>
      </c>
      <c r="C4" s="402"/>
    </row>
    <row r="5" spans="1:3" ht="18.75">
      <c r="A5" s="2"/>
      <c r="B5" s="402" t="s">
        <v>350</v>
      </c>
      <c r="C5" s="402"/>
    </row>
    <row r="6" spans="1:3" ht="9" customHeight="1">
      <c r="A6" s="2"/>
      <c r="B6" s="280"/>
    </row>
    <row r="7" spans="1:3">
      <c r="A7" s="418" t="s">
        <v>25</v>
      </c>
      <c r="B7" s="471"/>
    </row>
    <row r="8" spans="1:3" ht="31.5" customHeight="1">
      <c r="A8" s="418" t="s">
        <v>592</v>
      </c>
      <c r="B8" s="471"/>
    </row>
    <row r="9" spans="1:3" ht="17.25" customHeight="1">
      <c r="A9" s="493" t="s">
        <v>4</v>
      </c>
      <c r="B9" s="493"/>
      <c r="C9" s="493"/>
    </row>
    <row r="10" spans="1:3" ht="54" customHeight="1">
      <c r="A10" s="99"/>
      <c r="B10" s="95" t="s">
        <v>3</v>
      </c>
      <c r="C10" s="277" t="s">
        <v>578</v>
      </c>
    </row>
    <row r="11" spans="1:3">
      <c r="A11" s="98" t="s">
        <v>46</v>
      </c>
      <c r="B11" s="94" t="s">
        <v>26</v>
      </c>
      <c r="C11" s="350">
        <f>C12+C13+C15+C16+C17+C18+C19</f>
        <v>25193.5</v>
      </c>
    </row>
    <row r="12" spans="1:3" s="12" customFormat="1" ht="27.75" customHeight="1">
      <c r="A12" s="97" t="s">
        <v>85</v>
      </c>
      <c r="B12" s="125" t="s">
        <v>86</v>
      </c>
      <c r="C12" s="167">
        <v>1313.5</v>
      </c>
    </row>
    <row r="13" spans="1:3" ht="29.25" customHeight="1">
      <c r="A13" s="492" t="s">
        <v>47</v>
      </c>
      <c r="B13" s="491" t="s">
        <v>334</v>
      </c>
      <c r="C13" s="147">
        <v>1053.5999999999999</v>
      </c>
    </row>
    <row r="14" spans="1:3" ht="15" hidden="1" customHeight="1">
      <c r="A14" s="492"/>
      <c r="B14" s="491"/>
      <c r="C14" s="167"/>
    </row>
    <row r="15" spans="1:3" ht="30" customHeight="1">
      <c r="A15" s="177" t="s">
        <v>48</v>
      </c>
      <c r="B15" s="146" t="s">
        <v>335</v>
      </c>
      <c r="C15" s="203">
        <v>15118.3</v>
      </c>
    </row>
    <row r="16" spans="1:3">
      <c r="A16" s="97" t="s">
        <v>83</v>
      </c>
      <c r="B16" s="96" t="s">
        <v>84</v>
      </c>
      <c r="C16" s="167">
        <v>13.4</v>
      </c>
    </row>
    <row r="17" spans="1:3" ht="29.25" customHeight="1">
      <c r="A17" s="97" t="s">
        <v>49</v>
      </c>
      <c r="B17" s="125" t="s">
        <v>27</v>
      </c>
      <c r="C17" s="147">
        <v>3657.7</v>
      </c>
    </row>
    <row r="18" spans="1:3">
      <c r="A18" s="97" t="s">
        <v>50</v>
      </c>
      <c r="B18" s="96" t="s">
        <v>28</v>
      </c>
      <c r="C18" s="167">
        <v>1351.6</v>
      </c>
    </row>
    <row r="19" spans="1:3">
      <c r="A19" s="97" t="s">
        <v>51</v>
      </c>
      <c r="B19" s="96" t="s">
        <v>29</v>
      </c>
      <c r="C19" s="167">
        <v>2685.4</v>
      </c>
    </row>
    <row r="20" spans="1:3" ht="16.5" customHeight="1">
      <c r="A20" s="488" t="s">
        <v>52</v>
      </c>
      <c r="B20" s="489" t="s">
        <v>30</v>
      </c>
      <c r="C20" s="490">
        <f t="shared" ref="C20" si="0">C22</f>
        <v>6058</v>
      </c>
    </row>
    <row r="21" spans="1:3" ht="15" hidden="1" customHeight="1">
      <c r="A21" s="488"/>
      <c r="B21" s="489"/>
      <c r="C21" s="490"/>
    </row>
    <row r="22" spans="1:3" ht="26.25" customHeight="1">
      <c r="A22" s="97" t="s">
        <v>53</v>
      </c>
      <c r="B22" s="491" t="s">
        <v>31</v>
      </c>
      <c r="C22" s="147">
        <v>6058</v>
      </c>
    </row>
    <row r="23" spans="1:3" ht="15" hidden="1" customHeight="1">
      <c r="A23" s="97"/>
      <c r="B23" s="491"/>
      <c r="C23" s="167"/>
    </row>
    <row r="24" spans="1:3" ht="14.25" customHeight="1">
      <c r="A24" s="98" t="s">
        <v>54</v>
      </c>
      <c r="B24" s="94" t="s">
        <v>32</v>
      </c>
      <c r="C24" s="350">
        <f t="shared" ref="C24" si="1">C25+C26+C27</f>
        <v>6865.7000000000007</v>
      </c>
    </row>
    <row r="25" spans="1:3">
      <c r="A25" s="97" t="s">
        <v>55</v>
      </c>
      <c r="B25" s="96" t="s">
        <v>33</v>
      </c>
      <c r="C25" s="167">
        <v>238.6</v>
      </c>
    </row>
    <row r="26" spans="1:3">
      <c r="A26" s="97" t="s">
        <v>56</v>
      </c>
      <c r="B26" s="96" t="s">
        <v>34</v>
      </c>
      <c r="C26" s="167">
        <v>4657.1000000000004</v>
      </c>
    </row>
    <row r="27" spans="1:3">
      <c r="A27" s="97" t="s">
        <v>57</v>
      </c>
      <c r="B27" s="96" t="s">
        <v>35</v>
      </c>
      <c r="C27" s="167">
        <v>1970</v>
      </c>
    </row>
    <row r="28" spans="1:3">
      <c r="A28" s="127" t="s">
        <v>337</v>
      </c>
      <c r="B28" s="124" t="s">
        <v>336</v>
      </c>
      <c r="C28" s="350">
        <f t="shared" ref="C28" si="2">C29+C30+C31</f>
        <v>9839.4</v>
      </c>
    </row>
    <row r="29" spans="1:3">
      <c r="A29" s="128" t="s">
        <v>331</v>
      </c>
      <c r="B29" s="125" t="s">
        <v>338</v>
      </c>
      <c r="C29" s="240">
        <v>1023.1</v>
      </c>
    </row>
    <row r="30" spans="1:3">
      <c r="A30" s="128" t="s">
        <v>330</v>
      </c>
      <c r="B30" s="125" t="s">
        <v>339</v>
      </c>
      <c r="C30" s="167">
        <v>7367.8</v>
      </c>
    </row>
    <row r="31" spans="1:3">
      <c r="A31" s="128" t="s">
        <v>332</v>
      </c>
      <c r="B31" s="125" t="s">
        <v>340</v>
      </c>
      <c r="C31" s="167">
        <v>1448.5</v>
      </c>
    </row>
    <row r="32" spans="1:3">
      <c r="A32" s="98" t="s">
        <v>58</v>
      </c>
      <c r="B32" s="33" t="s">
        <v>78</v>
      </c>
      <c r="C32" s="350">
        <f t="shared" ref="C32" si="3">C33+C34+C36+C37+C35</f>
        <v>126244.1</v>
      </c>
    </row>
    <row r="33" spans="1:3">
      <c r="A33" s="97" t="s">
        <v>59</v>
      </c>
      <c r="B33" s="14" t="s">
        <v>36</v>
      </c>
      <c r="C33" s="167">
        <v>15676.9</v>
      </c>
    </row>
    <row r="34" spans="1:3">
      <c r="A34" s="97" t="s">
        <v>60</v>
      </c>
      <c r="B34" s="14" t="s">
        <v>37</v>
      </c>
      <c r="C34" s="167">
        <v>93985.1</v>
      </c>
    </row>
    <row r="35" spans="1:3">
      <c r="A35" s="157" t="s">
        <v>358</v>
      </c>
      <c r="B35" s="156" t="s">
        <v>359</v>
      </c>
      <c r="C35" s="167">
        <v>5663.6</v>
      </c>
    </row>
    <row r="36" spans="1:3">
      <c r="A36" s="97" t="s">
        <v>61</v>
      </c>
      <c r="B36" s="14" t="s">
        <v>302</v>
      </c>
      <c r="C36" s="167">
        <v>877.6</v>
      </c>
    </row>
    <row r="37" spans="1:3">
      <c r="A37" s="97" t="s">
        <v>62</v>
      </c>
      <c r="B37" s="14" t="s">
        <v>38</v>
      </c>
      <c r="C37" s="167">
        <v>10040.9</v>
      </c>
    </row>
    <row r="38" spans="1:3">
      <c r="A38" s="98" t="s">
        <v>63</v>
      </c>
      <c r="B38" s="33" t="s">
        <v>238</v>
      </c>
      <c r="C38" s="350">
        <f t="shared" ref="C38" si="4">C39+C40</f>
        <v>9790.7000000000007</v>
      </c>
    </row>
    <row r="39" spans="1:3">
      <c r="A39" s="97" t="s">
        <v>64</v>
      </c>
      <c r="B39" s="14" t="s">
        <v>39</v>
      </c>
      <c r="C39" s="167">
        <v>8391.5</v>
      </c>
    </row>
    <row r="40" spans="1:3">
      <c r="A40" s="97" t="s">
        <v>236</v>
      </c>
      <c r="B40" s="14" t="s">
        <v>237</v>
      </c>
      <c r="C40" s="167">
        <v>1399.2</v>
      </c>
    </row>
    <row r="41" spans="1:3">
      <c r="A41" s="98" t="s">
        <v>65</v>
      </c>
      <c r="B41" s="33" t="s">
        <v>40</v>
      </c>
      <c r="C41" s="350">
        <f t="shared" ref="C41" si="5">C42+C44+C43</f>
        <v>2435.6999999999998</v>
      </c>
    </row>
    <row r="42" spans="1:3">
      <c r="A42" s="97" t="s">
        <v>66</v>
      </c>
      <c r="B42" s="14" t="s">
        <v>41</v>
      </c>
      <c r="C42" s="167">
        <v>1373.5</v>
      </c>
    </row>
    <row r="43" spans="1:3">
      <c r="A43" s="97" t="s">
        <v>293</v>
      </c>
      <c r="B43" s="14" t="s">
        <v>294</v>
      </c>
      <c r="C43" s="167">
        <v>570</v>
      </c>
    </row>
    <row r="44" spans="1:3">
      <c r="A44" s="97" t="s">
        <v>67</v>
      </c>
      <c r="B44" s="14" t="s">
        <v>42</v>
      </c>
      <c r="C44" s="167">
        <v>492.2</v>
      </c>
    </row>
    <row r="45" spans="1:3">
      <c r="A45" s="98" t="s">
        <v>68</v>
      </c>
      <c r="B45" s="33" t="s">
        <v>43</v>
      </c>
      <c r="C45" s="167">
        <f>C46</f>
        <v>247.8</v>
      </c>
    </row>
    <row r="46" spans="1:3">
      <c r="A46" s="97" t="s">
        <v>69</v>
      </c>
      <c r="B46" s="14" t="s">
        <v>44</v>
      </c>
      <c r="C46" s="167">
        <v>247.8</v>
      </c>
    </row>
    <row r="47" spans="1:3" ht="21.75" customHeight="1">
      <c r="A47" s="98"/>
      <c r="B47" s="33" t="s">
        <v>45</v>
      </c>
      <c r="C47" s="199">
        <f>C11+C20+C24+C32+C38+C41+C45+C28</f>
        <v>186674.9</v>
      </c>
    </row>
    <row r="49" spans="2:2">
      <c r="B49" s="126"/>
    </row>
    <row r="50" spans="2:2" ht="51.75" customHeight="1">
      <c r="B50" s="130"/>
    </row>
  </sheetData>
  <mergeCells count="14">
    <mergeCell ref="B1:C1"/>
    <mergeCell ref="A20:A21"/>
    <mergeCell ref="B20:B21"/>
    <mergeCell ref="C20:C21"/>
    <mergeCell ref="B22:B23"/>
    <mergeCell ref="B2:C2"/>
    <mergeCell ref="A7:B7"/>
    <mergeCell ref="A8:B8"/>
    <mergeCell ref="A13:A14"/>
    <mergeCell ref="B13:B14"/>
    <mergeCell ref="B3:C3"/>
    <mergeCell ref="B4:C4"/>
    <mergeCell ref="B5:C5"/>
    <mergeCell ref="A9:C9"/>
  </mergeCells>
  <pageMargins left="0.7" right="0.7" top="0.75" bottom="0.75" header="0.3" footer="0.3"/>
  <pageSetup paperSize="9" scale="8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14</vt:i4>
      </vt:variant>
      <vt:variant>
        <vt:lpstr>Именованные диапазоны</vt:lpstr>
      </vt:variant>
      <vt:variant>
        <vt:i4>2</vt:i4>
      </vt:variant>
    </vt:vector>
  </HeadingPairs>
  <TitlesOfParts>
    <vt:vector size="16" baseType="lpstr">
      <vt:lpstr>Приложение 1</vt:lpstr>
      <vt:lpstr>Приложение 2</vt:lpstr>
      <vt:lpstr>Приложение 3</vt:lpstr>
      <vt:lpstr>Приложение 4</vt:lpstr>
      <vt:lpstr>Приложение 5</vt:lpstr>
      <vt:lpstr>Приложение 6</vt:lpstr>
      <vt:lpstr>Приложение 7</vt:lpstr>
      <vt:lpstr>Приложение 8</vt:lpstr>
      <vt:lpstr>Приложение 9</vt:lpstr>
      <vt:lpstr>Приложение 10</vt:lpstr>
      <vt:lpstr>Приложение 11</vt:lpstr>
      <vt:lpstr>Приложение 12</vt:lpstr>
      <vt:lpstr>Приложение 13</vt:lpstr>
      <vt:lpstr>Приложение 14</vt:lpstr>
      <vt:lpstr>'Приложение 11'!Область_печати</vt:lpstr>
      <vt:lpstr>'Приложение 7'!Область_печати</vt:lpstr>
    </vt:vector>
  </TitlesOfParts>
  <Company>Финансовый отдел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ФО</dc:creator>
  <cp:lastModifiedBy>ФО</cp:lastModifiedBy>
  <cp:lastPrinted>2017-11-13T06:32:52Z</cp:lastPrinted>
  <dcterms:created xsi:type="dcterms:W3CDTF">2014-09-25T13:17:34Z</dcterms:created>
  <dcterms:modified xsi:type="dcterms:W3CDTF">2017-11-13T06:32:54Z</dcterms:modified>
</cp:coreProperties>
</file>