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52" i="1"/>
  <c r="E52"/>
  <c r="C52"/>
  <c r="F39"/>
  <c r="D31"/>
  <c r="E31"/>
  <c r="C31"/>
  <c r="D25"/>
  <c r="E25"/>
  <c r="D20"/>
  <c r="E20"/>
  <c r="C25"/>
  <c r="C20"/>
  <c r="D16"/>
  <c r="E16"/>
  <c r="D12"/>
  <c r="E12"/>
  <c r="D9"/>
  <c r="E9"/>
  <c r="F9"/>
  <c r="C16"/>
  <c r="C12"/>
  <c r="C9"/>
  <c r="E8" l="1"/>
  <c r="E39" s="1"/>
  <c r="D8"/>
  <c r="D39" s="1"/>
  <c r="C8"/>
  <c r="C39" s="1"/>
</calcChain>
</file>

<file path=xl/sharedStrings.xml><?xml version="1.0" encoding="utf-8"?>
<sst xmlns="http://schemas.openxmlformats.org/spreadsheetml/2006/main" count="88" uniqueCount="88">
  <si>
    <t>Оценка</t>
  </si>
  <si>
    <t>ожидаемого исполнения бюджета</t>
  </si>
  <si>
    <t>Код бюджетной классификации</t>
  </si>
  <si>
    <t>Наименование показателя</t>
  </si>
  <si>
    <t>ДОХОДЫ</t>
  </si>
  <si>
    <t>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</si>
  <si>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</si>
  <si>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</si>
  <si>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</si>
  <si>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</si>
  <si>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</si>
  <si>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</si>
  <si>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</si>
  <si>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</si>
  <si>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</si>
  <si>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 xml:space="preserve"> 000 1050300001 0000 110</t>
  </si>
  <si>
    <t xml:space="preserve">  Единый сельскохозяйственный налог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</si>
  <si>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</si>
  <si>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</si>
  <si>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</si>
  <si>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</si>
  <si>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 xml:space="preserve"> 000 1080000000 0000 000</t>
  </si>
  <si>
    <t xml:space="preserve">  ГОСУДАРСТВЕННАЯ ПОШЛИНА</t>
  </si>
  <si>
    <t>000 1090000000 0000 000</t>
  </si>
  <si>
    <t>ЗАДОЛЖЕННОСТЬ И ПЕРЕРАСЧЕТЫ ПО ОТМЕНЕННЫМ НАЛОГАМ, СБОРАМ И ОБЯЗАТЕЛЬНЫМ ПЛАТЕЖАМ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</si>
  <si>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</si>
  <si>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</si>
  <si>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>000 1110300000 0000 120</t>
  </si>
  <si>
    <t>Проценты, полученные от предоставления бюджетных кредитов внутри страны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</si>
  <si>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</si>
  <si>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</si>
  <si>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</si>
  <si>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</si>
  <si>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</si>
  <si>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</si>
  <si>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</si>
  <si>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</si>
  <si>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</si>
  <si>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</si>
  <si>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000 1140000000 0000 000</t>
  </si>
  <si>
    <t xml:space="preserve">  ДОХОДЫ ОТ ПРОДАЖИ МАТЕРИАЛЬНЫХ И НЕМАТЕРИАЛЬНЫХ АКТИВОВ</t>
  </si>
  <si>
    <t xml:space="preserve"> 000 1160000000 0000 000</t>
  </si>
  <si>
    <t xml:space="preserve">  ШТРАФЫ, САНКЦИИ, ВОЗМЕЩЕНИЕ УЩЕРБА</t>
  </si>
  <si>
    <t xml:space="preserve"> 000 1170000000 0000 000</t>
  </si>
  <si>
    <t xml:space="preserve">  ПРОЧИЕ НЕНАЛОГОВЫЕ ДОХОДЫ</t>
  </si>
  <si>
    <t xml:space="preserve"> 000 2000000000 0000 000</t>
  </si>
  <si>
    <t xml:space="preserve">  БЕЗВОЗМЕЗДНЫЕ ПОСТУПЛЕНИЯ</t>
  </si>
  <si>
    <t xml:space="preserve"> 000 2020200000 0000 151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</si>
  <si>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</si>
  <si>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</si>
  <si>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>000 2020400000 0000 151</t>
  </si>
  <si>
    <t>000 2180000000 0000 000</t>
  </si>
  <si>
    <t>000 219000000 0000 000</t>
  </si>
  <si>
    <t>ИТОГО ДОХОДОВ</t>
  </si>
  <si>
    <t>РАСХОДЫ</t>
  </si>
  <si>
    <t xml:space="preserve">Общегосударственные вопросы   </t>
  </si>
  <si>
    <t>Национальная безопасность и правоохранительная деятельность</t>
  </si>
  <si>
    <t xml:space="preserve">Национальная экономика </t>
  </si>
  <si>
    <t>Жилищно-коммунальное хозяйство</t>
  </si>
  <si>
    <t xml:space="preserve">Образование </t>
  </si>
  <si>
    <t xml:space="preserve">Культура, кинематография </t>
  </si>
  <si>
    <t xml:space="preserve">Здравоохранение </t>
  </si>
  <si>
    <t xml:space="preserve">Социальная политика </t>
  </si>
  <si>
    <t>Физическая культура и спорт</t>
  </si>
  <si>
    <t>ИТОГО РАСХОДОВ</t>
  </si>
  <si>
    <t>0100</t>
  </si>
  <si>
    <t>0300</t>
  </si>
  <si>
    <t>0400</t>
  </si>
  <si>
    <t>0500</t>
  </si>
  <si>
    <t>0700</t>
  </si>
  <si>
    <t>0800</t>
  </si>
  <si>
    <t>0900</t>
  </si>
  <si>
    <t>000 1030000000 0000 000</t>
  </si>
  <si>
    <t>НАЛОГИ НА ТОВАРЫ, РАБОТЫ, УСЛУГИ, РЕАЛИЗУЕМЫЕ НА ТЕРРИТОРИИ РОССИЙСКОЙ ФЕДЕРАЦИИ</t>
  </si>
  <si>
    <t>Налог, взимаемый с применением патентной системы</t>
  </si>
  <si>
    <t xml:space="preserve"> Иные межбюджетные трансферты </t>
  </si>
  <si>
    <t xml:space="preserve"> Субсидии бюджетам бюджетной системы Российской Федерации (межбюджетные субсидии)</t>
  </si>
  <si>
    <t xml:space="preserve"> Доходы бюджетов бюджетной системы РФ от возврата остатков субсидий, субвенций и иных межбюджетных трансфертов имеющих целевое назначение прошлых лет</t>
  </si>
  <si>
    <t xml:space="preserve"> Возврат остатков субсидий, субвенций  и иных межбюджетных трансфертов, имеющих целевое назначение, прошлых лет</t>
  </si>
  <si>
    <t>000 1050400002 0000 110</t>
  </si>
  <si>
    <t xml:space="preserve">  Дотации бюджетам бюджетной системы Российской Федерации</t>
  </si>
  <si>
    <t xml:space="preserve"> 000 2020100000 0000 151</t>
  </si>
  <si>
    <t>Тейковского муниципального района за 2017 год</t>
  </si>
  <si>
    <t>Утверждено в бюджете на 2017 г.</t>
  </si>
  <si>
    <t>Фактически посту-пило за 9 месяцев 2017 г.</t>
  </si>
  <si>
    <t>Ожидае-мое ис-полнение за 2017 г.</t>
  </si>
  <si>
    <t>Плата по соглашению об установлении сервитутов</t>
  </si>
  <si>
    <t>000 1110530000 0000 120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</si>
</sst>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view="pageBreakPreview" topLeftCell="A34" zoomScaleSheetLayoutView="100" workbookViewId="0">
      <selection activeCell="D46" sqref="D46"/>
    </sheetView>
  </sheetViews>
  <sheetFormatPr defaultRowHeight="15"/>
  <cols>
    <col min="1" max="1" width="20.85546875" style="3" customWidth="1"/>
    <col min="2" max="2" width="32.5703125" style="3" customWidth="1"/>
    <col min="3" max="4" width="10.140625" style="3" bestFit="1" customWidth="1"/>
    <col min="5" max="5" width="10" style="3" customWidth="1"/>
    <col min="6" max="6" width="9.140625" style="3" hidden="1" customWidth="1"/>
    <col min="7" max="16384" width="9.140625" style="3"/>
  </cols>
  <sheetData>
    <row r="1" spans="1:6" ht="15.75">
      <c r="A1" s="25" t="s">
        <v>0</v>
      </c>
      <c r="B1" s="26"/>
      <c r="C1" s="26"/>
      <c r="D1" s="26"/>
      <c r="E1" s="26"/>
    </row>
    <row r="2" spans="1:6">
      <c r="A2" s="27" t="s">
        <v>1</v>
      </c>
      <c r="B2" s="26"/>
      <c r="C2" s="26"/>
      <c r="D2" s="26"/>
      <c r="E2" s="26"/>
    </row>
    <row r="3" spans="1:6">
      <c r="A3" s="27" t="s">
        <v>82</v>
      </c>
      <c r="B3" s="26"/>
      <c r="C3" s="26"/>
      <c r="D3" s="26"/>
      <c r="E3" s="26"/>
    </row>
    <row r="4" spans="1:6" ht="18.75">
      <c r="A4" s="1"/>
    </row>
    <row r="5" spans="1:6" ht="74.25" customHeight="1">
      <c r="A5" s="31" t="s">
        <v>2</v>
      </c>
      <c r="B5" s="31" t="s">
        <v>3</v>
      </c>
      <c r="C5" s="31" t="s">
        <v>83</v>
      </c>
      <c r="D5" s="31" t="s">
        <v>84</v>
      </c>
      <c r="E5" s="31" t="s">
        <v>85</v>
      </c>
      <c r="F5" s="18"/>
    </row>
    <row r="6" spans="1:6">
      <c r="A6" s="31"/>
      <c r="B6" s="31"/>
      <c r="C6" s="31"/>
      <c r="D6" s="31"/>
      <c r="E6" s="31"/>
      <c r="F6" s="18"/>
    </row>
    <row r="7" spans="1:6" ht="17.25" customHeight="1">
      <c r="A7" s="6"/>
      <c r="B7" s="13" t="s">
        <v>4</v>
      </c>
      <c r="C7" s="20"/>
      <c r="D7" s="20"/>
      <c r="E7" s="20"/>
      <c r="F7" s="2"/>
    </row>
    <row r="8" spans="1:6" ht="28.5" customHeight="1">
      <c r="A8" s="8" t="s">
        <v>5</v>
      </c>
      <c r="B8" s="19" t="s">
        <v>6</v>
      </c>
      <c r="C8" s="20">
        <f>C9+C12+C16+C20+C25+C30+C29+C28+C27+C19+C18+C11</f>
        <v>48063.5</v>
      </c>
      <c r="D8" s="22">
        <f t="shared" ref="D8:E8" si="0">D9+D12+D16+D20+D25+D30+D29+D28+D27+D19+D18+D11</f>
        <v>33998.6</v>
      </c>
      <c r="E8" s="22">
        <f t="shared" si="0"/>
        <v>46357.899999999994</v>
      </c>
      <c r="F8" s="2"/>
    </row>
    <row r="9" spans="1:6" ht="21" customHeight="1">
      <c r="A9" s="8" t="s">
        <v>7</v>
      </c>
      <c r="B9" s="19" t="s">
        <v>8</v>
      </c>
      <c r="C9" s="20">
        <f>C10</f>
        <v>34078.400000000001</v>
      </c>
      <c r="D9" s="22">
        <f t="shared" ref="D9:F9" si="1">D10</f>
        <v>24652.2</v>
      </c>
      <c r="E9" s="22">
        <f t="shared" si="1"/>
        <v>33504</v>
      </c>
      <c r="F9" s="22">
        <f t="shared" si="1"/>
        <v>0</v>
      </c>
    </row>
    <row r="10" spans="1:6" ht="19.5" customHeight="1">
      <c r="A10" s="8" t="s">
        <v>9</v>
      </c>
      <c r="B10" s="19" t="s">
        <v>10</v>
      </c>
      <c r="C10" s="20">
        <v>34078.400000000001</v>
      </c>
      <c r="D10" s="20">
        <v>24652.2</v>
      </c>
      <c r="E10" s="20">
        <v>33504</v>
      </c>
      <c r="F10" s="18"/>
    </row>
    <row r="11" spans="1:6" ht="45.75" customHeight="1">
      <c r="A11" s="12" t="s">
        <v>72</v>
      </c>
      <c r="B11" s="19" t="s">
        <v>73</v>
      </c>
      <c r="C11" s="20">
        <v>5000.2</v>
      </c>
      <c r="D11" s="20">
        <v>3772.9</v>
      </c>
      <c r="E11" s="20">
        <v>5000.2</v>
      </c>
      <c r="F11" s="18"/>
    </row>
    <row r="12" spans="1:6" ht="21" customHeight="1">
      <c r="A12" s="8" t="s">
        <v>11</v>
      </c>
      <c r="B12" s="19" t="s">
        <v>12</v>
      </c>
      <c r="C12" s="20">
        <f>C13+C14+C15</f>
        <v>2194.8000000000002</v>
      </c>
      <c r="D12" s="22">
        <f t="shared" ref="D12:E12" si="2">D13+D14+D15</f>
        <v>1364.4</v>
      </c>
      <c r="E12" s="22">
        <f t="shared" si="2"/>
        <v>1897</v>
      </c>
      <c r="F12" s="2"/>
    </row>
    <row r="13" spans="1:6" ht="29.25" customHeight="1">
      <c r="A13" s="8" t="s">
        <v>13</v>
      </c>
      <c r="B13" s="19" t="s">
        <v>14</v>
      </c>
      <c r="C13" s="20">
        <v>1703</v>
      </c>
      <c r="D13" s="20">
        <v>987.1</v>
      </c>
      <c r="E13" s="20">
        <v>1503</v>
      </c>
      <c r="F13" s="2"/>
    </row>
    <row r="14" spans="1:6" ht="21" customHeight="1">
      <c r="A14" s="8" t="s">
        <v>15</v>
      </c>
      <c r="B14" s="19" t="s">
        <v>16</v>
      </c>
      <c r="C14" s="20">
        <v>421.8</v>
      </c>
      <c r="D14" s="20">
        <v>317.3</v>
      </c>
      <c r="E14" s="20">
        <v>332</v>
      </c>
      <c r="F14" s="2"/>
    </row>
    <row r="15" spans="1:6" ht="24" customHeight="1">
      <c r="A15" s="8" t="s">
        <v>79</v>
      </c>
      <c r="B15" s="19" t="s">
        <v>74</v>
      </c>
      <c r="C15" s="20">
        <v>70</v>
      </c>
      <c r="D15" s="20">
        <v>60</v>
      </c>
      <c r="E15" s="20">
        <v>62</v>
      </c>
      <c r="F15" s="2"/>
    </row>
    <row r="16" spans="1:6" ht="38.25" customHeight="1">
      <c r="A16" s="8" t="s">
        <v>17</v>
      </c>
      <c r="B16" s="19" t="s">
        <v>18</v>
      </c>
      <c r="C16" s="20">
        <f>C17</f>
        <v>125</v>
      </c>
      <c r="D16" s="22">
        <f t="shared" ref="D16:E16" si="3">D17</f>
        <v>122.8</v>
      </c>
      <c r="E16" s="22">
        <f t="shared" si="3"/>
        <v>160</v>
      </c>
      <c r="F16" s="2"/>
    </row>
    <row r="17" spans="1:6" ht="18" customHeight="1">
      <c r="A17" s="8" t="s">
        <v>19</v>
      </c>
      <c r="B17" s="19" t="s">
        <v>20</v>
      </c>
      <c r="C17" s="20">
        <v>125</v>
      </c>
      <c r="D17" s="20">
        <v>122.8</v>
      </c>
      <c r="E17" s="20">
        <v>160</v>
      </c>
      <c r="F17" s="2"/>
    </row>
    <row r="18" spans="1:6" ht="20.25" customHeight="1">
      <c r="A18" s="8" t="s">
        <v>21</v>
      </c>
      <c r="B18" s="19" t="s">
        <v>22</v>
      </c>
      <c r="C18" s="20"/>
      <c r="D18" s="20">
        <v>9.6999999999999993</v>
      </c>
      <c r="E18" s="20"/>
      <c r="F18" s="2"/>
    </row>
    <row r="19" spans="1:6" ht="34.5" customHeight="1">
      <c r="A19" s="16" t="s">
        <v>23</v>
      </c>
      <c r="B19" s="15" t="s">
        <v>24</v>
      </c>
      <c r="C19" s="20"/>
      <c r="D19" s="20"/>
      <c r="E19" s="20"/>
      <c r="F19" s="2"/>
    </row>
    <row r="20" spans="1:6" ht="51.75" customHeight="1">
      <c r="A20" s="8" t="s">
        <v>25</v>
      </c>
      <c r="B20" s="9" t="s">
        <v>26</v>
      </c>
      <c r="C20" s="20">
        <f>C21+C22+C23+C24</f>
        <v>2537.6</v>
      </c>
      <c r="D20" s="22">
        <f t="shared" ref="D20:E20" si="4">D21+D22+D23+D24</f>
        <v>1431.2</v>
      </c>
      <c r="E20" s="22">
        <f t="shared" si="4"/>
        <v>2235</v>
      </c>
      <c r="F20" s="2"/>
    </row>
    <row r="21" spans="1:6" ht="25.5" customHeight="1">
      <c r="A21" s="16" t="s">
        <v>27</v>
      </c>
      <c r="B21" s="15" t="s">
        <v>28</v>
      </c>
      <c r="C21" s="20"/>
      <c r="D21" s="20">
        <v>55</v>
      </c>
      <c r="E21" s="20">
        <v>55</v>
      </c>
      <c r="F21" s="2"/>
    </row>
    <row r="22" spans="1:6" ht="70.5" customHeight="1">
      <c r="A22" s="8" t="s">
        <v>29</v>
      </c>
      <c r="B22" s="9" t="s">
        <v>30</v>
      </c>
      <c r="C22" s="20">
        <v>2375.6999999999998</v>
      </c>
      <c r="D22" s="20">
        <v>1251.5</v>
      </c>
      <c r="E22" s="20">
        <v>2017.2</v>
      </c>
      <c r="F22" s="18"/>
    </row>
    <row r="23" spans="1:6" ht="85.5" customHeight="1">
      <c r="A23" s="8" t="s">
        <v>31</v>
      </c>
      <c r="B23" s="9" t="s">
        <v>32</v>
      </c>
      <c r="C23" s="20">
        <v>161.9</v>
      </c>
      <c r="D23" s="20">
        <v>123.8</v>
      </c>
      <c r="E23" s="20">
        <v>161.9</v>
      </c>
      <c r="F23" s="2"/>
    </row>
    <row r="24" spans="1:6" ht="27.75" customHeight="1">
      <c r="A24" s="24" t="s">
        <v>87</v>
      </c>
      <c r="B24" s="23" t="s">
        <v>86</v>
      </c>
      <c r="C24" s="20"/>
      <c r="D24" s="20">
        <v>0.9</v>
      </c>
      <c r="E24" s="20">
        <v>0.9</v>
      </c>
      <c r="F24" s="2"/>
    </row>
    <row r="25" spans="1:6" ht="27.75" customHeight="1">
      <c r="A25" s="8" t="s">
        <v>33</v>
      </c>
      <c r="B25" s="9" t="s">
        <v>34</v>
      </c>
      <c r="C25" s="20">
        <f>C26</f>
        <v>364.6</v>
      </c>
      <c r="D25" s="22">
        <f t="shared" ref="D25:E25" si="5">D26</f>
        <v>231.6</v>
      </c>
      <c r="E25" s="22">
        <f t="shared" si="5"/>
        <v>231.6</v>
      </c>
      <c r="F25" s="2"/>
    </row>
    <row r="26" spans="1:6" ht="28.5" customHeight="1">
      <c r="A26" s="8" t="s">
        <v>35</v>
      </c>
      <c r="B26" s="9" t="s">
        <v>36</v>
      </c>
      <c r="C26" s="20">
        <v>364.6</v>
      </c>
      <c r="D26" s="20">
        <v>231.6</v>
      </c>
      <c r="E26" s="20">
        <v>231.6</v>
      </c>
      <c r="F26" s="2"/>
    </row>
    <row r="27" spans="1:6" ht="39" customHeight="1">
      <c r="A27" s="8" t="s">
        <v>37</v>
      </c>
      <c r="B27" s="9" t="s">
        <v>38</v>
      </c>
      <c r="C27" s="20">
        <v>1833.2</v>
      </c>
      <c r="D27" s="20">
        <v>1292.8</v>
      </c>
      <c r="E27" s="20">
        <v>1833.2</v>
      </c>
      <c r="F27" s="2"/>
    </row>
    <row r="28" spans="1:6" ht="38.25" customHeight="1">
      <c r="A28" s="8" t="s">
        <v>39</v>
      </c>
      <c r="B28" s="9" t="s">
        <v>40</v>
      </c>
      <c r="C28" s="20">
        <v>1479.3</v>
      </c>
      <c r="D28" s="20">
        <v>779</v>
      </c>
      <c r="E28" s="20">
        <v>1079.3</v>
      </c>
      <c r="F28" s="2"/>
    </row>
    <row r="29" spans="1:6" ht="24" customHeight="1">
      <c r="A29" s="8" t="s">
        <v>41</v>
      </c>
      <c r="B29" s="9" t="s">
        <v>42</v>
      </c>
      <c r="C29" s="20">
        <v>104.3</v>
      </c>
      <c r="D29" s="20">
        <v>223</v>
      </c>
      <c r="E29" s="20">
        <v>239.1</v>
      </c>
      <c r="F29" s="2"/>
    </row>
    <row r="30" spans="1:6" ht="18.75">
      <c r="A30" s="8" t="s">
        <v>43</v>
      </c>
      <c r="B30" s="9" t="s">
        <v>44</v>
      </c>
      <c r="C30" s="20">
        <v>346.1</v>
      </c>
      <c r="D30" s="20">
        <v>119</v>
      </c>
      <c r="E30" s="20">
        <v>178.5</v>
      </c>
      <c r="F30" s="2"/>
    </row>
    <row r="31" spans="1:6" ht="21" customHeight="1">
      <c r="A31" s="8" t="s">
        <v>45</v>
      </c>
      <c r="B31" s="9" t="s">
        <v>46</v>
      </c>
      <c r="C31" s="20">
        <f>C32+C33+C34+C35+C37+C38</f>
        <v>134049.60000000001</v>
      </c>
      <c r="D31" s="22">
        <f t="shared" ref="D31:E31" si="6">D32+D33+D34+D35+D37+D38</f>
        <v>97207.4</v>
      </c>
      <c r="E31" s="22">
        <f t="shared" si="6"/>
        <v>134049.60000000001</v>
      </c>
      <c r="F31" s="18"/>
    </row>
    <row r="32" spans="1:6" ht="25.5" customHeight="1">
      <c r="A32" s="8" t="s">
        <v>81</v>
      </c>
      <c r="B32" s="9" t="s">
        <v>80</v>
      </c>
      <c r="C32" s="20">
        <v>69075.399999999994</v>
      </c>
      <c r="D32" s="20">
        <v>51992.9</v>
      </c>
      <c r="E32" s="20">
        <v>69075.399999999994</v>
      </c>
      <c r="F32" s="2"/>
    </row>
    <row r="33" spans="1:6" ht="37.5" customHeight="1">
      <c r="A33" s="8" t="s">
        <v>47</v>
      </c>
      <c r="B33" s="9" t="s">
        <v>76</v>
      </c>
      <c r="C33" s="20">
        <v>7391.5</v>
      </c>
      <c r="D33" s="20">
        <v>2568.4</v>
      </c>
      <c r="E33" s="20">
        <v>7391.5</v>
      </c>
      <c r="F33" s="2"/>
    </row>
    <row r="34" spans="1:6" ht="27.75" customHeight="1">
      <c r="A34" s="8" t="s">
        <v>48</v>
      </c>
      <c r="B34" s="9" t="s">
        <v>49</v>
      </c>
      <c r="C34" s="22">
        <v>57511.1</v>
      </c>
      <c r="D34" s="22">
        <v>42587</v>
      </c>
      <c r="E34" s="22">
        <v>57511.1</v>
      </c>
      <c r="F34" s="2"/>
    </row>
    <row r="35" spans="1:6" ht="21.75" customHeight="1">
      <c r="A35" s="34" t="s">
        <v>50</v>
      </c>
      <c r="B35" s="35" t="s">
        <v>75</v>
      </c>
      <c r="C35" s="30">
        <v>49.9</v>
      </c>
      <c r="D35" s="30">
        <v>37.4</v>
      </c>
      <c r="E35" s="30">
        <v>49.9</v>
      </c>
      <c r="F35" s="33"/>
    </row>
    <row r="36" spans="1:6" ht="15" hidden="1" customHeight="1">
      <c r="A36" s="34"/>
      <c r="B36" s="36"/>
      <c r="C36" s="30"/>
      <c r="D36" s="30"/>
      <c r="E36" s="30"/>
      <c r="F36" s="33"/>
    </row>
    <row r="37" spans="1:6" ht="47.25" customHeight="1">
      <c r="A37" s="16" t="s">
        <v>51</v>
      </c>
      <c r="B37" s="17" t="s">
        <v>77</v>
      </c>
      <c r="C37" s="20">
        <v>55.2</v>
      </c>
      <c r="D37" s="20">
        <v>55.2</v>
      </c>
      <c r="E37" s="20">
        <v>55.2</v>
      </c>
      <c r="F37" s="2"/>
    </row>
    <row r="38" spans="1:6" ht="33.75">
      <c r="A38" s="16" t="s">
        <v>52</v>
      </c>
      <c r="B38" s="17" t="s">
        <v>78</v>
      </c>
      <c r="C38" s="20">
        <v>-33.5</v>
      </c>
      <c r="D38" s="20">
        <v>-33.5</v>
      </c>
      <c r="E38" s="20">
        <v>-33.5</v>
      </c>
      <c r="F38" s="18"/>
    </row>
    <row r="39" spans="1:6">
      <c r="A39" s="5"/>
      <c r="B39" s="10" t="s">
        <v>53</v>
      </c>
      <c r="C39" s="21">
        <f>C8+C31</f>
        <v>182113.1</v>
      </c>
      <c r="D39" s="21">
        <f t="shared" ref="D39:F39" si="7">D8+D31</f>
        <v>131206</v>
      </c>
      <c r="E39" s="21">
        <f t="shared" si="7"/>
        <v>180407.5</v>
      </c>
      <c r="F39" s="21">
        <f t="shared" si="7"/>
        <v>0</v>
      </c>
    </row>
    <row r="40" spans="1:6" ht="13.5" customHeight="1">
      <c r="A40" s="5"/>
      <c r="B40" s="7" t="s">
        <v>54</v>
      </c>
      <c r="C40" s="20"/>
      <c r="D40" s="20"/>
      <c r="E40" s="20"/>
      <c r="F40" s="2"/>
    </row>
    <row r="41" spans="1:6">
      <c r="A41" s="14" t="s">
        <v>65</v>
      </c>
      <c r="B41" s="15" t="s">
        <v>55</v>
      </c>
      <c r="C41" s="20">
        <v>27553.599999999999</v>
      </c>
      <c r="D41" s="20">
        <v>16975.8</v>
      </c>
      <c r="E41" s="20">
        <v>25938</v>
      </c>
      <c r="F41" s="18"/>
    </row>
    <row r="42" spans="1:6" ht="27.75" customHeight="1">
      <c r="A42" s="28" t="s">
        <v>66</v>
      </c>
      <c r="B42" s="29" t="s">
        <v>56</v>
      </c>
      <c r="C42" s="20">
        <v>4724.3</v>
      </c>
      <c r="D42" s="30">
        <v>3472.7</v>
      </c>
      <c r="E42" s="30">
        <v>4724.3</v>
      </c>
      <c r="F42" s="32"/>
    </row>
    <row r="43" spans="1:6" ht="15" hidden="1" customHeight="1">
      <c r="A43" s="28"/>
      <c r="B43" s="29"/>
      <c r="C43" s="20"/>
      <c r="D43" s="30"/>
      <c r="E43" s="30"/>
      <c r="F43" s="32"/>
    </row>
    <row r="44" spans="1:6" ht="18.75">
      <c r="A44" s="14" t="s">
        <v>67</v>
      </c>
      <c r="B44" s="15" t="s">
        <v>57</v>
      </c>
      <c r="C44" s="20">
        <v>11333.1</v>
      </c>
      <c r="D44" s="20">
        <v>2547.9</v>
      </c>
      <c r="E44" s="20">
        <v>10670</v>
      </c>
      <c r="F44" s="2"/>
    </row>
    <row r="45" spans="1:6" ht="18.75">
      <c r="A45" s="14" t="s">
        <v>68</v>
      </c>
      <c r="B45" s="15" t="s">
        <v>58</v>
      </c>
      <c r="C45" s="20">
        <v>12798.6</v>
      </c>
      <c r="D45" s="20">
        <v>8993.5</v>
      </c>
      <c r="E45" s="20">
        <v>12798.6</v>
      </c>
      <c r="F45" s="2"/>
    </row>
    <row r="46" spans="1:6" ht="18.75">
      <c r="A46" s="14" t="s">
        <v>69</v>
      </c>
      <c r="B46" s="15" t="s">
        <v>59</v>
      </c>
      <c r="C46" s="20">
        <v>116752</v>
      </c>
      <c r="D46" s="20">
        <v>83161.399999999994</v>
      </c>
      <c r="E46" s="20">
        <v>116752</v>
      </c>
      <c r="F46" s="2"/>
    </row>
    <row r="47" spans="1:6" ht="18.75" customHeight="1">
      <c r="A47" s="28" t="s">
        <v>70</v>
      </c>
      <c r="B47" s="29" t="s">
        <v>60</v>
      </c>
      <c r="C47" s="20">
        <v>9381</v>
      </c>
      <c r="D47" s="30">
        <v>6275</v>
      </c>
      <c r="E47" s="30">
        <v>9381</v>
      </c>
      <c r="F47" s="32"/>
    </row>
    <row r="48" spans="1:6" ht="15" hidden="1" customHeight="1">
      <c r="A48" s="28"/>
      <c r="B48" s="29"/>
      <c r="C48" s="20"/>
      <c r="D48" s="30"/>
      <c r="E48" s="30"/>
      <c r="F48" s="32"/>
    </row>
    <row r="49" spans="1:6" ht="18.75">
      <c r="A49" s="14" t="s">
        <v>71</v>
      </c>
      <c r="B49" s="15" t="s">
        <v>61</v>
      </c>
      <c r="C49" s="20">
        <v>200</v>
      </c>
      <c r="D49" s="20"/>
      <c r="E49" s="20"/>
      <c r="F49" s="2"/>
    </row>
    <row r="50" spans="1:6" ht="18.75">
      <c r="A50" s="14">
        <v>1000</v>
      </c>
      <c r="B50" s="15" t="s">
        <v>62</v>
      </c>
      <c r="C50" s="20">
        <v>2975.8</v>
      </c>
      <c r="D50" s="20">
        <v>2133.6</v>
      </c>
      <c r="E50" s="20">
        <v>2975.8</v>
      </c>
      <c r="F50" s="2"/>
    </row>
    <row r="51" spans="1:6" ht="18.75">
      <c r="A51" s="14">
        <v>1100</v>
      </c>
      <c r="B51" s="15" t="s">
        <v>63</v>
      </c>
      <c r="C51" s="20">
        <v>177.8</v>
      </c>
      <c r="D51" s="20">
        <v>132.4</v>
      </c>
      <c r="E51" s="20">
        <v>177.8</v>
      </c>
      <c r="F51" s="2"/>
    </row>
    <row r="52" spans="1:6" ht="18.75">
      <c r="A52" s="11"/>
      <c r="B52" s="10" t="s">
        <v>64</v>
      </c>
      <c r="C52" s="21">
        <f>C41+C42+C44+C45+C46+C47+C49+C50+C51</f>
        <v>185896.19999999998</v>
      </c>
      <c r="D52" s="21">
        <f t="shared" ref="D52:E52" si="8">D41+D42+D44+D45+D46+D47+D49+D50+D51</f>
        <v>123692.29999999999</v>
      </c>
      <c r="E52" s="21">
        <f t="shared" si="8"/>
        <v>183417.49999999997</v>
      </c>
      <c r="F52" s="2"/>
    </row>
    <row r="54" spans="1:6" ht="15.75">
      <c r="A54" s="4"/>
    </row>
    <row r="55" spans="1:6" ht="15.75">
      <c r="A55" s="4"/>
    </row>
    <row r="56" spans="1:6" ht="15.75">
      <c r="A56" s="4"/>
    </row>
    <row r="57" spans="1:6" ht="15.75">
      <c r="A57" s="4"/>
    </row>
    <row r="58" spans="1:6" ht="15.75">
      <c r="A58" s="4"/>
    </row>
    <row r="59" spans="1:6" ht="15.75">
      <c r="A59" s="4"/>
    </row>
    <row r="60" spans="1:6" ht="15.75">
      <c r="A60" s="4"/>
    </row>
    <row r="61" spans="1:6" ht="15.75">
      <c r="A61" s="4"/>
    </row>
    <row r="62" spans="1:6" ht="15.75">
      <c r="A62" s="4"/>
    </row>
    <row r="63" spans="1:6" ht="15.75">
      <c r="A63" s="4"/>
    </row>
    <row r="64" spans="1:6" ht="15.75">
      <c r="A64" s="4"/>
    </row>
    <row r="65" spans="1:1" ht="15.75">
      <c r="A65" s="4"/>
    </row>
  </sheetData>
  <mergeCells count="24">
    <mergeCell ref="F47:F48"/>
    <mergeCell ref="F35:F36"/>
    <mergeCell ref="A42:A43"/>
    <mergeCell ref="B42:B43"/>
    <mergeCell ref="D42:D43"/>
    <mergeCell ref="E42:E43"/>
    <mergeCell ref="F42:F43"/>
    <mergeCell ref="A35:A36"/>
    <mergeCell ref="B35:B36"/>
    <mergeCell ref="C35:C36"/>
    <mergeCell ref="D35:D36"/>
    <mergeCell ref="E35:E36"/>
    <mergeCell ref="A1:E1"/>
    <mergeCell ref="A2:E2"/>
    <mergeCell ref="A3:E3"/>
    <mergeCell ref="A47:A48"/>
    <mergeCell ref="B47:B48"/>
    <mergeCell ref="D47:D48"/>
    <mergeCell ref="E47:E48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2017-11-08T13:49:37Z</dcterms:modified>
</cp:coreProperties>
</file>