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2" activeTab="8"/>
  </bookViews>
  <sheets>
    <sheet name="Приложение 1" sheetId="32" r:id="rId1"/>
    <sheet name="Приложение 2" sheetId="36" r:id="rId2"/>
    <sheet name="Приложение 3" sheetId="41" r:id="rId3"/>
    <sheet name="Приложение 4" sheetId="34" r:id="rId4"/>
    <sheet name="Приложение 5" sheetId="45" r:id="rId5"/>
    <sheet name="Приложение 6" sheetId="46" r:id="rId6"/>
    <sheet name="Приложение 7" sheetId="28" r:id="rId7"/>
    <sheet name="Приложение 8" sheetId="38" r:id="rId8"/>
    <sheet name="Приложение 9" sheetId="29" r:id="rId9"/>
    <sheet name="Приложение 10" sheetId="47" r:id="rId10"/>
    <sheet name="Приложение 11" sheetId="48" r:id="rId11"/>
  </sheets>
  <definedNames>
    <definedName name="_xlnm.Print_Area" localSheetId="4">'Приложение 5'!$A$1:$F$312</definedName>
    <definedName name="_xlnm.Print_Area" localSheetId="8">'Приложение 9'!$A$1:$H$212</definedName>
  </definedNames>
  <calcPr calcId="124519"/>
</workbook>
</file>

<file path=xl/calcChain.xml><?xml version="1.0" encoding="utf-8"?>
<calcChain xmlns="http://schemas.openxmlformats.org/spreadsheetml/2006/main">
  <c r="E130" i="46"/>
  <c r="D130"/>
  <c r="H173" i="29"/>
  <c r="H135"/>
  <c r="E40" i="34" l="1"/>
  <c r="E39" s="1"/>
  <c r="D40"/>
  <c r="C40"/>
  <c r="D39"/>
  <c r="C39"/>
  <c r="E37"/>
  <c r="D37"/>
  <c r="D36" s="1"/>
  <c r="D35" s="1"/>
  <c r="D34" s="1"/>
  <c r="D33" s="1"/>
  <c r="C37"/>
  <c r="E36"/>
  <c r="C36"/>
  <c r="E35"/>
  <c r="E34" s="1"/>
  <c r="E33" s="1"/>
  <c r="C35"/>
  <c r="C34" l="1"/>
  <c r="C33" s="1"/>
  <c r="E248" i="46" l="1"/>
  <c r="D248"/>
  <c r="E237"/>
  <c r="D237"/>
  <c r="E205"/>
  <c r="E206"/>
  <c r="D205"/>
  <c r="E215"/>
  <c r="D215"/>
  <c r="E97"/>
  <c r="D97"/>
  <c r="E23"/>
  <c r="E22" s="1"/>
  <c r="D23"/>
  <c r="D22" s="1"/>
  <c r="E91"/>
  <c r="D91"/>
  <c r="E64"/>
  <c r="D64"/>
  <c r="E47"/>
  <c r="D47"/>
  <c r="E41"/>
  <c r="D41"/>
  <c r="E28"/>
  <c r="D28"/>
  <c r="D87" i="36"/>
  <c r="C87"/>
  <c r="C83" s="1"/>
  <c r="E301" i="45"/>
  <c r="F301"/>
  <c r="D301"/>
  <c r="H39" i="29"/>
  <c r="F311" i="45"/>
  <c r="F310" s="1"/>
  <c r="F309" s="1"/>
  <c r="E310"/>
  <c r="D310"/>
  <c r="E309"/>
  <c r="D309"/>
  <c r="E286"/>
  <c r="H54" i="29"/>
  <c r="H45"/>
  <c r="E185" i="45"/>
  <c r="F185"/>
  <c r="D185"/>
  <c r="F187"/>
  <c r="E227"/>
  <c r="F227"/>
  <c r="D227"/>
  <c r="F305"/>
  <c r="E166"/>
  <c r="D166"/>
  <c r="F167"/>
  <c r="E170"/>
  <c r="D170"/>
  <c r="F172"/>
  <c r="H93" i="29"/>
  <c r="E226" i="45"/>
  <c r="H199" i="29"/>
  <c r="H107"/>
  <c r="H211"/>
  <c r="H210"/>
  <c r="H209"/>
  <c r="H208"/>
  <c r="H207"/>
  <c r="H206"/>
  <c r="H205"/>
  <c r="H204"/>
  <c r="H203"/>
  <c r="H202"/>
  <c r="H201"/>
  <c r="H200"/>
  <c r="H198"/>
  <c r="H197"/>
  <c r="H115"/>
  <c r="H114"/>
  <c r="H113"/>
  <c r="H112"/>
  <c r="H111"/>
  <c r="H110"/>
  <c r="H109"/>
  <c r="H108"/>
  <c r="H106"/>
  <c r="H105"/>
  <c r="H104"/>
  <c r="H103"/>
  <c r="H102"/>
  <c r="H101"/>
  <c r="H100"/>
  <c r="H99"/>
  <c r="H98"/>
  <c r="H97"/>
  <c r="H96"/>
  <c r="H95"/>
  <c r="H94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3"/>
  <c r="H72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6"/>
  <c r="H47"/>
  <c r="H48"/>
  <c r="H49"/>
  <c r="H50"/>
  <c r="H51"/>
  <c r="H52"/>
  <c r="H53"/>
  <c r="H55"/>
  <c r="H56"/>
  <c r="H57"/>
  <c r="H58"/>
  <c r="H59"/>
  <c r="H60"/>
  <c r="H61"/>
  <c r="H62"/>
  <c r="H63"/>
  <c r="H64"/>
  <c r="H65"/>
  <c r="H66"/>
  <c r="H67"/>
  <c r="H68"/>
  <c r="H69"/>
  <c r="H70"/>
  <c r="H18"/>
  <c r="E28" i="45"/>
  <c r="D28"/>
  <c r="F29"/>
  <c r="H174" i="29"/>
  <c r="H141"/>
  <c r="H142"/>
  <c r="H138"/>
  <c r="H120"/>
  <c r="H118"/>
  <c r="H119"/>
  <c r="H121"/>
  <c r="H122"/>
  <c r="H123"/>
  <c r="H124"/>
  <c r="H125"/>
  <c r="H126"/>
  <c r="H127"/>
  <c r="H128"/>
  <c r="H129"/>
  <c r="H130"/>
  <c r="H131"/>
  <c r="H132"/>
  <c r="H133"/>
  <c r="H134"/>
  <c r="H136"/>
  <c r="H137"/>
  <c r="H139"/>
  <c r="H140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17"/>
  <c r="E52" i="28"/>
  <c r="E51"/>
  <c r="E49"/>
  <c r="E48"/>
  <c r="E47"/>
  <c r="E45"/>
  <c r="E44"/>
  <c r="E42"/>
  <c r="E41"/>
  <c r="E40"/>
  <c r="E39"/>
  <c r="E38"/>
  <c r="E36"/>
  <c r="E35"/>
  <c r="E34"/>
  <c r="E32"/>
  <c r="E31"/>
  <c r="E30"/>
  <c r="E27"/>
  <c r="E24"/>
  <c r="E23"/>
  <c r="E22"/>
  <c r="E21"/>
  <c r="E20"/>
  <c r="E19"/>
  <c r="E18"/>
  <c r="E17"/>
  <c r="D80" i="45"/>
  <c r="D57"/>
  <c r="D49"/>
  <c r="E20"/>
  <c r="D20"/>
  <c r="G196" i="29"/>
  <c r="H196"/>
  <c r="G116"/>
  <c r="H116"/>
  <c r="G74"/>
  <c r="G71"/>
  <c r="H71"/>
  <c r="G17"/>
  <c r="H17"/>
  <c r="D50" i="28"/>
  <c r="E50"/>
  <c r="D46"/>
  <c r="E46"/>
  <c r="D43"/>
  <c r="E43"/>
  <c r="D37"/>
  <c r="E37"/>
  <c r="D33"/>
  <c r="D29"/>
  <c r="E25"/>
  <c r="D25"/>
  <c r="D16"/>
  <c r="F38" i="45"/>
  <c r="F37"/>
  <c r="F27"/>
  <c r="F26"/>
  <c r="F183"/>
  <c r="F308"/>
  <c r="F304"/>
  <c r="F303"/>
  <c r="F302"/>
  <c r="F299"/>
  <c r="F298"/>
  <c r="F297"/>
  <c r="F296"/>
  <c r="F295"/>
  <c r="F294"/>
  <c r="F293"/>
  <c r="F292"/>
  <c r="F291"/>
  <c r="F290"/>
  <c r="F289"/>
  <c r="F288"/>
  <c r="F287"/>
  <c r="F286" s="1"/>
  <c r="F285"/>
  <c r="F284"/>
  <c r="F283"/>
  <c r="F282"/>
  <c r="F281"/>
  <c r="F280"/>
  <c r="F279"/>
  <c r="F278"/>
  <c r="F277"/>
  <c r="F276"/>
  <c r="F275"/>
  <c r="F274"/>
  <c r="F272"/>
  <c r="F271"/>
  <c r="F268"/>
  <c r="F267"/>
  <c r="F266"/>
  <c r="F265"/>
  <c r="F262"/>
  <c r="F261"/>
  <c r="F260"/>
  <c r="F259"/>
  <c r="F256"/>
  <c r="F255"/>
  <c r="F252"/>
  <c r="F251"/>
  <c r="F247"/>
  <c r="F244"/>
  <c r="F240"/>
  <c r="F239"/>
  <c r="F238"/>
  <c r="F235"/>
  <c r="F234"/>
  <c r="F233"/>
  <c r="F229"/>
  <c r="F228"/>
  <c r="F225"/>
  <c r="F223"/>
  <c r="F219"/>
  <c r="F218"/>
  <c r="F215"/>
  <c r="F212"/>
  <c r="F209"/>
  <c r="F206"/>
  <c r="F205"/>
  <c r="F204"/>
  <c r="F201"/>
  <c r="F200"/>
  <c r="F197"/>
  <c r="F195"/>
  <c r="F194"/>
  <c r="F193"/>
  <c r="F190"/>
  <c r="F186"/>
  <c r="F179"/>
  <c r="F176"/>
  <c r="F173"/>
  <c r="F171"/>
  <c r="F170" s="1"/>
  <c r="F169" s="1"/>
  <c r="F168"/>
  <c r="F166" s="1"/>
  <c r="F165" s="1"/>
  <c r="F163"/>
  <c r="F160"/>
  <c r="F156"/>
  <c r="F155"/>
  <c r="F154"/>
  <c r="F153"/>
  <c r="F150"/>
  <c r="F146"/>
  <c r="F145"/>
  <c r="F144"/>
  <c r="F140"/>
  <c r="F137"/>
  <c r="F133"/>
  <c r="F130"/>
  <c r="F129"/>
  <c r="F128"/>
  <c r="F127"/>
  <c r="F126"/>
  <c r="F125"/>
  <c r="F124"/>
  <c r="F121"/>
  <c r="F120"/>
  <c r="F119"/>
  <c r="F117"/>
  <c r="F116"/>
  <c r="F115"/>
  <c r="F114"/>
  <c r="F112"/>
  <c r="F110"/>
  <c r="F109"/>
  <c r="F108"/>
  <c r="F107"/>
  <c r="F103"/>
  <c r="F102"/>
  <c r="F99"/>
  <c r="F98"/>
  <c r="F97"/>
  <c r="F94"/>
  <c r="F93"/>
  <c r="F92"/>
  <c r="F89"/>
  <c r="F88"/>
  <c r="F87"/>
  <c r="F86"/>
  <c r="F85"/>
  <c r="F84"/>
  <c r="F83"/>
  <c r="F82"/>
  <c r="F81"/>
  <c r="F78"/>
  <c r="F77"/>
  <c r="F76"/>
  <c r="F74"/>
  <c r="F73"/>
  <c r="F70"/>
  <c r="F69"/>
  <c r="F68"/>
  <c r="F67"/>
  <c r="F66"/>
  <c r="F65"/>
  <c r="F64"/>
  <c r="F63"/>
  <c r="F62"/>
  <c r="F61"/>
  <c r="F60"/>
  <c r="F59"/>
  <c r="F58"/>
  <c r="F56"/>
  <c r="F55"/>
  <c r="F54"/>
  <c r="F53"/>
  <c r="F52"/>
  <c r="F51"/>
  <c r="F50"/>
  <c r="F47"/>
  <c r="F46"/>
  <c r="F43"/>
  <c r="F41"/>
  <c r="F40"/>
  <c r="F39"/>
  <c r="F36"/>
  <c r="F35"/>
  <c r="F32"/>
  <c r="F30"/>
  <c r="F28" s="1"/>
  <c r="F22"/>
  <c r="F23"/>
  <c r="F24"/>
  <c r="F25"/>
  <c r="F21"/>
  <c r="E307"/>
  <c r="F307"/>
  <c r="E306"/>
  <c r="F306"/>
  <c r="E300"/>
  <c r="F300"/>
  <c r="E273"/>
  <c r="F273"/>
  <c r="E270"/>
  <c r="F270"/>
  <c r="E269"/>
  <c r="E264"/>
  <c r="F264"/>
  <c r="E263"/>
  <c r="F263"/>
  <c r="E258"/>
  <c r="F258"/>
  <c r="E257"/>
  <c r="F257"/>
  <c r="E254"/>
  <c r="F254"/>
  <c r="E253"/>
  <c r="F253"/>
  <c r="E250"/>
  <c r="F250"/>
  <c r="E249"/>
  <c r="F249"/>
  <c r="E248"/>
  <c r="F248"/>
  <c r="E246"/>
  <c r="F246"/>
  <c r="E245"/>
  <c r="F245"/>
  <c r="E243"/>
  <c r="F243"/>
  <c r="E242"/>
  <c r="F242"/>
  <c r="E241"/>
  <c r="F241"/>
  <c r="E237"/>
  <c r="F237"/>
  <c r="E236"/>
  <c r="F236"/>
  <c r="E232"/>
  <c r="F232"/>
  <c r="E231"/>
  <c r="F231"/>
  <c r="E230"/>
  <c r="F230"/>
  <c r="E224"/>
  <c r="F224"/>
  <c r="E222"/>
  <c r="F222"/>
  <c r="E221"/>
  <c r="F221"/>
  <c r="E217"/>
  <c r="F217"/>
  <c r="E216"/>
  <c r="F216"/>
  <c r="E214"/>
  <c r="F214"/>
  <c r="E213"/>
  <c r="F213"/>
  <c r="E211"/>
  <c r="F211"/>
  <c r="E210"/>
  <c r="F210"/>
  <c r="E208"/>
  <c r="F208"/>
  <c r="E207"/>
  <c r="F207"/>
  <c r="E203"/>
  <c r="F203"/>
  <c r="E202"/>
  <c r="F202"/>
  <c r="E199"/>
  <c r="F199"/>
  <c r="E198"/>
  <c r="F198"/>
  <c r="E196"/>
  <c r="F196"/>
  <c r="E192"/>
  <c r="F192"/>
  <c r="E191"/>
  <c r="F191"/>
  <c r="E189"/>
  <c r="F189"/>
  <c r="E188"/>
  <c r="F188"/>
  <c r="E184"/>
  <c r="F184"/>
  <c r="E182"/>
  <c r="F182"/>
  <c r="E181"/>
  <c r="F181"/>
  <c r="E180"/>
  <c r="F180"/>
  <c r="E178"/>
  <c r="F178"/>
  <c r="E177"/>
  <c r="F177"/>
  <c r="E175"/>
  <c r="F175"/>
  <c r="E174"/>
  <c r="F174"/>
  <c r="E169"/>
  <c r="E165"/>
  <c r="E164"/>
  <c r="E162"/>
  <c r="E161" s="1"/>
  <c r="F162"/>
  <c r="F161"/>
  <c r="E159"/>
  <c r="F159"/>
  <c r="E158"/>
  <c r="F158"/>
  <c r="F157" s="1"/>
  <c r="E152"/>
  <c r="F152"/>
  <c r="E151"/>
  <c r="F151"/>
  <c r="E149"/>
  <c r="F149"/>
  <c r="E148"/>
  <c r="F148"/>
  <c r="E147"/>
  <c r="F147"/>
  <c r="E143"/>
  <c r="F143"/>
  <c r="E142"/>
  <c r="F142"/>
  <c r="E141"/>
  <c r="F141"/>
  <c r="D90" i="36"/>
  <c r="C90"/>
  <c r="D90" i="32"/>
  <c r="E90"/>
  <c r="C90"/>
  <c r="C99"/>
  <c r="E107"/>
  <c r="E106" s="1"/>
  <c r="D106"/>
  <c r="C106"/>
  <c r="D95"/>
  <c r="C95"/>
  <c r="E96"/>
  <c r="E95" s="1"/>
  <c r="F164" i="45" l="1"/>
  <c r="E33" i="28"/>
  <c r="E53" s="1"/>
  <c r="E29"/>
  <c r="E16"/>
  <c r="E220" i="45"/>
  <c r="F226"/>
  <c r="F220" s="1"/>
  <c r="F20"/>
  <c r="D53" i="28"/>
  <c r="H74" i="29"/>
  <c r="H212" s="1"/>
  <c r="G212"/>
  <c r="E157" i="45"/>
  <c r="E139" l="1"/>
  <c r="F139"/>
  <c r="E138"/>
  <c r="F138"/>
  <c r="E136"/>
  <c r="F136"/>
  <c r="E135"/>
  <c r="F135"/>
  <c r="E134"/>
  <c r="F134"/>
  <c r="E132"/>
  <c r="F132"/>
  <c r="E131"/>
  <c r="F131"/>
  <c r="E123"/>
  <c r="F123"/>
  <c r="E122"/>
  <c r="F122"/>
  <c r="E118"/>
  <c r="F118"/>
  <c r="E113"/>
  <c r="F113"/>
  <c r="E111"/>
  <c r="F111"/>
  <c r="E106"/>
  <c r="F106"/>
  <c r="E105"/>
  <c r="F105"/>
  <c r="E104"/>
  <c r="F104"/>
  <c r="E101"/>
  <c r="F101"/>
  <c r="E100"/>
  <c r="F100"/>
  <c r="E96"/>
  <c r="F96"/>
  <c r="E95"/>
  <c r="F95"/>
  <c r="E91"/>
  <c r="F91"/>
  <c r="E90"/>
  <c r="F90"/>
  <c r="E80"/>
  <c r="F80"/>
  <c r="E79"/>
  <c r="F79"/>
  <c r="E75"/>
  <c r="F75"/>
  <c r="E72"/>
  <c r="F72"/>
  <c r="E71"/>
  <c r="F71"/>
  <c r="E57"/>
  <c r="F57"/>
  <c r="E49"/>
  <c r="F49"/>
  <c r="E48"/>
  <c r="F48"/>
  <c r="E45"/>
  <c r="F45"/>
  <c r="E44"/>
  <c r="F44"/>
  <c r="E34"/>
  <c r="E33" s="1"/>
  <c r="F34"/>
  <c r="F33" s="1"/>
  <c r="E31"/>
  <c r="F31"/>
  <c r="E19"/>
  <c r="F19"/>
  <c r="E109" i="32"/>
  <c r="D108"/>
  <c r="E108"/>
  <c r="D104"/>
  <c r="D102"/>
  <c r="D99" s="1"/>
  <c r="D100"/>
  <c r="D97"/>
  <c r="D93"/>
  <c r="D91"/>
  <c r="D88"/>
  <c r="D86"/>
  <c r="D81"/>
  <c r="D71"/>
  <c r="D70" s="1"/>
  <c r="D69" s="1"/>
  <c r="D66"/>
  <c r="D56"/>
  <c r="D53"/>
  <c r="D49"/>
  <c r="E114"/>
  <c r="E112"/>
  <c r="E105"/>
  <c r="E104" s="1"/>
  <c r="E103"/>
  <c r="E102" s="1"/>
  <c r="E99" s="1"/>
  <c r="E101"/>
  <c r="E100" s="1"/>
  <c r="E98"/>
  <c r="E97" s="1"/>
  <c r="E94"/>
  <c r="E93" s="1"/>
  <c r="E92"/>
  <c r="E91" s="1"/>
  <c r="E89"/>
  <c r="E88" s="1"/>
  <c r="E87"/>
  <c r="E86" s="1"/>
  <c r="E85" s="1"/>
  <c r="E82"/>
  <c r="E81" s="1"/>
  <c r="E80" s="1"/>
  <c r="E79"/>
  <c r="E78"/>
  <c r="E77"/>
  <c r="E76"/>
  <c r="E75"/>
  <c r="E73"/>
  <c r="E72"/>
  <c r="E71" s="1"/>
  <c r="E70" s="1"/>
  <c r="E69" s="1"/>
  <c r="E68"/>
  <c r="E67"/>
  <c r="E66" s="1"/>
  <c r="E65" s="1"/>
  <c r="E64" s="1"/>
  <c r="E63"/>
  <c r="E62"/>
  <c r="E61"/>
  <c r="E60"/>
  <c r="E57"/>
  <c r="E56" s="1"/>
  <c r="E55"/>
  <c r="E54"/>
  <c r="E53" s="1"/>
  <c r="E52" s="1"/>
  <c r="E51" s="1"/>
  <c r="E50"/>
  <c r="E49" s="1"/>
  <c r="E48" s="1"/>
  <c r="E47"/>
  <c r="D43"/>
  <c r="E44"/>
  <c r="E43" s="1"/>
  <c r="E42"/>
  <c r="D41"/>
  <c r="E41"/>
  <c r="E40"/>
  <c r="D39"/>
  <c r="E39"/>
  <c r="D35"/>
  <c r="D32"/>
  <c r="E36"/>
  <c r="E35" s="1"/>
  <c r="E33"/>
  <c r="E32" s="1"/>
  <c r="E30"/>
  <c r="D29"/>
  <c r="E29"/>
  <c r="E27"/>
  <c r="D26"/>
  <c r="E26"/>
  <c r="D25"/>
  <c r="D19"/>
  <c r="E21"/>
  <c r="E22"/>
  <c r="E23"/>
  <c r="E20"/>
  <c r="E19" s="1"/>
  <c r="E18" s="1"/>
  <c r="D113"/>
  <c r="E113"/>
  <c r="D111"/>
  <c r="E111"/>
  <c r="D110"/>
  <c r="E110"/>
  <c r="D85"/>
  <c r="D84"/>
  <c r="D83" s="1"/>
  <c r="D80"/>
  <c r="D74"/>
  <c r="E74"/>
  <c r="D46"/>
  <c r="E46"/>
  <c r="D52"/>
  <c r="D65"/>
  <c r="D64"/>
  <c r="D59"/>
  <c r="E59"/>
  <c r="D58"/>
  <c r="E58"/>
  <c r="D51"/>
  <c r="D48"/>
  <c r="D45"/>
  <c r="E45"/>
  <c r="D38"/>
  <c r="D24"/>
  <c r="D18"/>
  <c r="C113"/>
  <c r="C111"/>
  <c r="C110" s="1"/>
  <c r="C108"/>
  <c r="C104"/>
  <c r="C102"/>
  <c r="C100"/>
  <c r="C97"/>
  <c r="C93"/>
  <c r="C91"/>
  <c r="C88"/>
  <c r="C86"/>
  <c r="C85" s="1"/>
  <c r="C81"/>
  <c r="C80" s="1"/>
  <c r="C74"/>
  <c r="C71"/>
  <c r="C70"/>
  <c r="C69" s="1"/>
  <c r="C66"/>
  <c r="C65" s="1"/>
  <c r="C64" s="1"/>
  <c r="C59"/>
  <c r="C58" s="1"/>
  <c r="C56"/>
  <c r="C53"/>
  <c r="C49"/>
  <c r="C48" s="1"/>
  <c r="C46"/>
  <c r="C45" s="1"/>
  <c r="C43"/>
  <c r="C41"/>
  <c r="C39"/>
  <c r="C38" s="1"/>
  <c r="C35"/>
  <c r="C32"/>
  <c r="C29"/>
  <c r="C26"/>
  <c r="C25"/>
  <c r="C24" s="1"/>
  <c r="C19"/>
  <c r="C18" s="1"/>
  <c r="E18" i="45" l="1"/>
  <c r="E312" s="1"/>
  <c r="F18"/>
  <c r="C52" i="32"/>
  <c r="C51" s="1"/>
  <c r="C17" s="1"/>
  <c r="C84"/>
  <c r="C83" s="1"/>
  <c r="E84"/>
  <c r="E83" s="1"/>
  <c r="D17"/>
  <c r="D115" s="1"/>
  <c r="E38"/>
  <c r="E25"/>
  <c r="E24" s="1"/>
  <c r="E17" s="1"/>
  <c r="D273" i="45"/>
  <c r="F116" i="29"/>
  <c r="E79" i="46"/>
  <c r="D79"/>
  <c r="E74"/>
  <c r="D264" i="45"/>
  <c r="D258"/>
  <c r="D152"/>
  <c r="D101"/>
  <c r="E179" i="46"/>
  <c r="D179"/>
  <c r="E181"/>
  <c r="D181"/>
  <c r="D224" i="45"/>
  <c r="D222"/>
  <c r="D221" s="1"/>
  <c r="I23" i="48"/>
  <c r="H23"/>
  <c r="G23"/>
  <c r="F23"/>
  <c r="E23"/>
  <c r="D23"/>
  <c r="C23"/>
  <c r="B23"/>
  <c r="F74" i="29"/>
  <c r="F196"/>
  <c r="D178" i="46" l="1"/>
  <c r="E178"/>
  <c r="C115" i="32"/>
  <c r="E115"/>
  <c r="D34" i="45"/>
  <c r="D33" s="1"/>
  <c r="D217"/>
  <c r="D216" s="1"/>
  <c r="D286" l="1"/>
  <c r="F269" s="1"/>
  <c r="F312" s="1"/>
  <c r="D118"/>
  <c r="D203"/>
  <c r="D192"/>
  <c r="D208"/>
  <c r="D199"/>
  <c r="D58" i="36" l="1"/>
  <c r="D57" s="1"/>
  <c r="C58"/>
  <c r="C57" s="1"/>
  <c r="D31" i="45" l="1"/>
  <c r="D19" s="1"/>
  <c r="D106"/>
  <c r="E84" i="46"/>
  <c r="D84"/>
  <c r="G139" i="47"/>
  <c r="F139"/>
  <c r="G91"/>
  <c r="F91"/>
  <c r="G66"/>
  <c r="F66"/>
  <c r="G63"/>
  <c r="F63"/>
  <c r="G19"/>
  <c r="G148" s="1"/>
  <c r="F19"/>
  <c r="F71" i="29"/>
  <c r="F17"/>
  <c r="E252" i="46"/>
  <c r="E251" s="1"/>
  <c r="D252"/>
  <c r="D251" s="1"/>
  <c r="E247"/>
  <c r="D247"/>
  <c r="E223"/>
  <c r="D223"/>
  <c r="E220"/>
  <c r="D220"/>
  <c r="E214"/>
  <c r="D214"/>
  <c r="E211"/>
  <c r="E210" s="1"/>
  <c r="D211"/>
  <c r="D210" s="1"/>
  <c r="E207"/>
  <c r="D207"/>
  <c r="D206" s="1"/>
  <c r="E203"/>
  <c r="D203"/>
  <c r="D202" s="1"/>
  <c r="E202"/>
  <c r="E200"/>
  <c r="D200"/>
  <c r="D199" s="1"/>
  <c r="E199"/>
  <c r="E194"/>
  <c r="E193" s="1"/>
  <c r="D194"/>
  <c r="D193" s="1"/>
  <c r="E189"/>
  <c r="E188" s="1"/>
  <c r="E187" s="1"/>
  <c r="D189"/>
  <c r="D188"/>
  <c r="E184"/>
  <c r="D184"/>
  <c r="E183"/>
  <c r="D183"/>
  <c r="E177"/>
  <c r="D177"/>
  <c r="E175"/>
  <c r="D175"/>
  <c r="E174"/>
  <c r="D174"/>
  <c r="E172"/>
  <c r="D172"/>
  <c r="E171"/>
  <c r="D171"/>
  <c r="E168"/>
  <c r="D168"/>
  <c r="E167"/>
  <c r="D167"/>
  <c r="E164"/>
  <c r="D164"/>
  <c r="E163"/>
  <c r="D163"/>
  <c r="E160"/>
  <c r="D160"/>
  <c r="E159"/>
  <c r="D159"/>
  <c r="E157"/>
  <c r="D157"/>
  <c r="E154"/>
  <c r="D154"/>
  <c r="E153"/>
  <c r="D153"/>
  <c r="E151"/>
  <c r="D151"/>
  <c r="E150"/>
  <c r="D150"/>
  <c r="E148"/>
  <c r="D148"/>
  <c r="E147"/>
  <c r="E146" s="1"/>
  <c r="D147"/>
  <c r="D146" s="1"/>
  <c r="E144"/>
  <c r="D144"/>
  <c r="D143" s="1"/>
  <c r="E143"/>
  <c r="E141"/>
  <c r="D141"/>
  <c r="E140"/>
  <c r="D140"/>
  <c r="E137"/>
  <c r="D137"/>
  <c r="E136"/>
  <c r="D136"/>
  <c r="E134"/>
  <c r="D134"/>
  <c r="E133"/>
  <c r="D133"/>
  <c r="E132"/>
  <c r="D129"/>
  <c r="E129"/>
  <c r="E127"/>
  <c r="D127"/>
  <c r="D126" s="1"/>
  <c r="E126"/>
  <c r="E121"/>
  <c r="D121"/>
  <c r="E120"/>
  <c r="D120"/>
  <c r="E118"/>
  <c r="D118"/>
  <c r="E117"/>
  <c r="D117"/>
  <c r="E116"/>
  <c r="D116"/>
  <c r="E112"/>
  <c r="D112"/>
  <c r="E111"/>
  <c r="D111"/>
  <c r="D110" s="1"/>
  <c r="E110"/>
  <c r="E108"/>
  <c r="D108"/>
  <c r="E107"/>
  <c r="D107"/>
  <c r="E105"/>
  <c r="D105"/>
  <c r="E104"/>
  <c r="D104"/>
  <c r="E103"/>
  <c r="D103"/>
  <c r="E101"/>
  <c r="D101"/>
  <c r="E100"/>
  <c r="D100"/>
  <c r="D96"/>
  <c r="E96"/>
  <c r="E93"/>
  <c r="D93"/>
  <c r="E89"/>
  <c r="D89"/>
  <c r="E83"/>
  <c r="D83"/>
  <c r="E78"/>
  <c r="D78"/>
  <c r="D74"/>
  <c r="E73"/>
  <c r="D73"/>
  <c r="E69"/>
  <c r="D69"/>
  <c r="E68"/>
  <c r="D68"/>
  <c r="E63"/>
  <c r="D63"/>
  <c r="E60"/>
  <c r="E59" s="1"/>
  <c r="D60"/>
  <c r="D59" s="1"/>
  <c r="E37"/>
  <c r="D37"/>
  <c r="E36"/>
  <c r="D36"/>
  <c r="E27"/>
  <c r="D27"/>
  <c r="D307" i="45"/>
  <c r="D306" s="1"/>
  <c r="D300"/>
  <c r="D270"/>
  <c r="D263"/>
  <c r="D257"/>
  <c r="D254"/>
  <c r="D253" s="1"/>
  <c r="D250"/>
  <c r="D249" s="1"/>
  <c r="D246"/>
  <c r="D245" s="1"/>
  <c r="D243"/>
  <c r="D242" s="1"/>
  <c r="D237"/>
  <c r="D236" s="1"/>
  <c r="D232"/>
  <c r="D231" s="1"/>
  <c r="D226"/>
  <c r="D220" s="1"/>
  <c r="D214"/>
  <c r="D213" s="1"/>
  <c r="D211"/>
  <c r="D210" s="1"/>
  <c r="D207"/>
  <c r="D202"/>
  <c r="D198"/>
  <c r="D196"/>
  <c r="D189"/>
  <c r="D188" s="1"/>
  <c r="D184"/>
  <c r="D182"/>
  <c r="D181" s="1"/>
  <c r="D178"/>
  <c r="D177" s="1"/>
  <c r="D175"/>
  <c r="D174" s="1"/>
  <c r="D169"/>
  <c r="D165"/>
  <c r="D162"/>
  <c r="D161" s="1"/>
  <c r="D159"/>
  <c r="D158" s="1"/>
  <c r="D151"/>
  <c r="D149"/>
  <c r="D148" s="1"/>
  <c r="D143"/>
  <c r="D142" s="1"/>
  <c r="D141" s="1"/>
  <c r="D139"/>
  <c r="D138" s="1"/>
  <c r="D136"/>
  <c r="D135" s="1"/>
  <c r="D132"/>
  <c r="D131" s="1"/>
  <c r="D123"/>
  <c r="D122" s="1"/>
  <c r="D113"/>
  <c r="D111"/>
  <c r="D100"/>
  <c r="D96"/>
  <c r="D95" s="1"/>
  <c r="D91"/>
  <c r="D90" s="1"/>
  <c r="D79"/>
  <c r="D75"/>
  <c r="D72"/>
  <c r="D45"/>
  <c r="D44" s="1"/>
  <c r="E82" i="46" l="1"/>
  <c r="D82"/>
  <c r="E125"/>
  <c r="E198"/>
  <c r="E40"/>
  <c r="E21" s="1"/>
  <c r="D187"/>
  <c r="D40"/>
  <c r="D21" s="1"/>
  <c r="D248" i="45"/>
  <c r="D230"/>
  <c r="F148" i="47"/>
  <c r="D48" i="45"/>
  <c r="D134"/>
  <c r="D157"/>
  <c r="D191"/>
  <c r="D180" s="1"/>
  <c r="D105"/>
  <c r="D104" s="1"/>
  <c r="D71"/>
  <c r="D164"/>
  <c r="F212" i="29"/>
  <c r="D219" i="46"/>
  <c r="D147" i="45"/>
  <c r="D241"/>
  <c r="D269"/>
  <c r="D132" i="46"/>
  <c r="E219"/>
  <c r="D125"/>
  <c r="D198"/>
  <c r="D18" i="45" l="1"/>
  <c r="D312" s="1"/>
  <c r="E254" i="46"/>
  <c r="D254"/>
  <c r="D88" i="36" l="1"/>
  <c r="D85"/>
  <c r="C85"/>
  <c r="D36"/>
  <c r="D33"/>
  <c r="D30"/>
  <c r="D27"/>
  <c r="C106"/>
  <c r="C104"/>
  <c r="C103" s="1"/>
  <c r="C101"/>
  <c r="C99"/>
  <c r="C97"/>
  <c r="C95"/>
  <c r="C92"/>
  <c r="C88"/>
  <c r="C84"/>
  <c r="C80"/>
  <c r="C79" s="1"/>
  <c r="C73"/>
  <c r="C70"/>
  <c r="C69" s="1"/>
  <c r="C68" s="1"/>
  <c r="C65"/>
  <c r="C64" s="1"/>
  <c r="C63" s="1"/>
  <c r="C55"/>
  <c r="C52"/>
  <c r="C48"/>
  <c r="C47" s="1"/>
  <c r="C45"/>
  <c r="C44"/>
  <c r="C42"/>
  <c r="C40"/>
  <c r="C36"/>
  <c r="C33"/>
  <c r="C30"/>
  <c r="C27"/>
  <c r="C26"/>
  <c r="C25" s="1"/>
  <c r="C18" s="1"/>
  <c r="C20"/>
  <c r="C19" s="1"/>
  <c r="D106"/>
  <c r="D104"/>
  <c r="D103" s="1"/>
  <c r="D101"/>
  <c r="D99"/>
  <c r="D97"/>
  <c r="D95"/>
  <c r="D92"/>
  <c r="D84"/>
  <c r="D80"/>
  <c r="D79" s="1"/>
  <c r="D73"/>
  <c r="D70"/>
  <c r="D69" s="1"/>
  <c r="D68" s="1"/>
  <c r="D65"/>
  <c r="D64" s="1"/>
  <c r="D63" s="1"/>
  <c r="D55"/>
  <c r="D52"/>
  <c r="D48"/>
  <c r="D47" s="1"/>
  <c r="D45"/>
  <c r="D44" s="1"/>
  <c r="D42"/>
  <c r="D40"/>
  <c r="D26"/>
  <c r="D25" s="1"/>
  <c r="D18" s="1"/>
  <c r="D20"/>
  <c r="D19" s="1"/>
  <c r="D39" l="1"/>
  <c r="C94"/>
  <c r="C82" s="1"/>
  <c r="C51"/>
  <c r="C50" s="1"/>
  <c r="C39"/>
  <c r="D51"/>
  <c r="D50" s="1"/>
  <c r="D94"/>
  <c r="D83" l="1"/>
  <c r="D82" s="1"/>
  <c r="D108" s="1"/>
  <c r="C108"/>
  <c r="C51" i="38" l="1"/>
  <c r="C47"/>
  <c r="C44"/>
  <c r="C38"/>
  <c r="C34"/>
  <c r="C30"/>
  <c r="C26"/>
  <c r="C17"/>
  <c r="D51"/>
  <c r="C50" i="28"/>
  <c r="C54" i="38" l="1"/>
  <c r="D47" l="1"/>
  <c r="D44"/>
  <c r="D38"/>
  <c r="D34"/>
  <c r="D30"/>
  <c r="D26"/>
  <c r="D17"/>
  <c r="D54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C25" i="28" l="1"/>
  <c r="C33" l="1"/>
  <c r="C37" l="1"/>
  <c r="C29" l="1"/>
  <c r="C46"/>
  <c r="C16"/>
  <c r="C43"/>
  <c r="C53" l="1"/>
</calcChain>
</file>

<file path=xl/sharedStrings.xml><?xml version="1.0" encoding="utf-8"?>
<sst xmlns="http://schemas.openxmlformats.org/spreadsheetml/2006/main" count="3067" uniqueCount="970">
  <si>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</si>
  <si>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</si>
  <si>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</si>
  <si>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</si>
  <si>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</si>
  <si>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</si>
  <si>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</si>
  <si>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</si>
  <si>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</si>
  <si>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</si>
  <si>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</si>
  <si>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</si>
  <si>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</si>
  <si>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</si>
  <si>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</si>
  <si>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</si>
  <si>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</si>
  <si>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</si>
  <si>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</si>
  <si>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</si>
  <si>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</si>
  <si>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</si>
  <si>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</si>
  <si>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</si>
  <si>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</si>
  <si>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</si>
  <si>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</si>
  <si>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</si>
  <si>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</si>
  <si>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</si>
  <si>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</si>
  <si>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</si>
  <si>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</si>
  <si>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</si>
  <si>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</si>
  <si>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</si>
  <si>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</si>
  <si>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</si>
  <si>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</si>
  <si>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</si>
  <si>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</si>
  <si>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</si>
  <si>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</si>
  <si>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</si>
  <si>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</si>
  <si>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</si>
  <si>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</si>
  <si>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</si>
  <si>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</si>
  <si>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</si>
  <si>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</si>
  <si>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</si>
  <si>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</si>
  <si>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</si>
  <si>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</si>
  <si>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</si>
  <si>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</si>
  <si>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</si>
  <si>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</si>
  <si>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</si>
  <si>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</si>
  <si>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</si>
  <si>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</si>
  <si>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</si>
  <si>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</si>
  <si>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</si>
  <si>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</si>
  <si>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</si>
  <si>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</si>
  <si>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</si>
  <si>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</si>
  <si>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</si>
  <si>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</si>
  <si>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</si>
  <si>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</si>
  <si>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</si>
  <si>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</si>
  <si>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</si>
  <si>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</si>
  <si>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</si>
  <si>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</si>
  <si>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</si>
  <si>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</si>
  <si>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</si>
  <si>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</si>
  <si>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</si>
  <si>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</si>
  <si>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</si>
  <si>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</si>
  <si>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</si>
  <si>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</si>
  <si>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</si>
  <si>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</si>
  <si>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</si>
  <si>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</si>
  <si>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</si>
  <si>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</si>
  <si>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</si>
  <si>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</si>
  <si>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</si>
  <si>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</si>
  <si>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</si>
  <si>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</si>
  <si>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</si>
  <si>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</si>
  <si>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</si>
  <si>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</si>
  <si>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</si>
  <si>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</si>
  <si>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</si>
  <si>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</si>
  <si>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</si>
  <si>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</si>
  <si>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</si>
  <si>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</si>
  <si>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</si>
  <si>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</si>
  <si>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</si>
  <si>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</si>
  <si>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</si>
  <si>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</si>
  <si>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</si>
  <si>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</si>
  <si>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</si>
  <si>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</si>
  <si>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</si>
  <si>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</si>
  <si>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</si>
  <si>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</si>
  <si>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</si>
  <si>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</si>
  <si>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</si>
  <si>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</si>
  <si>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</si>
  <si>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</si>
  <si>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</si>
  <si>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</si>
  <si>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</si>
  <si>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</si>
  <si>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</si>
  <si>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</si>
  <si>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</si>
  <si>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</si>
  <si>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</si>
  <si>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</si>
  <si>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</si>
  <si>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</si>
  <si>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</si>
  <si>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</si>
  <si>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</si>
  <si>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</si>
  <si>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</si>
  <si>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</si>
  <si>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</si>
  <si>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</si>
  <si>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</si>
  <si>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«Обеспечение жильем молодых семей»</t>
  </si>
  <si>
    <t>1003</t>
  </si>
  <si>
    <t>Социальное обеспечение населения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</si>
  <si>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</si>
  <si>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Основное мероприятие "Организация библиотечного обслуживания населения"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</si>
  <si>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</si>
  <si>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</si>
  <si>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</si>
  <si>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</si>
  <si>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</si>
  <si>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</si>
  <si>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</si>
  <si>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</si>
  <si>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</si>
  <si>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</si>
  <si>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</si>
  <si>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</si>
  <si>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</si>
  <si>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</si>
  <si>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</si>
  <si>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</si>
  <si>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</si>
  <si>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>0502</t>
  </si>
  <si>
    <t>0501</t>
  </si>
  <si>
    <t>0503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</si>
  <si>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</si>
  <si>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</si>
  <si>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</si>
  <si>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</si>
  <si>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</si>
  <si>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</si>
  <si>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</si>
  <si>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</si>
  <si>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</si>
  <si>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</si>
  <si>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</si>
  <si>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</si>
  <si>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</si>
  <si>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</si>
  <si>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</si>
  <si>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</si>
  <si>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</si>
  <si>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</si>
  <si>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</si>
  <si>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</si>
  <si>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</si>
  <si>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</si>
  <si>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</si>
  <si>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</si>
  <si>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</si>
  <si>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</si>
  <si>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</si>
  <si>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</si>
  <si>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</si>
  <si>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</si>
  <si>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</si>
  <si>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</si>
  <si>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</si>
  <si>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</si>
  <si>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</si>
  <si>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</si>
  <si>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</si>
  <si>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</si>
  <si>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</si>
  <si>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</si>
  <si>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</si>
  <si>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</si>
  <si>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</si>
  <si>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</si>
  <si>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</si>
  <si>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</si>
  <si>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</si>
  <si>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</si>
  <si>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</si>
  <si>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</si>
  <si>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</si>
  <si>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</si>
  <si>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</si>
  <si>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</si>
  <si>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</si>
  <si>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</si>
  <si>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</si>
  <si>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</si>
  <si>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</si>
  <si>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</si>
  <si>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</si>
  <si>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</si>
  <si>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</si>
  <si>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</si>
  <si>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</si>
  <si>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</si>
  <si>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</si>
  <si>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</si>
  <si>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</si>
  <si>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</si>
  <si>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</si>
  <si>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</si>
  <si>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</si>
  <si>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</si>
  <si>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</si>
  <si>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</si>
  <si>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</si>
  <si>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</si>
  <si>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</si>
  <si>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</si>
  <si>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</si>
  <si>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</si>
  <si>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</si>
  <si>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</si>
  <si>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</si>
  <si>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</si>
  <si>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</si>
  <si>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</si>
  <si>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</si>
  <si>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</si>
  <si>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</si>
  <si>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</si>
  <si>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</si>
  <si>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</si>
  <si>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</si>
  <si>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</si>
  <si>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</si>
  <si>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</si>
  <si>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</si>
  <si>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</si>
  <si>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</si>
  <si>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</si>
  <si>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</si>
  <si>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</si>
  <si>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</si>
  <si>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</si>
  <si>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Плановый период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</si>
  <si>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</si>
  <si>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</si>
  <si>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</si>
  <si>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</si>
  <si>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</si>
  <si>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</si>
  <si>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</si>
  <si>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</si>
  <si>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</si>
  <si>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</si>
  <si>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</si>
  <si>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Приложение 1</t>
  </si>
  <si>
    <t>Невыясненные поступления, зачисляемые в бюджеты муниципальных районов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</si>
  <si>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</si>
  <si>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</si>
  <si>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</si>
  <si>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040 1 11 05013 13 0000 120</t>
  </si>
  <si>
    <t>040 1 11 05035 05 0000 120</t>
  </si>
  <si>
    <t>Прочие доходы от оказания платных услуг (работ) получателями средств бюджетов муниципальных районов</t>
  </si>
  <si>
    <t>040 1 14 06013 13 0000 430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</si>
  <si>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</si>
  <si>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</si>
  <si>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</si>
  <si>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</si>
  <si>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</si>
  <si>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</si>
  <si>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</si>
  <si>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</si>
  <si>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</si>
  <si>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</si>
  <si>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</si>
  <si>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</si>
  <si>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</si>
  <si>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</si>
  <si>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</si>
  <si>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</si>
  <si>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</si>
  <si>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</si>
  <si>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182 1 05 04020 02 0000 110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</si>
  <si>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</si>
  <si>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</si>
  <si>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</si>
  <si>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</si>
  <si>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Управление Федерального казначейства по Ивановской области</t>
  </si>
  <si>
    <t>Приложение 6</t>
  </si>
  <si>
    <t>Приложение 12</t>
  </si>
  <si>
    <t>Приложение 10</t>
  </si>
  <si>
    <t>Приложение 8</t>
  </si>
  <si>
    <t>Приложение 3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</si>
  <si>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</si>
  <si>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</si>
  <si>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</si>
  <si>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</si>
  <si>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</si>
  <si>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040 1110501305 0000 120</t>
  </si>
  <si>
    <t>040 1 11 05013 05 0000 120</t>
  </si>
  <si>
    <t>040 1 14 06013 05 0000 430</t>
  </si>
  <si>
    <t>Дотации бюджетам на поддержку мер по обеспечению сбалансированности бюджетов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</si>
  <si>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</si>
  <si>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</si>
  <si>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</si>
  <si>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</si>
  <si>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</si>
  <si>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</si>
  <si>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</si>
  <si>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</si>
  <si>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</si>
  <si>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</si>
  <si>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</si>
  <si>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040 2023508205 0000 150</t>
  </si>
  <si>
    <t xml:space="preserve">  ДОХОДЫ ОТ ОКАЗАНИЯ ПЛАТНЫХ УСЛУГ И КОМПЕНСАЦИИ ЗАТРАТ ГОСУДАРСТВА</t>
  </si>
  <si>
    <t>2021 год</t>
  </si>
  <si>
    <t>040 2 02 15001 05 0000 150</t>
  </si>
  <si>
    <t>040 2 02 15002 05 0000 150</t>
  </si>
  <si>
    <t>040 2 02 29999 05 0000 150</t>
  </si>
  <si>
    <t>040 2 02 35120 05 0000 150</t>
  </si>
  <si>
    <t>040 2 02 39999 05 0000 150</t>
  </si>
  <si>
    <t>040 2 02 40014 05 0000 150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</si>
  <si>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</si>
  <si>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</si>
  <si>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</si>
  <si>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</si>
  <si>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</si>
  <si>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Непрограммные направления деятельности органов местного самоуправления Тейковского муниципального района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</si>
  <si>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</si>
  <si>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</si>
  <si>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Основное мероприятие "Государственная поддержка граждан в сфере ипотечного жилищного кредитования"</t>
  </si>
  <si>
    <t>1101</t>
  </si>
  <si>
    <t xml:space="preserve">           (руб.)</t>
  </si>
  <si>
    <t>Физическая культура</t>
  </si>
  <si>
    <t xml:space="preserve">Физическая культура 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</si>
  <si>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</si>
  <si>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</si>
  <si>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</si>
  <si>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</si>
  <si>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</si>
  <si>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</si>
  <si>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</si>
  <si>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</si>
  <si>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</si>
  <si>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</si>
  <si>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</si>
  <si>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</si>
  <si>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</si>
  <si>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</si>
  <si>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</si>
  <si>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</si>
  <si>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</si>
  <si>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</si>
  <si>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</si>
  <si>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</si>
  <si>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</si>
  <si>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</si>
  <si>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</si>
  <si>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</si>
  <si>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</si>
  <si>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</si>
  <si>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</si>
  <si>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</si>
  <si>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</si>
  <si>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</si>
  <si>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</si>
  <si>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</si>
  <si>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</si>
  <si>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</si>
  <si>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</si>
  <si>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</si>
  <si>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</si>
  <si>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</si>
  <si>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</si>
  <si>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</si>
  <si>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</si>
  <si>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</si>
  <si>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</si>
  <si>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</si>
  <si>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</si>
  <si>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</si>
  <si>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</si>
  <si>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</si>
  <si>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</si>
  <si>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</si>
  <si>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4290002181</t>
  </si>
  <si>
    <t>4290002182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</si>
  <si>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</si>
  <si>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</si>
  <si>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</si>
  <si>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</si>
  <si>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</si>
  <si>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</si>
  <si>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</si>
  <si>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</si>
  <si>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</si>
  <si>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</si>
  <si>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</si>
  <si>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</si>
  <si>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 xml:space="preserve">023 </t>
  </si>
  <si>
    <t xml:space="preserve">Департамент социальной защиты населения Ивановской области </t>
  </si>
  <si>
    <t>040 2 18 60010 05 0000 150</t>
  </si>
  <si>
    <t>040 2 19 60010 05 0000 150</t>
  </si>
  <si>
    <t>040 202 3002405 0000 150</t>
  </si>
  <si>
    <t>000 202 3002400 0000 150</t>
  </si>
  <si>
    <t xml:space="preserve"> 040 2 02 30024 05 0000 150</t>
  </si>
  <si>
    <t xml:space="preserve">   бюджета Тейковского муниципального района по кодам классификации доходов бюджетов на 2021 год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</si>
  <si>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</si>
  <si>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</si>
  <si>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</si>
  <si>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</si>
  <si>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</si>
  <si>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</si>
  <si>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</si>
  <si>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</si>
  <si>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</si>
  <si>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</si>
  <si>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</si>
  <si>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</si>
  <si>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</si>
  <si>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</si>
  <si>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023 1160105301 0000 140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</si>
  <si>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</si>
  <si>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023 1160106301 0000 140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</si>
  <si>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</si>
  <si>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</si>
  <si>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</si>
  <si>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023 1160120301 0000 140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</si>
  <si>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</si>
  <si>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023 1160112301 0000 140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</si>
  <si>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</si>
  <si>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000 2022516900 0000 150</t>
  </si>
  <si>
    <t>040 2022516905 0000 150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</si>
  <si>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</si>
  <si>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</si>
  <si>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</si>
  <si>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</si>
  <si>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</si>
  <si>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</si>
  <si>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</si>
  <si>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</si>
  <si>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</si>
  <si>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000 2024530300 0000 150
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</si>
  <si>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</si>
  <si>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</si>
  <si>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</si>
  <si>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2021 год и плановый период 2022 - 2023 г.г.</t>
  </si>
  <si>
    <t xml:space="preserve">   бюджета Тейковского муниципального района по кодам классификации доходов бюджетов на плановый период 2022 - 2023 годов</t>
  </si>
  <si>
    <t>2023 год</t>
  </si>
  <si>
    <t>040 1 16 10123 01 0000 140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</si>
  <si>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</si>
  <si>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бюджета Тейковского муниципального района на 2021 год                                             </t>
  </si>
  <si>
    <t>и плановый период 2022 - 2023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</si>
  <si>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2021 год</t>
  </si>
  <si>
    <t>2300000000</t>
  </si>
  <si>
    <t>2310000000</t>
  </si>
  <si>
    <t>2310100000</t>
  </si>
  <si>
    <t>2310100240</t>
  </si>
  <si>
    <t>2320000000</t>
  </si>
  <si>
    <t>2320100000</t>
  </si>
  <si>
    <t>2400000000</t>
  </si>
  <si>
    <t>2410000000</t>
  </si>
  <si>
    <t>2410100000</t>
  </si>
  <si>
    <t xml:space="preserve">Подпрограмма «Повышение качества жизни детей - сирот Тейковского муниципального района»
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</si>
  <si>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детей.»</t>
  </si>
  <si>
    <t>2600000000</t>
  </si>
  <si>
    <t>2610000000</t>
  </si>
  <si>
    <t>2610100000</t>
  </si>
  <si>
    <t>2620000000</t>
  </si>
  <si>
    <t>2620100000</t>
  </si>
  <si>
    <t>Муниципальная программа «Экономическое развитие Тейковского муниципального района»</t>
  </si>
  <si>
    <t xml:space="preserve">Подпрограмма «Поддержка и развитие малого и среднего предпринимательства в Тейковском муниципальном районе»  </t>
  </si>
  <si>
    <t>Основное мероприятие «Поддержка субъектов малого и среднего предпринимательства»</t>
  </si>
  <si>
    <t>Субсидирование части затрат на уплату первоначального взноса (аванса) при заключении договора лизинга субъектами малого и среднего предпринимательства (Иные бюджетные ассигнования)</t>
  </si>
  <si>
    <t xml:space="preserve">Субсидирование части затрат субъектов малого и среднего предпринимательства, связанных с приобретением оборудования в целях создания и (или) развития, и (или) модернизации производства товаров, работ, услуг (Иные бюджетные ассигнования) </t>
  </si>
  <si>
    <t xml:space="preserve">Оказание имущественной поддержки субъектов малого и среднего предпринимательства (Иные бюджетные ассигнования) </t>
  </si>
  <si>
    <t>2500000000</t>
  </si>
  <si>
    <t xml:space="preserve">Муниципальная программа «Повышение безопасности дорожного движения Тейковского муниципального района» </t>
  </si>
  <si>
    <t>2700000000</t>
  </si>
  <si>
    <t>2710000000</t>
  </si>
  <si>
    <t>2710100000</t>
  </si>
  <si>
    <t xml:space="preserve">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пунктов. (Закупка товаров, работ и услуг для обеспечения государственных (муниципальных) нужд) </t>
  </si>
  <si>
    <t>2720000000</t>
  </si>
  <si>
    <t>2720100000</t>
  </si>
  <si>
    <t xml:space="preserve">Организация и проведение мероприятий для граждан пожилого возраста, направленных на повышение качества жизни и активного долголетия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</si>
  <si>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пунктов.  (Закупка товаров, работ и услуг для обеспечения государственных (муниципальных) нужд) </t>
  </si>
  <si>
    <t>Подпрограмма «Формирование законопослушного поведения участников дорожного движения в Тейковском муниципальном районе»</t>
  </si>
  <si>
    <t>2730000000</t>
  </si>
  <si>
    <t>Основное мероприятие «Предупреждение опасного поведения детей дошкольного и школьного возраста, участников дорожного движения»</t>
  </si>
  <si>
    <t>2730100000</t>
  </si>
  <si>
    <t xml:space="preserve">Мероприятия по формированию  законопослушного поведения участников дорожного движения в Тейковском муниципальном районе 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</si>
  <si>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качественным жильем, услугами жилищно-коммунального хозяйства и улучшение состояния коммунальной инфраструктуры»</t>
    </r>
  </si>
  <si>
    <t>2800000000</t>
  </si>
  <si>
    <t xml:space="preserve">Подпрограмма «Обеспечение жильем молодых семей в Тейковском муниципальном районе»
</t>
  </si>
  <si>
    <t>2810000000</t>
  </si>
  <si>
    <t>2810100000</t>
  </si>
  <si>
    <t>2810107040</t>
  </si>
  <si>
    <t>2840000000</t>
  </si>
  <si>
    <t>2840100000</t>
  </si>
  <si>
    <t>2850000000</t>
  </si>
  <si>
    <t>2850100000</t>
  </si>
  <si>
    <t>2860000000</t>
  </si>
  <si>
    <t>2860100000</t>
  </si>
  <si>
    <t>2870000000</t>
  </si>
  <si>
    <t>2870100000</t>
  </si>
  <si>
    <t>2880000000</t>
  </si>
  <si>
    <t>2880100000</t>
  </si>
  <si>
    <t>2890000000</t>
  </si>
  <si>
    <t>2890100000</t>
  </si>
  <si>
    <t>2830000000</t>
  </si>
  <si>
    <t>2830100000</t>
  </si>
  <si>
    <t>2830140020</t>
  </si>
  <si>
    <t>Основное мероприятие «Обеспечение газоснабжением в границах муниципального района»</t>
  </si>
  <si>
    <t>Разработка проектно-сметной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</si>
  <si>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</si>
  <si>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2840107050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</si>
  <si>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рефинансированному) (Социальное обеспечение и иные выплаты населению)</t>
  </si>
  <si>
    <t>Подпрограмма «Проведение капитального ремонта общего имущества в многоквартирных домах, расположенных на территории Тейковского муниципального района»</t>
  </si>
  <si>
    <t>2850200000</t>
  </si>
  <si>
    <t xml:space="preserve">Взносы региональному оператору  на проведение капитального ремонта общего имущества многоквартирных жилых домов  (Закупка товаров, работ и услуг для обеспечения государственных (муниципальных) нужд) </t>
  </si>
  <si>
    <t>Основное мероприятие "Содержаний территорий сельских кладбищ"</t>
  </si>
  <si>
    <t>Подпрограмма «Подготовка проектов внесения изменений в документы территориального планирования, правила землепользования и застройки»</t>
  </si>
  <si>
    <t xml:space="preserve">Подготовка проектов внесения изменений в документы территориального планирования, правила землепользования и застройки(Закупка товаров, работ и услуг для обеспечения государственных (муниципальных) нужд) </t>
  </si>
  <si>
    <t>Подпрограмма "Реализация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района"</t>
  </si>
  <si>
    <t>28А0000000</t>
  </si>
  <si>
    <t>28А0100000</t>
  </si>
  <si>
    <t>28А0120550</t>
  </si>
  <si>
    <t>2900000000</t>
  </si>
  <si>
    <t>2910000000</t>
  </si>
  <si>
    <t>2910100000</t>
  </si>
  <si>
    <t>3100000000</t>
  </si>
  <si>
    <t>3110000000</t>
  </si>
  <si>
    <t>3110100000</t>
  </si>
  <si>
    <t>Муниципальная программа «Управление муниципальным имуществом 
Тейковского муниципального района»</t>
  </si>
  <si>
    <t xml:space="preserve">Подпрограмма «Управление и распоряжение имуществом, находящимся в муниципальной собственности Тейковского муниципального района» </t>
  </si>
  <si>
    <t xml:space="preserve">Основное мероприятие «Оценка недвижимости, признание прав и регулирование отношений по муниципальной собственности» </t>
  </si>
  <si>
    <t xml:space="preserve">Изготовление технической документации и оформление  права собственности Тейковского муниципального района на объекты недвижимости (Закупка товаров, работ и услуг для обеспечения государственных (муниципальных) нужд) </t>
  </si>
  <si>
    <t xml:space="preserve">Оценка рыночной стоимости имущества  и (или) размера арендной платы (Закупка товаров, работ и услуг для обеспечения государственных (муниципальных) нужд) </t>
  </si>
  <si>
    <t xml:space="preserve">Содержание и текущий ремонт имущества, находящегося в казне Тейковского муниципального района  (Закупка товаров, работ и услуг для обеспечения государственных (муниципальных) нужд) </t>
  </si>
  <si>
    <t>Муниципальная программа "Совершенствование местного самоуправления на территории Тейковского муниципального района"</t>
  </si>
  <si>
    <t>3200000000</t>
  </si>
  <si>
    <t xml:space="preserve">Подпрограмма "Развитие муниципальной службы на территории Тейковского муниципального района" </t>
  </si>
  <si>
    <t>3210000000</t>
  </si>
  <si>
    <t>Основное мероприятие "Повышение эффективности местного самоуправления"</t>
  </si>
  <si>
    <t>3210100000</t>
  </si>
  <si>
    <t xml:space="preserve">Повышение квалификации кадров в органах местного самоуправления (Закупка товаров, работ и услуг для обеспечения государственных (муниципальных) нужд) </t>
  </si>
  <si>
    <t>3220000000</t>
  </si>
  <si>
    <t xml:space="preserve">Подпрограмма "Противодействие коррупции на территории Тейковского муниципального района" </t>
  </si>
  <si>
    <t>Основное мероприятие "Формирование системы антикоррупционного просвещения"</t>
  </si>
  <si>
    <t xml:space="preserve">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</si>
  <si>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>Муниципальная программа "Открытый и безопасный район"</t>
  </si>
  <si>
    <t>3300000000</t>
  </si>
  <si>
    <t>Подпрограмма "Информатизация, техническое и программное обеспечение, обслуживание и сопровождение информационных систем"</t>
  </si>
  <si>
    <t>3320000000</t>
  </si>
  <si>
    <t>3310000000</t>
  </si>
  <si>
    <t>3310100000</t>
  </si>
  <si>
    <t>Основное мероприятие "Информатизация, техническое и программное обеспечение, обслуживание и сопровождение информационных систем"</t>
  </si>
  <si>
    <t xml:space="preserve">Содержание и развитие информационных и телекоммуникационных систем и оборудования Тейковского муниципального района  (Закупка товаров, работ и услуг для обеспечения государственных (муниципальных) нужд) 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</si>
  <si>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(Закупка товаров, работ и услуг для обеспечения государственных (муниципальных) нужд) </t>
  </si>
  <si>
    <t>Подпрограмма "Повышение уровня информационной открытости органов местного самоуправления Тейковского муниципального района"</t>
  </si>
  <si>
    <t>3320100000</t>
  </si>
  <si>
    <t>Основное мероприятие "Реализация мероприятий, направленных на повышение уровня информационной открытости органов местного самоуправления Тейковского муниципального района, а так же на создание информационного взаимодействия органов власти и населения"</t>
  </si>
  <si>
    <t xml:space="preserve">Формирование открытого и общедоступного информационного ресурса, содержащего информацию о деятельности органов местного самоуправления (Закупка товаров, работ и услуг для обеспечения государственных (муниципальных) нужд) </t>
  </si>
  <si>
    <t>Муниципальная программа «Реализация молодежной политики на территории Тейковского муниципального района»</t>
  </si>
  <si>
    <t>2510000000</t>
  </si>
  <si>
    <t>2510100000</t>
  </si>
  <si>
    <r>
      <t xml:space="preserve">Предоставление муниципальной услуги «Проведение мероприятий межпоселенческого характера по работе с детьми и молодежью»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</si>
  <si>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"Патриотическое воспитание детей и молодежи и подготовка молодежи Тейковского муниципального района к военной службе"</t>
  </si>
  <si>
    <t>Муниципальная программа «Развитие образования Тейковского муниципального района на 2020 - 2025 годы»</t>
  </si>
  <si>
    <t>2100000000</t>
  </si>
  <si>
    <t>2110000000</t>
  </si>
  <si>
    <t>2110100000</t>
  </si>
  <si>
    <t>2110100010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</si>
  <si>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</si>
  <si>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2110100020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</si>
  <si>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</si>
  <si>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</si>
  <si>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>2110100030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</si>
  <si>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</si>
  <si>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211Е151690</t>
  </si>
  <si>
    <t>2110200000</t>
  </si>
  <si>
    <t>2110200040</t>
  </si>
  <si>
    <t>2120000000</t>
  </si>
  <si>
    <t>2120100000</t>
  </si>
  <si>
    <t>2120180090</t>
  </si>
  <si>
    <t>2120180100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</si>
  <si>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</si>
  <si>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</si>
  <si>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</si>
  <si>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</si>
  <si>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</si>
  <si>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</si>
  <si>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</si>
  <si>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</si>
  <si>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</si>
  <si>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</si>
  <si>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</si>
  <si>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</si>
  <si>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</si>
  <si>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</si>
  <si>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2140200100</t>
  </si>
  <si>
    <t>2140200110</t>
  </si>
  <si>
    <t>2140200060</t>
  </si>
  <si>
    <t>2140202181</t>
  </si>
  <si>
    <t>2140202182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</si>
  <si>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</si>
  <si>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2140253031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</si>
  <si>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</si>
  <si>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</si>
  <si>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2150000000</t>
  </si>
  <si>
    <t>2150100000</t>
  </si>
  <si>
    <t>2150180170</t>
  </si>
  <si>
    <t>2150200000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</si>
  <si>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</si>
  <si>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2150280150</t>
  </si>
  <si>
    <t>2160000000</t>
  </si>
  <si>
    <t>2160100000</t>
  </si>
  <si>
    <t>2160100120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</si>
  <si>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</si>
  <si>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21601S1420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</si>
  <si>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</si>
  <si>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</si>
  <si>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</si>
  <si>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</si>
  <si>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</si>
  <si>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</si>
  <si>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</si>
  <si>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</si>
  <si>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</si>
  <si>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2170180200</t>
  </si>
  <si>
    <t>21701S0190</t>
  </si>
  <si>
    <t>218000000</t>
  </si>
  <si>
    <t>2180100000</t>
  </si>
  <si>
    <t>2190000000</t>
  </si>
  <si>
    <t>2190100000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</si>
  <si>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</si>
  <si>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>2200000000</t>
  </si>
  <si>
    <t xml:space="preserve">Подпрограмма «Развитие культуры Тейковского муниципального района» 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</si>
  <si>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</si>
  <si>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</si>
  <si>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</si>
  <si>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</si>
  <si>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</si>
  <si>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</si>
  <si>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</si>
  <si>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</si>
  <si>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2210380340</t>
  </si>
  <si>
    <t>22103S0340</t>
  </si>
  <si>
    <t>2210302181</t>
  </si>
  <si>
    <t>2210302182</t>
  </si>
  <si>
    <t>2210400000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</si>
  <si>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</si>
  <si>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</si>
  <si>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</si>
  <si>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</si>
  <si>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</si>
  <si>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</si>
  <si>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</si>
  <si>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</si>
  <si>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</si>
  <si>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</si>
  <si>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</si>
  <si>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</si>
  <si>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Единовременные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</si>
  <si>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Подпрограмма «Организация физкультурно-массовых,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</si>
  <si>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</si>
  <si>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2520000000</t>
  </si>
  <si>
    <t>2520100000</t>
  </si>
  <si>
    <t>2520100500</t>
  </si>
  <si>
    <t>2520100510</t>
  </si>
  <si>
    <t xml:space="preserve">Мероприятия, направленные на популяризацию службы в Вооруженных Силах Российской Федерации  (Закупка товаров, работ и услуг для обеспечения государственных (муниципальных) нужд) </t>
  </si>
  <si>
    <t>2520100520</t>
  </si>
  <si>
    <t>Муниципальная программа «Поддержка населения в Тейковском муниципальном районе»</t>
  </si>
  <si>
    <t xml:space="preserve">Подпрограмма «Повышение качества жизни граждан пожилого возраста Тейковского униципального района»
</t>
  </si>
  <si>
    <t>26201R0820</t>
  </si>
  <si>
    <t>2710120400</t>
  </si>
  <si>
    <t>2720120410</t>
  </si>
  <si>
    <t>27201S0510</t>
  </si>
  <si>
    <t xml:space="preserve">Разработка проектов планировки  (Закупка товаров, работ и услуг для обеспечения государственных (муниципальных) нужд) 
</t>
  </si>
  <si>
    <t xml:space="preserve">Комплексные кадастровые работы  (Закупка товаров, работ и услуг для обеспечения государственных (муниципальных) нужд) 
</t>
  </si>
  <si>
    <t xml:space="preserve">Подпрограмма «Комплексное развитие сельских территорий 
Тейковского муниципального района»
</t>
  </si>
  <si>
    <t>Основное мероприятие «Создание и развитие инфраструктуры на сельских территориях»</t>
  </si>
  <si>
    <t xml:space="preserve">Развитие инженерной инфраструктуры на сельских территориях  (Закупка товаров, работ и услуг для обеспечения государственных (муниципальных) нужд) 
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</si>
  <si>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
</t>
  </si>
  <si>
    <t>2920000000</t>
  </si>
  <si>
    <t>Подпрограмма «Обеспечение рационального, эффективного использования земельных участков, государственная собственность на которые  не разграничена»</t>
  </si>
  <si>
    <t>3120000000</t>
  </si>
  <si>
    <t xml:space="preserve">Основное мероприятие «Организация работ по проведению кадастровых работ и определению рыночной стоимости земельных участков,  государственная собственность на которые  не разграничена» </t>
  </si>
  <si>
    <t xml:space="preserve">Проведение кадастровых работ по образованию земельных участков и постановке их на кадастровый учет (Закупка товаров, работ и услуг для обеспечения государственных (муниципальных) нужд) </t>
  </si>
  <si>
    <t xml:space="preserve">Определение рыночной стоимости и рыночной величины годового размера арендной платы земельных участков  (Закупка товаров, работ и услуг для обеспечения государственных (муниципальных) нужд) </t>
  </si>
  <si>
    <t xml:space="preserve">Информирование населения путем размещения в печатных изданиях официальной и иной информации в отношении земельных участков (Закупка товаров, работ и услуг для обеспечения государственных (муниципальных) нужд) </t>
  </si>
  <si>
    <t>3120100000</t>
  </si>
  <si>
    <t>Подпрограмма «Профилактика правонарушений и наркомании, борьба с преступностью и обеспечение безопасности граждан»</t>
  </si>
  <si>
    <t>Основное мероприятие "Снижение уровня преступности и повышение результативности профилактики правонарушений и наркомании"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</si>
  <si>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</si>
  <si>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>3330000000</t>
  </si>
  <si>
    <t>3330100000</t>
  </si>
  <si>
    <t>3340000000</t>
  </si>
  <si>
    <t>3340100000</t>
  </si>
  <si>
    <t xml:space="preserve">Основное мероприятие "Совершенствование системы патриотического воспитания детей и молодежи" </t>
  </si>
  <si>
    <t xml:space="preserve">Подпрограмма «Улучшение условий и охраны труда в Тейковском муниципальном районе»
</t>
  </si>
  <si>
    <t>Основное мероприятие "Соблюдение требований охраны труда"</t>
  </si>
  <si>
    <t xml:space="preserve">Обеспечение организации и проведение мероприятий по улучшению условий и охраны труда (Закупка товаров, работ и услуг для обеспечения государственных (муниципальных) нужд) 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</si>
  <si>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</si>
  <si>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2740000000</t>
  </si>
  <si>
    <t>Основное мероприятие «Организация движения транспортных средств и пешеходов, повышение безопасности дорожных условий"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</si>
  <si>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муниципального района (Закупка товаров, работ и услуг для обеспечения государственных (муниципальных) нужд) </t>
  </si>
  <si>
    <t>2740100000</t>
  </si>
  <si>
    <t>2022 г.</t>
  </si>
  <si>
    <t>2023 г.</t>
  </si>
  <si>
    <t xml:space="preserve">Подпрограмма «Создание условий для развития молодежной политики на территории Тейковского муниципального района»  </t>
  </si>
  <si>
    <t xml:space="preserve">Мероприятия по гражданско – патриотическому воспитанию детей и молодежи (Закупка товаров, работ и услуг для обеспечения государственных (муниципальных) нужд) </t>
  </si>
  <si>
    <t>2180100130</t>
  </si>
  <si>
    <t>2180100140</t>
  </si>
  <si>
    <t>2180100150</t>
  </si>
  <si>
    <t>2210400200</t>
  </si>
  <si>
    <t>2320100410</t>
  </si>
  <si>
    <t>2410160010</t>
  </si>
  <si>
    <t>2410160020</t>
  </si>
  <si>
    <t>2510100450</t>
  </si>
  <si>
    <t>2610100550</t>
  </si>
  <si>
    <t>2730100600</t>
  </si>
  <si>
    <t>2740100610</t>
  </si>
  <si>
    <t>2850120530</t>
  </si>
  <si>
    <t>2850120540</t>
  </si>
  <si>
    <t>2850260200</t>
  </si>
  <si>
    <t>2860120550</t>
  </si>
  <si>
    <t>2860120560</t>
  </si>
  <si>
    <t>2870160220</t>
  </si>
  <si>
    <t>2870120570</t>
  </si>
  <si>
    <t>2880120580</t>
  </si>
  <si>
    <t>2880120590</t>
  </si>
  <si>
    <t>2890120600</t>
  </si>
  <si>
    <t>2910120700</t>
  </si>
  <si>
    <t>2920120750</t>
  </si>
  <si>
    <t>2920120760</t>
  </si>
  <si>
    <t>3110120800</t>
  </si>
  <si>
    <t>3110120810</t>
  </si>
  <si>
    <t>3110120820</t>
  </si>
  <si>
    <t>3120120850</t>
  </si>
  <si>
    <t>3120120860</t>
  </si>
  <si>
    <t>3120120870</t>
  </si>
  <si>
    <t>3210100700</t>
  </si>
  <si>
    <t>3210100740</t>
  </si>
  <si>
    <t>3310100810</t>
  </si>
  <si>
    <t>3320100820</t>
  </si>
  <si>
    <t>3320100830</t>
  </si>
  <si>
    <t>3330100850</t>
  </si>
  <si>
    <t>3340100900</t>
  </si>
  <si>
    <t>3340100910</t>
  </si>
  <si>
    <t xml:space="preserve">района на 2021 год </t>
  </si>
  <si>
    <t>3330180360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</si>
  <si>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</si>
  <si>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</si>
  <si>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Муниципальная программа «Управление муниципальным имуществом Тейковского муниципального района»</t>
  </si>
  <si>
    <t>бюджета Тейковского муниципального района на плановый период 2022 - 2023 годов по разделам и подразделам функциональной классификации расходов Российской Федерации</t>
  </si>
  <si>
    <t>бюджета Тейковского муниципального района на 2021 год по разделам и подразделам функциональной классификации расходов Российской Федерации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</si>
  <si>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2022 - 2023 годов</t>
  </si>
  <si>
    <t>района на плановый период 2022 - 2023 годов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</si>
  <si>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 (Закупка товаров, работ и услуг для обеспечения государственных (муниципальных) нужд) </t>
  </si>
  <si>
    <t>Осуществление полномочий по созданию и организации деятельности комиссий по делам несовершеннолетних и защите их прав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</si>
  <si>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</si>
  <si>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</si>
  <si>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</si>
  <si>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</si>
  <si>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</si>
  <si>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</si>
  <si>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 xml:space="preserve"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</si>
  <si>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Региональный проект "Современная школа"</t>
  </si>
  <si>
    <t>211Е100000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</si>
  <si>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</si>
  <si>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</si>
  <si>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</si>
  <si>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</si>
  <si>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</si>
  <si>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</si>
  <si>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</si>
  <si>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</si>
  <si>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</si>
  <si>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</si>
  <si>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</si>
  <si>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</si>
  <si>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</si>
  <si>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</si>
  <si>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>048 1 12 01010 01 0000 120</t>
  </si>
  <si>
    <t>Плата за выбросы загрязняющих веществ в атмосферный воздух стационарными объектами</t>
  </si>
  <si>
    <t>048 1 12 01030 01 0000 120</t>
  </si>
  <si>
    <t xml:space="preserve"> Плата за сбросы загрязняющих веществ в водные объекты</t>
  </si>
  <si>
    <t>048 1 1201041 01 0000 120</t>
  </si>
  <si>
    <t>048 1 1201042 01 6000 120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</si>
  <si>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</si>
  <si>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2860108050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</si>
  <si>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</si>
  <si>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2880108070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</si>
  <si>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</si>
  <si>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2850108040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</si>
  <si>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</si>
  <si>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2870108060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</si>
  <si>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</si>
  <si>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28А0108080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</si>
  <si>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</si>
  <si>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2210408110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</si>
  <si>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</si>
  <si>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</si>
  <si>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</si>
  <si>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Основное мероприятие "Переселение граждан из аварийного жилищного фонда "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</si>
  <si>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</si>
  <si>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</si>
  <si>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28Б0000000</t>
  </si>
  <si>
    <t>28Б0100000</t>
  </si>
  <si>
    <t>28Б0120630</t>
  </si>
  <si>
    <t>28Б0120650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</si>
  <si>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</si>
  <si>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к решению Совета Тейковского</t>
  </si>
  <si>
    <t>Приложение 15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</si>
  <si>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</si>
  <si>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</si>
  <si>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</si>
  <si>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</si>
  <si>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</si>
  <si>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</si>
  <si>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</si>
  <si>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</si>
  <si>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</si>
  <si>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</si>
  <si>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</si>
  <si>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</si>
  <si>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</si>
  <si>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</si>
  <si>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</si>
  <si>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</si>
  <si>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</si>
  <si>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</si>
  <si>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Тейковским муниципальным районом на 2021 год</t>
  </si>
  <si>
    <t>79955</t>
  </si>
  <si>
    <t>3220100000</t>
  </si>
  <si>
    <t>3220100740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</si>
  <si>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«Планировка территории и проведение  комплексных кадастровых работ на территории Тейковского муниципального района»</t>
    </r>
  </si>
  <si>
    <t xml:space="preserve">Подпрограмма «Проведение комплексных кадастровых работ на территории Тейковского муниципального района»
</t>
  </si>
  <si>
    <t>Основное мероприятие «Разработка проектов планировки и межевания территории для проведения комплексных кадастровых работ»</t>
  </si>
  <si>
    <t xml:space="preserve">Разработка проектов планировки территорий  (Закупка товаров, работ и услуг для обеспечения государственных (муниципальных) нужд) 
</t>
  </si>
  <si>
    <t>Основное мероприятие «Комплексные кадастровые работы»</t>
  </si>
  <si>
    <t>2910200000</t>
  </si>
  <si>
    <t>2910220710</t>
  </si>
  <si>
    <t>2920200000</t>
  </si>
  <si>
    <t>2920220750</t>
  </si>
  <si>
    <t>3120220850</t>
  </si>
  <si>
    <t>3120220860</t>
  </si>
  <si>
    <t>2920220760</t>
  </si>
  <si>
    <t>Совершенствование учительского корпуса (Социальное обеспечение и иные выплаты населению)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</si>
  <si>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</si>
  <si>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</si>
  <si>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</si>
  <si>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</si>
  <si>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2190100430</t>
  </si>
  <si>
    <t>2190100440</t>
  </si>
  <si>
    <t>Организация целевой подготовки педагогов для работы в муниципальных образовательных организациях Тейковского муниципального района (Социальное обеспечение и иные выплаты населению)</t>
  </si>
  <si>
    <t xml:space="preserve"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 </t>
  </si>
  <si>
    <t xml:space="preserve">Мероприятия по гражданско – патриотическому воспитанию детей и молодежи (Предоставление субсидий бюджетным, автономным учреждениям и иным некоммерческим организациям) </t>
  </si>
  <si>
    <t xml:space="preserve"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 </t>
  </si>
  <si>
    <t xml:space="preserve">Обеспечение организации и проведение мероприятий по улучшению условий и охраны труда  (Предоставление субсидий бюджетным, автономным учреждениям и иным некоммерческим организациям) </t>
  </si>
  <si>
    <t xml:space="preserve">Проведение в установленном порядке обязательных и периодических медицинских осмотров (обследований)   (Предоставление субсидий бюджетным, автономным учреждениям и иным некоммерческим организациям) </t>
  </si>
  <si>
    <t xml:space="preserve">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</si>
  <si>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>Проведение в установленном порядке обязательных и периодических медицинских осмотров (обследований)  (Предоставление субсидий бюджетным, автономным учреждениям и иным некоммерческим организациям)</t>
  </si>
  <si>
    <t>Обеспечение организации и проведение мероприятий по улучшению условий и охраны труда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</si>
  <si>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</si>
  <si>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Ежемесячные муниципальные компенсации молодым специалистам  (Социальное обеспечение и иные выплаты населению)</t>
  </si>
  <si>
    <t>Единовременные муниципальные компенсации молодым специалистам  (Социальное обеспечение и иные выплаты населению)</t>
  </si>
  <si>
    <t>Профилактика правонарушений и наркомании,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</si>
  <si>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</si>
  <si>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(Социальное обеспечение и иные выплаты населению)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</si>
  <si>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(Закупка товаров, работ и услуг для обеспечения государственных (муниципальных) нужд) </t>
  </si>
  <si>
    <t>от 16.12.2020 г. № 3/8</t>
  </si>
  <si>
    <t>от 16.12.2020 г.  № 3/8</t>
  </si>
  <si>
    <t xml:space="preserve">от 16.12.2020 г. № 3/8 </t>
  </si>
  <si>
    <t>2120100340</t>
  </si>
  <si>
    <t>2410120200</t>
  </si>
  <si>
    <t xml:space="preserve">Оказание имущественной поддержки субъектов малого и среднего предпринимательства (Закупка товаров, работ и услуг для обеспечения государственных (муниципальных) нужд) </t>
  </si>
  <si>
    <t>3310100840</t>
  </si>
  <si>
    <t xml:space="preserve">Вносимые изменения </t>
  </si>
  <si>
    <t>Утверждено по бюджету на 2021 г.</t>
  </si>
  <si>
    <t>Утверждено по бюджету на              2021 г.</t>
  </si>
  <si>
    <t>Утверждено по бюджету на             2021 г.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</si>
  <si>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</si>
  <si>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</si>
  <si>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000 2022530400 0000 150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</si>
  <si>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</si>
  <si>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040 2 02 35469 05 0000 150</t>
  </si>
  <si>
    <t>Субвенции бюджетам муниципальных районов на проведение Всероссийской переписи населения 2020 года</t>
  </si>
  <si>
    <t>000 2 02 35469 00 0000 150</t>
  </si>
  <si>
    <t>Субвенции бюджетам на проведение Всероссийской переписи населения 2020 года</t>
  </si>
  <si>
    <t>21101S1950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</si>
  <si>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</si>
  <si>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>Мероприятия 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</si>
  <si>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</si>
  <si>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>21201L3041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</si>
  <si>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</si>
  <si>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Совершенствование учительского корпуса (Закупка товаров, работ и услуг для обеспечения государственных (муниципальных) нужд)</t>
  </si>
  <si>
    <t xml:space="preserve">Ремонт и капитальный ремонт автомобильных дорог в рамках иных непрограммных мероприятий по наказам избирателей депутатам Ивановской областной Думы на 2021 год (Закупка товаров, работ и услуг для обеспечения государственных (муниципальных) нужд)  </t>
  </si>
  <si>
    <t xml:space="preserve">Проведение кадастровых работ в отношении неиспользуемых земель из состава земель сельскохозяйственного назначения (Закупка товаров, работ и услуг для обеспечения государственных (муниципальных) нужд) </t>
  </si>
  <si>
    <t xml:space="preserve">Межбюджетные трансферты на организацию в границах поселения газоснабжения населения (Межбюджетные трансферты) </t>
  </si>
  <si>
    <t>2830108030</t>
  </si>
  <si>
    <t xml:space="preserve">Реализация полномочий Российской Федерации по проведению Всероссийской переписи населения 2020 года </t>
  </si>
  <si>
    <t xml:space="preserve">Проведение Всероссийской переписи населения 2020 года (Закупка товаров, работ и услуг для обеспечения государственных (муниципальных) нужд) </t>
  </si>
  <si>
    <t>662867</t>
  </si>
  <si>
    <t>27201S1990</t>
  </si>
  <si>
    <t>от 26.01.2021 г. № 5/5</t>
  </si>
  <si>
    <t>от 26.01.2021 г.  № 5/5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</si>
  <si>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</si>
  <si>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</si>
  <si>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</si>
  <si>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</si>
  <si>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</si>
  <si>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</si>
  <si>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</si>
  <si>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</si>
  <si>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</si>
  <si>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</si>
  <si>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</si>
  <si>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</si>
  <si>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</si>
  <si>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</si>
  <si>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</si>
  <si>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</si>
  <si>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Мероприятия по гражданско – патриотическому воспитанию детей и молодежи 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</si>
  <si>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 (Предоставление субсидий бюджетным, автономным учреждениям и иным некоммерческим организациям)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</si>
</sst>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9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49" fontId="25" fillId="0" borderId="1" xfId="0" applyNumberFormat="1" applyFont="1" applyBorder="1" applyAlignment="1">
      <alignment horizontal="center" vertical="top"/>
    </xf>
    <xf numFmtId="0" fontId="25" fillId="0" borderId="0" xfId="0" applyNumberFormat="1" applyFont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0" fontId="11" fillId="0" borderId="1" xfId="1" applyNumberFormat="1" applyFont="1" applyBorder="1" applyAlignment="1" applyProtection="1">
      <alignment vertical="top" wrapText="1"/>
    </xf>
    <xf numFmtId="0" fontId="25" fillId="0" borderId="1" xfId="0" applyNumberFormat="1" applyFont="1" applyBorder="1" applyAlignment="1">
      <alignment wrapText="1"/>
    </xf>
    <xf numFmtId="0" fontId="4" fillId="0" borderId="2" xfId="0" applyNumberFormat="1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9" fillId="0" borderId="0" xfId="0" applyFont="1" applyFill="1"/>
    <xf numFmtId="0" fontId="12" fillId="0" borderId="0" xfId="0" applyFont="1" applyFill="1"/>
    <xf numFmtId="0" fontId="8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4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4" fontId="6" fillId="0" borderId="9" xfId="0" applyNumberFormat="1" applyFont="1" applyFill="1" applyBorder="1" applyAlignment="1">
      <alignment horizontal="center" vertical="top" wrapText="1"/>
    </xf>
    <xf numFmtId="4" fontId="22" fillId="0" borderId="9" xfId="0" applyNumberFormat="1" applyFont="1" applyFill="1" applyBorder="1" applyAlignment="1">
      <alignment horizontal="center" vertical="top" wrapText="1"/>
    </xf>
    <xf numFmtId="4" fontId="24" fillId="0" borderId="9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/>
    </xf>
    <xf numFmtId="4" fontId="6" fillId="0" borderId="1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horizontal="center" vertical="top" wrapText="1"/>
    </xf>
    <xf numFmtId="4" fontId="6" fillId="0" borderId="9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Alignment="1">
      <alignment horizontal="center" vertical="top"/>
    </xf>
    <xf numFmtId="4" fontId="6" fillId="0" borderId="0" xfId="0" applyNumberFormat="1" applyFont="1"/>
    <xf numFmtId="4" fontId="6" fillId="0" borderId="1" xfId="0" applyNumberFormat="1" applyFont="1" applyBorder="1"/>
    <xf numFmtId="4" fontId="4" fillId="0" borderId="2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justify" vertical="top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" fontId="23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" fontId="6" fillId="0" borderId="2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" fontId="22" fillId="2" borderId="2" xfId="5" applyNumberFormat="1" applyFont="1" applyFill="1" applyBorder="1" applyAlignment="1" applyProtection="1">
      <alignment horizontal="center" vertical="top" shrinkToFit="1"/>
    </xf>
    <xf numFmtId="4" fontId="22" fillId="2" borderId="3" xfId="5" applyNumberFormat="1" applyFont="1" applyFill="1" applyBorder="1" applyAlignment="1" applyProtection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8" fillId="0" borderId="9" xfId="4" applyFont="1" applyBorder="1" applyAlignment="1" applyProtection="1">
      <alignment horizontal="center" vertical="top"/>
    </xf>
    <xf numFmtId="49" fontId="8" fillId="0" borderId="4" xfId="4" applyFont="1" applyBorder="1" applyAlignment="1" applyProtection="1">
      <alignment horizontal="center" vertical="top"/>
    </xf>
    <xf numFmtId="49" fontId="4" fillId="0" borderId="9" xfId="0" applyNumberFormat="1" applyFont="1" applyBorder="1" applyAlignment="1">
      <alignment horizontal="center" vertical="top" wrapText="1"/>
    </xf>
    <xf numFmtId="49" fontId="25" fillId="0" borderId="9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20" fillId="0" borderId="6" xfId="0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6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5"/>
  <sheetViews>
    <sheetView view="pageBreakPreview" topLeftCell="A104" zoomScale="112" zoomScaleSheetLayoutView="112" workbookViewId="0">
      <selection activeCell="D121" sqref="D121"/>
    </sheetView>
  </sheetViews>
  <sheetFormatPr defaultRowHeight="15"/>
  <cols>
    <col min="1" max="1" width="23.42578125" customWidth="1"/>
    <col min="2" max="2" width="74.5703125" customWidth="1"/>
    <col min="3" max="3" width="15.140625" customWidth="1"/>
    <col min="4" max="4" width="13.85546875" customWidth="1"/>
    <col min="5" max="5" width="15" customWidth="1"/>
  </cols>
  <sheetData>
    <row r="1" spans="1:5" ht="15.75">
      <c r="B1" s="300"/>
      <c r="C1" s="300"/>
      <c r="D1" s="300" t="s">
        <v>299</v>
      </c>
      <c r="E1" s="300"/>
    </row>
    <row r="2" spans="1:5" ht="15.75">
      <c r="B2" s="300"/>
      <c r="C2" s="300"/>
      <c r="D2" s="300" t="s">
        <v>0</v>
      </c>
      <c r="E2" s="300"/>
    </row>
    <row r="3" spans="1:5" ht="15.75">
      <c r="B3" s="301"/>
      <c r="C3" s="301"/>
      <c r="D3" s="301" t="s">
        <v>200</v>
      </c>
      <c r="E3" s="301"/>
    </row>
    <row r="4" spans="1:5" ht="15.75">
      <c r="B4" s="300"/>
      <c r="C4" s="300"/>
      <c r="D4" s="300" t="s">
        <v>2</v>
      </c>
      <c r="E4" s="300"/>
    </row>
    <row r="5" spans="1:5" ht="15.75">
      <c r="B5" s="300"/>
      <c r="C5" s="300"/>
      <c r="D5" s="300" t="s">
        <v>950</v>
      </c>
      <c r="E5" s="300"/>
    </row>
    <row r="6" spans="1:5" ht="15.75" customHeight="1">
      <c r="A6" s="1"/>
      <c r="B6" s="300"/>
      <c r="C6" s="300"/>
      <c r="D6" s="300" t="s">
        <v>190</v>
      </c>
      <c r="E6" s="300"/>
    </row>
    <row r="7" spans="1:5" ht="15.75" customHeight="1">
      <c r="A7" s="1"/>
      <c r="B7" s="300"/>
      <c r="C7" s="300"/>
      <c r="D7" s="300" t="s">
        <v>0</v>
      </c>
      <c r="E7" s="300"/>
    </row>
    <row r="8" spans="1:5" ht="15.75" customHeight="1">
      <c r="A8" s="1"/>
      <c r="B8" s="301"/>
      <c r="C8" s="301"/>
      <c r="D8" s="301" t="s">
        <v>200</v>
      </c>
      <c r="E8" s="301"/>
    </row>
    <row r="9" spans="1:5" ht="15.75" customHeight="1">
      <c r="A9" s="1"/>
      <c r="B9" s="300"/>
      <c r="C9" s="300"/>
      <c r="D9" s="300" t="s">
        <v>2</v>
      </c>
      <c r="E9" s="300"/>
    </row>
    <row r="10" spans="1:5" ht="15.75" customHeight="1">
      <c r="A10" s="1"/>
      <c r="B10" s="300"/>
      <c r="C10" s="300"/>
      <c r="D10" s="300" t="s">
        <v>917</v>
      </c>
      <c r="E10" s="300"/>
    </row>
    <row r="11" spans="1:5" ht="15.75">
      <c r="A11" s="302"/>
      <c r="B11" s="303"/>
      <c r="C11" s="303"/>
    </row>
    <row r="12" spans="1:5">
      <c r="A12" s="299" t="s">
        <v>201</v>
      </c>
      <c r="B12" s="299"/>
      <c r="C12" s="299"/>
    </row>
    <row r="13" spans="1:5" ht="35.25" customHeight="1">
      <c r="A13" s="292" t="s">
        <v>450</v>
      </c>
      <c r="B13" s="292"/>
      <c r="C13" s="292"/>
    </row>
    <row r="14" spans="1:5" ht="15.75">
      <c r="A14" s="1"/>
      <c r="B14" s="1"/>
      <c r="C14" s="1"/>
    </row>
    <row r="15" spans="1:5" ht="20.25" customHeight="1">
      <c r="A15" s="36"/>
      <c r="B15" s="293"/>
      <c r="C15" s="293"/>
      <c r="E15" s="209" t="s">
        <v>347</v>
      </c>
    </row>
    <row r="16" spans="1:5" ht="39" customHeight="1">
      <c r="A16" s="16" t="s">
        <v>202</v>
      </c>
      <c r="B16" s="105" t="s">
        <v>3</v>
      </c>
      <c r="C16" s="211" t="s">
        <v>924</v>
      </c>
      <c r="D16" s="211" t="s">
        <v>923</v>
      </c>
      <c r="E16" s="230" t="s">
        <v>925</v>
      </c>
    </row>
    <row r="17" spans="1:5">
      <c r="A17" s="17" t="s">
        <v>203</v>
      </c>
      <c r="B17" s="4" t="s">
        <v>204</v>
      </c>
      <c r="C17" s="216">
        <f>C18+C24+C38+C45+C51+C64+C69+C74+C80+C48+C58</f>
        <v>54693520.969999999</v>
      </c>
      <c r="D17" s="244">
        <f t="shared" ref="D17:E17" si="0">D18+D24+D38+D45+D51+D64+D69+D74+D80+D48+D58</f>
        <v>-135681.97</v>
      </c>
      <c r="E17" s="236">
        <f t="shared" si="0"/>
        <v>54557839</v>
      </c>
    </row>
    <row r="18" spans="1:5">
      <c r="A18" s="17" t="s">
        <v>205</v>
      </c>
      <c r="B18" s="4" t="s">
        <v>206</v>
      </c>
      <c r="C18" s="216">
        <f>C19</f>
        <v>37071000</v>
      </c>
      <c r="D18" s="244">
        <f t="shared" ref="D18:E18" si="1">D19</f>
        <v>0</v>
      </c>
      <c r="E18" s="236">
        <f t="shared" si="1"/>
        <v>37071000</v>
      </c>
    </row>
    <row r="19" spans="1:5" ht="14.25" customHeight="1">
      <c r="A19" s="101" t="s">
        <v>207</v>
      </c>
      <c r="B19" s="102" t="s">
        <v>208</v>
      </c>
      <c r="C19" s="213">
        <f>C20+C21+C22+C23</f>
        <v>37071000</v>
      </c>
      <c r="D19" s="245">
        <f t="shared" ref="D19:E19" si="2">D20+D21+D22+D23</f>
        <v>0</v>
      </c>
      <c r="E19" s="228">
        <f t="shared" si="2"/>
        <v>37071000</v>
      </c>
    </row>
    <row r="20" spans="1:5" ht="53.25" customHeight="1">
      <c r="A20" s="73" t="s">
        <v>382</v>
      </c>
      <c r="B20" s="76" t="s">
        <v>209</v>
      </c>
      <c r="C20" s="110">
        <v>35140000</v>
      </c>
      <c r="D20" s="248"/>
      <c r="E20" s="86">
        <f>C20+D20</f>
        <v>35140000</v>
      </c>
    </row>
    <row r="21" spans="1:5" ht="66.75" customHeight="1">
      <c r="A21" s="73" t="s">
        <v>383</v>
      </c>
      <c r="B21" s="76" t="s">
        <v>379</v>
      </c>
      <c r="C21" s="110">
        <v>1816000</v>
      </c>
      <c r="D21" s="248"/>
      <c r="E21" s="86">
        <f t="shared" ref="E21:E23" si="3">C21+D21</f>
        <v>1816000</v>
      </c>
    </row>
    <row r="22" spans="1:5" ht="30" customHeight="1">
      <c r="A22" s="73" t="s">
        <v>384</v>
      </c>
      <c r="B22" s="76" t="s">
        <v>380</v>
      </c>
      <c r="C22" s="110">
        <v>87500</v>
      </c>
      <c r="D22" s="248"/>
      <c r="E22" s="86">
        <f t="shared" si="3"/>
        <v>87500</v>
      </c>
    </row>
    <row r="23" spans="1:5" ht="54.75" customHeight="1">
      <c r="A23" s="73" t="s">
        <v>385</v>
      </c>
      <c r="B23" s="76" t="s">
        <v>381</v>
      </c>
      <c r="C23" s="110">
        <v>27500</v>
      </c>
      <c r="D23" s="248"/>
      <c r="E23" s="86">
        <f t="shared" si="3"/>
        <v>27500</v>
      </c>
    </row>
    <row r="24" spans="1:5" ht="27" customHeight="1">
      <c r="A24" s="17" t="s">
        <v>210</v>
      </c>
      <c r="B24" s="4" t="s">
        <v>211</v>
      </c>
      <c r="C24" s="216">
        <f>C25</f>
        <v>7229741.9699999997</v>
      </c>
      <c r="D24" s="236">
        <f t="shared" ref="D24:E24" si="4">D25</f>
        <v>-135681.97</v>
      </c>
      <c r="E24" s="236">
        <f t="shared" si="4"/>
        <v>7094060</v>
      </c>
    </row>
    <row r="25" spans="1:5" ht="27" customHeight="1">
      <c r="A25" s="73" t="s">
        <v>387</v>
      </c>
      <c r="B25" s="76" t="s">
        <v>386</v>
      </c>
      <c r="C25" s="213">
        <f>C27+C30+C33+C36</f>
        <v>7229741.9699999997</v>
      </c>
      <c r="D25" s="228">
        <f t="shared" ref="D25:E25" si="5">D27+D30+D33+D36</f>
        <v>-135681.97</v>
      </c>
      <c r="E25" s="228">
        <f t="shared" si="5"/>
        <v>7094060</v>
      </c>
    </row>
    <row r="26" spans="1:5" ht="41.25" customHeight="1">
      <c r="A26" s="111" t="s">
        <v>451</v>
      </c>
      <c r="B26" s="112" t="s">
        <v>452</v>
      </c>
      <c r="C26" s="213">
        <f>C27</f>
        <v>3332790.38</v>
      </c>
      <c r="D26" s="228">
        <f t="shared" ref="D26:E26" si="6">D27</f>
        <v>-75450.38</v>
      </c>
      <c r="E26" s="228">
        <f t="shared" si="6"/>
        <v>3257340</v>
      </c>
    </row>
    <row r="27" spans="1:5" ht="18.75" customHeight="1">
      <c r="A27" s="294" t="s">
        <v>392</v>
      </c>
      <c r="B27" s="295" t="s">
        <v>388</v>
      </c>
      <c r="C27" s="296">
        <v>3332790.38</v>
      </c>
      <c r="D27" s="290">
        <v>-75450.38</v>
      </c>
      <c r="E27" s="290">
        <f>C27+D27</f>
        <v>3257340</v>
      </c>
    </row>
    <row r="28" spans="1:5" ht="46.5" customHeight="1">
      <c r="A28" s="294"/>
      <c r="B28" s="295"/>
      <c r="C28" s="296"/>
      <c r="D28" s="291"/>
      <c r="E28" s="291"/>
    </row>
    <row r="29" spans="1:5" ht="54.75" customHeight="1">
      <c r="A29" s="113" t="s">
        <v>453</v>
      </c>
      <c r="B29" s="114" t="s">
        <v>454</v>
      </c>
      <c r="C29" s="213">
        <f>C30</f>
        <v>16724.669999999998</v>
      </c>
      <c r="D29" s="228">
        <f t="shared" ref="D29:E29" si="7">D30</f>
        <v>1835.33</v>
      </c>
      <c r="E29" s="228">
        <f t="shared" si="7"/>
        <v>18560</v>
      </c>
    </row>
    <row r="30" spans="1:5" ht="78" customHeight="1">
      <c r="A30" s="297" t="s">
        <v>393</v>
      </c>
      <c r="B30" s="295" t="s">
        <v>389</v>
      </c>
      <c r="C30" s="212">
        <v>16724.669999999998</v>
      </c>
      <c r="D30" s="86">
        <v>1835.33</v>
      </c>
      <c r="E30" s="290">
        <f>C30+D30</f>
        <v>18560</v>
      </c>
    </row>
    <row r="31" spans="1:5" ht="9" hidden="1" customHeight="1">
      <c r="A31" s="297"/>
      <c r="B31" s="295"/>
      <c r="C31" s="212"/>
      <c r="D31" s="86"/>
      <c r="E31" s="291"/>
    </row>
    <row r="32" spans="1:5" ht="42.75" customHeight="1">
      <c r="A32" s="113" t="s">
        <v>455</v>
      </c>
      <c r="B32" s="114" t="s">
        <v>456</v>
      </c>
      <c r="C32" s="212">
        <f>C33</f>
        <v>4341125.3899999997</v>
      </c>
      <c r="D32" s="229">
        <f t="shared" ref="D32:E32" si="8">D33</f>
        <v>-56285.39</v>
      </c>
      <c r="E32" s="229">
        <f t="shared" si="8"/>
        <v>4284840</v>
      </c>
    </row>
    <row r="33" spans="1:5" ht="41.25" customHeight="1">
      <c r="A33" s="297" t="s">
        <v>394</v>
      </c>
      <c r="B33" s="295" t="s">
        <v>390</v>
      </c>
      <c r="C33" s="298">
        <v>4341125.3899999997</v>
      </c>
      <c r="D33" s="290">
        <v>-56285.39</v>
      </c>
      <c r="E33" s="290">
        <f>C33+D33</f>
        <v>4284840</v>
      </c>
    </row>
    <row r="34" spans="1:5" ht="25.5" customHeight="1">
      <c r="A34" s="297"/>
      <c r="B34" s="295"/>
      <c r="C34" s="298"/>
      <c r="D34" s="291"/>
      <c r="E34" s="291"/>
    </row>
    <row r="35" spans="1:5" ht="42" customHeight="1">
      <c r="A35" s="113" t="s">
        <v>457</v>
      </c>
      <c r="B35" s="114" t="s">
        <v>458</v>
      </c>
      <c r="C35" s="212">
        <f>C36</f>
        <v>-460898.47</v>
      </c>
      <c r="D35" s="229">
        <f t="shared" ref="D35:E35" si="9">D36</f>
        <v>-5781.53</v>
      </c>
      <c r="E35" s="229">
        <f t="shared" si="9"/>
        <v>-466680</v>
      </c>
    </row>
    <row r="36" spans="1:5" ht="66.75" customHeight="1">
      <c r="A36" s="297" t="s">
        <v>395</v>
      </c>
      <c r="B36" s="295" t="s">
        <v>391</v>
      </c>
      <c r="C36" s="212">
        <v>-460898.47</v>
      </c>
      <c r="D36" s="86">
        <v>-5781.53</v>
      </c>
      <c r="E36" s="290">
        <f>C36+D36</f>
        <v>-466680</v>
      </c>
    </row>
    <row r="37" spans="1:5" ht="6" hidden="1" customHeight="1">
      <c r="A37" s="297"/>
      <c r="B37" s="295"/>
      <c r="C37" s="212">
        <v>-394298.97</v>
      </c>
      <c r="D37" s="248"/>
      <c r="E37" s="291"/>
    </row>
    <row r="38" spans="1:5" ht="14.25" customHeight="1">
      <c r="A38" s="17" t="s">
        <v>212</v>
      </c>
      <c r="B38" s="109" t="s">
        <v>213</v>
      </c>
      <c r="C38" s="216">
        <f>C39+C41+C43</f>
        <v>785000</v>
      </c>
      <c r="D38" s="244">
        <f t="shared" ref="D38:E38" si="10">D39+D41+D43</f>
        <v>0</v>
      </c>
      <c r="E38" s="236">
        <f t="shared" si="10"/>
        <v>785000</v>
      </c>
    </row>
    <row r="39" spans="1:5" ht="18" customHeight="1">
      <c r="A39" s="73" t="s">
        <v>396</v>
      </c>
      <c r="B39" s="76" t="s">
        <v>214</v>
      </c>
      <c r="C39" s="213">
        <f>C40</f>
        <v>350000</v>
      </c>
      <c r="D39" s="245">
        <f t="shared" ref="D39:E39" si="11">D40</f>
        <v>0</v>
      </c>
      <c r="E39" s="228">
        <f t="shared" si="11"/>
        <v>350000</v>
      </c>
    </row>
    <row r="40" spans="1:5" ht="17.25" customHeight="1">
      <c r="A40" s="73" t="s">
        <v>324</v>
      </c>
      <c r="B40" s="76" t="s">
        <v>214</v>
      </c>
      <c r="C40" s="110">
        <v>350000</v>
      </c>
      <c r="D40" s="248"/>
      <c r="E40" s="86">
        <f>C40+D40</f>
        <v>350000</v>
      </c>
    </row>
    <row r="41" spans="1:5" ht="15.75" customHeight="1">
      <c r="A41" s="74" t="s">
        <v>397</v>
      </c>
      <c r="B41" s="102" t="s">
        <v>215</v>
      </c>
      <c r="C41" s="213">
        <f>C42</f>
        <v>285000</v>
      </c>
      <c r="D41" s="245">
        <f t="shared" ref="D41:E41" si="12">D42</f>
        <v>0</v>
      </c>
      <c r="E41" s="228">
        <f t="shared" si="12"/>
        <v>285000</v>
      </c>
    </row>
    <row r="42" spans="1:5">
      <c r="A42" s="74" t="s">
        <v>329</v>
      </c>
      <c r="B42" s="102" t="s">
        <v>215</v>
      </c>
      <c r="C42" s="110">
        <v>285000</v>
      </c>
      <c r="D42" s="248"/>
      <c r="E42" s="86">
        <f>C42+D42</f>
        <v>285000</v>
      </c>
    </row>
    <row r="43" spans="1:5">
      <c r="A43" s="73" t="s">
        <v>399</v>
      </c>
      <c r="B43" s="76" t="s">
        <v>398</v>
      </c>
      <c r="C43" s="213">
        <f>C44</f>
        <v>150000</v>
      </c>
      <c r="D43" s="245">
        <f t="shared" ref="D43:E43" si="13">D44</f>
        <v>0</v>
      </c>
      <c r="E43" s="228">
        <f t="shared" si="13"/>
        <v>150000</v>
      </c>
    </row>
    <row r="44" spans="1:5" ht="27.75" customHeight="1">
      <c r="A44" s="73" t="s">
        <v>326</v>
      </c>
      <c r="B44" s="76" t="s">
        <v>421</v>
      </c>
      <c r="C44" s="110">
        <v>150000</v>
      </c>
      <c r="D44" s="248"/>
      <c r="E44" s="86">
        <f>C44+D44</f>
        <v>150000</v>
      </c>
    </row>
    <row r="45" spans="1:5" ht="27.75" customHeight="1">
      <c r="A45" s="17" t="s">
        <v>216</v>
      </c>
      <c r="B45" s="4" t="s">
        <v>217</v>
      </c>
      <c r="C45" s="216">
        <f t="shared" ref="C45:E46" si="14">C46</f>
        <v>950000</v>
      </c>
      <c r="D45" s="244">
        <f t="shared" si="14"/>
        <v>0</v>
      </c>
      <c r="E45" s="236">
        <f t="shared" si="14"/>
        <v>950000</v>
      </c>
    </row>
    <row r="46" spans="1:5" ht="18" customHeight="1">
      <c r="A46" s="101" t="s">
        <v>218</v>
      </c>
      <c r="B46" s="71" t="s">
        <v>219</v>
      </c>
      <c r="C46" s="213">
        <f t="shared" si="14"/>
        <v>950000</v>
      </c>
      <c r="D46" s="245">
        <f t="shared" si="14"/>
        <v>0</v>
      </c>
      <c r="E46" s="228">
        <f t="shared" si="14"/>
        <v>950000</v>
      </c>
    </row>
    <row r="47" spans="1:5" ht="17.25" customHeight="1">
      <c r="A47" s="104" t="s">
        <v>220</v>
      </c>
      <c r="B47" s="71" t="s">
        <v>221</v>
      </c>
      <c r="C47" s="110">
        <v>950000</v>
      </c>
      <c r="D47" s="248"/>
      <c r="E47" s="86">
        <f>C47+D47</f>
        <v>950000</v>
      </c>
    </row>
    <row r="48" spans="1:5" ht="17.25" customHeight="1">
      <c r="A48" s="106" t="s">
        <v>459</v>
      </c>
      <c r="B48" s="109" t="s">
        <v>460</v>
      </c>
      <c r="C48" s="116">
        <f>C49</f>
        <v>13000</v>
      </c>
      <c r="D48" s="246">
        <f t="shared" ref="D48:E49" si="15">D49</f>
        <v>0</v>
      </c>
      <c r="E48" s="116">
        <f t="shared" si="15"/>
        <v>13000</v>
      </c>
    </row>
    <row r="49" spans="1:5" ht="26.25" customHeight="1">
      <c r="A49" s="104" t="s">
        <v>461</v>
      </c>
      <c r="B49" s="71" t="s">
        <v>462</v>
      </c>
      <c r="C49" s="110">
        <f>C50</f>
        <v>13000</v>
      </c>
      <c r="D49" s="247">
        <f t="shared" si="15"/>
        <v>0</v>
      </c>
      <c r="E49" s="110">
        <f t="shared" si="15"/>
        <v>13000</v>
      </c>
    </row>
    <row r="50" spans="1:5" ht="27.75" customHeight="1">
      <c r="A50" s="104" t="s">
        <v>463</v>
      </c>
      <c r="B50" s="71" t="s">
        <v>464</v>
      </c>
      <c r="C50" s="110">
        <v>13000</v>
      </c>
      <c r="D50" s="248"/>
      <c r="E50" s="86">
        <f>C50+D50</f>
        <v>13000</v>
      </c>
    </row>
    <row r="51" spans="1:5" ht="29.25" customHeight="1">
      <c r="A51" s="17" t="s">
        <v>222</v>
      </c>
      <c r="B51" s="4" t="s">
        <v>223</v>
      </c>
      <c r="C51" s="216">
        <f>C52</f>
        <v>3482059</v>
      </c>
      <c r="D51" s="244">
        <f t="shared" ref="D51:E51" si="16">D52</f>
        <v>0</v>
      </c>
      <c r="E51" s="236">
        <f t="shared" si="16"/>
        <v>3482059</v>
      </c>
    </row>
    <row r="52" spans="1:5" ht="54.75" customHeight="1">
      <c r="A52" s="73" t="s">
        <v>400</v>
      </c>
      <c r="B52" s="76" t="s">
        <v>224</v>
      </c>
      <c r="C52" s="213">
        <f>C53+C56</f>
        <v>3482059</v>
      </c>
      <c r="D52" s="245">
        <f t="shared" ref="D52:E52" si="17">D53+D56</f>
        <v>0</v>
      </c>
      <c r="E52" s="228">
        <f t="shared" si="17"/>
        <v>3482059</v>
      </c>
    </row>
    <row r="53" spans="1:5" ht="40.5" customHeight="1">
      <c r="A53" s="101" t="s">
        <v>225</v>
      </c>
      <c r="B53" s="76" t="s">
        <v>226</v>
      </c>
      <c r="C53" s="213">
        <f>C54+C55</f>
        <v>3184429</v>
      </c>
      <c r="D53" s="245">
        <f t="shared" ref="D53:E53" si="18">D54+D55</f>
        <v>0</v>
      </c>
      <c r="E53" s="228">
        <f t="shared" si="18"/>
        <v>3184429</v>
      </c>
    </row>
    <row r="54" spans="1:5" ht="54" customHeight="1">
      <c r="A54" s="104" t="s">
        <v>342</v>
      </c>
      <c r="B54" s="76" t="s">
        <v>401</v>
      </c>
      <c r="C54" s="110">
        <v>2891023</v>
      </c>
      <c r="D54" s="248"/>
      <c r="E54" s="86">
        <f>C54+D54</f>
        <v>2891023</v>
      </c>
    </row>
    <row r="55" spans="1:5" ht="53.25" customHeight="1">
      <c r="A55" s="104" t="s">
        <v>227</v>
      </c>
      <c r="B55" s="76" t="s">
        <v>402</v>
      </c>
      <c r="C55" s="110">
        <v>293406</v>
      </c>
      <c r="D55" s="248"/>
      <c r="E55" s="86">
        <f>C55+D55</f>
        <v>293406</v>
      </c>
    </row>
    <row r="56" spans="1:5" ht="53.25" customHeight="1">
      <c r="A56" s="73" t="s">
        <v>404</v>
      </c>
      <c r="B56" s="76" t="s">
        <v>403</v>
      </c>
      <c r="C56" s="213">
        <f>C57</f>
        <v>297630</v>
      </c>
      <c r="D56" s="245">
        <f t="shared" ref="D56:E56" si="19">D57</f>
        <v>0</v>
      </c>
      <c r="E56" s="228">
        <f t="shared" si="19"/>
        <v>297630</v>
      </c>
    </row>
    <row r="57" spans="1:5" ht="40.5" customHeight="1">
      <c r="A57" s="73" t="s">
        <v>305</v>
      </c>
      <c r="B57" s="76" t="s">
        <v>228</v>
      </c>
      <c r="C57" s="110">
        <v>297630</v>
      </c>
      <c r="D57" s="248"/>
      <c r="E57" s="86">
        <f>C57+D57</f>
        <v>297630</v>
      </c>
    </row>
    <row r="58" spans="1:5" ht="19.5" customHeight="1">
      <c r="A58" s="17" t="s">
        <v>814</v>
      </c>
      <c r="B58" s="146" t="s">
        <v>815</v>
      </c>
      <c r="C58" s="148">
        <f>C59</f>
        <v>689400</v>
      </c>
      <c r="D58" s="244">
        <f t="shared" ref="D58:E58" si="20">D59</f>
        <v>0</v>
      </c>
      <c r="E58" s="236">
        <f t="shared" si="20"/>
        <v>689400</v>
      </c>
    </row>
    <row r="59" spans="1:5" ht="18.75" customHeight="1">
      <c r="A59" s="142" t="s">
        <v>816</v>
      </c>
      <c r="B59" s="71" t="s">
        <v>817</v>
      </c>
      <c r="C59" s="147">
        <f>C60+C61+C62+C63</f>
        <v>689400</v>
      </c>
      <c r="D59" s="245">
        <f t="shared" ref="D59:E59" si="21">D60+D61+D62+D63</f>
        <v>0</v>
      </c>
      <c r="E59" s="228">
        <f t="shared" si="21"/>
        <v>689400</v>
      </c>
    </row>
    <row r="60" spans="1:5" ht="26.25" customHeight="1">
      <c r="A60" s="141" t="s">
        <v>818</v>
      </c>
      <c r="B60" s="140" t="s">
        <v>819</v>
      </c>
      <c r="C60" s="147">
        <v>7800</v>
      </c>
      <c r="D60" s="248"/>
      <c r="E60" s="86">
        <f>C60+D60</f>
        <v>7800</v>
      </c>
    </row>
    <row r="61" spans="1:5" ht="18.75" customHeight="1">
      <c r="A61" s="141" t="s">
        <v>820</v>
      </c>
      <c r="B61" s="140" t="s">
        <v>821</v>
      </c>
      <c r="C61" s="147">
        <v>700</v>
      </c>
      <c r="D61" s="248"/>
      <c r="E61" s="86">
        <f>C61+D61</f>
        <v>700</v>
      </c>
    </row>
    <row r="62" spans="1:5" ht="18.75" customHeight="1">
      <c r="A62" s="141" t="s">
        <v>822</v>
      </c>
      <c r="B62" s="140" t="s">
        <v>823</v>
      </c>
      <c r="C62" s="147">
        <v>346100</v>
      </c>
      <c r="D62" s="248"/>
      <c r="E62" s="86">
        <f>C62+D62</f>
        <v>346100</v>
      </c>
    </row>
    <row r="63" spans="1:5" ht="17.25" customHeight="1">
      <c r="A63" s="141" t="s">
        <v>824</v>
      </c>
      <c r="B63" s="140" t="s">
        <v>825</v>
      </c>
      <c r="C63" s="147">
        <v>334800</v>
      </c>
      <c r="D63" s="248"/>
      <c r="E63" s="86">
        <f>C63+D63</f>
        <v>334800</v>
      </c>
    </row>
    <row r="64" spans="1:5" ht="29.25" customHeight="1">
      <c r="A64" s="17" t="s">
        <v>229</v>
      </c>
      <c r="B64" s="4" t="s">
        <v>358</v>
      </c>
      <c r="C64" s="216">
        <f t="shared" ref="C64:E65" si="22">C65</f>
        <v>2257220</v>
      </c>
      <c r="D64" s="244">
        <f t="shared" si="22"/>
        <v>0</v>
      </c>
      <c r="E64" s="236">
        <f t="shared" si="22"/>
        <v>2257220</v>
      </c>
    </row>
    <row r="65" spans="1:5" ht="19.5" customHeight="1">
      <c r="A65" s="101" t="s">
        <v>230</v>
      </c>
      <c r="B65" s="76" t="s">
        <v>231</v>
      </c>
      <c r="C65" s="213">
        <f t="shared" si="22"/>
        <v>2257220</v>
      </c>
      <c r="D65" s="245">
        <f t="shared" si="22"/>
        <v>0</v>
      </c>
      <c r="E65" s="228">
        <f t="shared" si="22"/>
        <v>2257220</v>
      </c>
    </row>
    <row r="66" spans="1:5" ht="17.25" customHeight="1">
      <c r="A66" s="101" t="s">
        <v>232</v>
      </c>
      <c r="B66" s="76" t="s">
        <v>233</v>
      </c>
      <c r="C66" s="213">
        <f>C67+C68</f>
        <v>2257220</v>
      </c>
      <c r="D66" s="245">
        <f t="shared" ref="D66:E66" si="23">D67+D68</f>
        <v>0</v>
      </c>
      <c r="E66" s="228">
        <f t="shared" si="23"/>
        <v>2257220</v>
      </c>
    </row>
    <row r="67" spans="1:5" ht="25.5" customHeight="1">
      <c r="A67" s="104" t="s">
        <v>234</v>
      </c>
      <c r="B67" s="76" t="s">
        <v>235</v>
      </c>
      <c r="C67" s="110">
        <v>15000</v>
      </c>
      <c r="D67" s="248"/>
      <c r="E67" s="86">
        <f>C67+D67</f>
        <v>15000</v>
      </c>
    </row>
    <row r="68" spans="1:5" ht="27.75" customHeight="1">
      <c r="A68" s="104" t="s">
        <v>236</v>
      </c>
      <c r="B68" s="102" t="s">
        <v>235</v>
      </c>
      <c r="C68" s="110">
        <v>2242220</v>
      </c>
      <c r="D68" s="248"/>
      <c r="E68" s="86">
        <f>C68+D68</f>
        <v>2242220</v>
      </c>
    </row>
    <row r="69" spans="1:5" ht="27.75" customHeight="1">
      <c r="A69" s="17" t="s">
        <v>237</v>
      </c>
      <c r="B69" s="4" t="s">
        <v>238</v>
      </c>
      <c r="C69" s="216">
        <f>C70</f>
        <v>2013800</v>
      </c>
      <c r="D69" s="244">
        <f t="shared" ref="D69:E70" si="24">D70</f>
        <v>0</v>
      </c>
      <c r="E69" s="236">
        <f t="shared" si="24"/>
        <v>2013800</v>
      </c>
    </row>
    <row r="70" spans="1:5" ht="26.25" customHeight="1">
      <c r="A70" s="73" t="s">
        <v>408</v>
      </c>
      <c r="B70" s="76" t="s">
        <v>405</v>
      </c>
      <c r="C70" s="213">
        <f>C71</f>
        <v>2013800</v>
      </c>
      <c r="D70" s="245">
        <f t="shared" si="24"/>
        <v>0</v>
      </c>
      <c r="E70" s="228">
        <f t="shared" si="24"/>
        <v>2013800</v>
      </c>
    </row>
    <row r="71" spans="1:5" ht="25.5" customHeight="1">
      <c r="A71" s="73" t="s">
        <v>409</v>
      </c>
      <c r="B71" s="76" t="s">
        <v>239</v>
      </c>
      <c r="C71" s="213">
        <f>C72+C73</f>
        <v>2013800</v>
      </c>
      <c r="D71" s="245">
        <f>D72+D73</f>
        <v>0</v>
      </c>
      <c r="E71" s="228">
        <f>E72+E73</f>
        <v>2013800</v>
      </c>
    </row>
    <row r="72" spans="1:5" ht="39.75" customHeight="1">
      <c r="A72" s="73" t="s">
        <v>410</v>
      </c>
      <c r="B72" s="76" t="s">
        <v>406</v>
      </c>
      <c r="C72" s="110">
        <v>1864200</v>
      </c>
      <c r="D72" s="248"/>
      <c r="E72" s="86">
        <f>C72+D72</f>
        <v>1864200</v>
      </c>
    </row>
    <row r="73" spans="1:5" ht="29.25" customHeight="1">
      <c r="A73" s="73" t="s">
        <v>411</v>
      </c>
      <c r="B73" s="76" t="s">
        <v>407</v>
      </c>
      <c r="C73" s="110">
        <v>149600</v>
      </c>
      <c r="D73" s="248"/>
      <c r="E73" s="86">
        <f>C73+D73</f>
        <v>149600</v>
      </c>
    </row>
    <row r="74" spans="1:5" ht="17.25" customHeight="1">
      <c r="A74" s="17" t="s">
        <v>240</v>
      </c>
      <c r="B74" s="109" t="s">
        <v>241</v>
      </c>
      <c r="C74" s="216">
        <f>C75+C76+C77+C78+C79</f>
        <v>5500</v>
      </c>
      <c r="D74" s="244">
        <f t="shared" ref="D74:E74" si="25">D75+D76+D77+D78+D79</f>
        <v>0</v>
      </c>
      <c r="E74" s="236">
        <f t="shared" si="25"/>
        <v>5500</v>
      </c>
    </row>
    <row r="75" spans="1:5" ht="54.75" customHeight="1">
      <c r="A75" s="104" t="s">
        <v>465</v>
      </c>
      <c r="B75" s="117" t="s">
        <v>466</v>
      </c>
      <c r="C75" s="213">
        <v>1907</v>
      </c>
      <c r="D75" s="248"/>
      <c r="E75" s="86">
        <f>C75+D75</f>
        <v>1907</v>
      </c>
    </row>
    <row r="76" spans="1:5" ht="65.25" customHeight="1">
      <c r="A76" s="104" t="s">
        <v>467</v>
      </c>
      <c r="B76" s="117" t="s">
        <v>468</v>
      </c>
      <c r="C76" s="213">
        <v>846</v>
      </c>
      <c r="D76" s="248"/>
      <c r="E76" s="86">
        <f>C76+D76</f>
        <v>846</v>
      </c>
    </row>
    <row r="77" spans="1:5" ht="53.25" customHeight="1">
      <c r="A77" s="104" t="s">
        <v>469</v>
      </c>
      <c r="B77" s="117" t="s">
        <v>470</v>
      </c>
      <c r="C77" s="213">
        <v>334</v>
      </c>
      <c r="D77" s="248"/>
      <c r="E77" s="86">
        <f>C77+D77</f>
        <v>334</v>
      </c>
    </row>
    <row r="78" spans="1:5" ht="54" customHeight="1">
      <c r="A78" s="118" t="s">
        <v>471</v>
      </c>
      <c r="B78" s="119" t="s">
        <v>472</v>
      </c>
      <c r="C78" s="213">
        <v>1747</v>
      </c>
      <c r="D78" s="248"/>
      <c r="E78" s="86">
        <f>C78+D78</f>
        <v>1747</v>
      </c>
    </row>
    <row r="79" spans="1:5" ht="55.5" customHeight="1">
      <c r="A79" s="73" t="s">
        <v>473</v>
      </c>
      <c r="B79" s="76" t="s">
        <v>474</v>
      </c>
      <c r="C79" s="110">
        <v>666</v>
      </c>
      <c r="D79" s="248"/>
      <c r="E79" s="86">
        <f>C79+D79</f>
        <v>666</v>
      </c>
    </row>
    <row r="80" spans="1:5" ht="16.5" customHeight="1">
      <c r="A80" s="17" t="s">
        <v>242</v>
      </c>
      <c r="B80" s="109" t="s">
        <v>243</v>
      </c>
      <c r="C80" s="216">
        <f t="shared" ref="C80:E81" si="26">C81</f>
        <v>196800</v>
      </c>
      <c r="D80" s="244">
        <f t="shared" si="26"/>
        <v>0</v>
      </c>
      <c r="E80" s="236">
        <f t="shared" si="26"/>
        <v>196800</v>
      </c>
    </row>
    <row r="81" spans="1:5" ht="19.5" customHeight="1">
      <c r="A81" s="101" t="s">
        <v>244</v>
      </c>
      <c r="B81" s="71" t="s">
        <v>245</v>
      </c>
      <c r="C81" s="213">
        <f t="shared" si="26"/>
        <v>196800</v>
      </c>
      <c r="D81" s="245">
        <f t="shared" si="26"/>
        <v>0</v>
      </c>
      <c r="E81" s="228">
        <f t="shared" si="26"/>
        <v>196800</v>
      </c>
    </row>
    <row r="82" spans="1:5" ht="18" customHeight="1">
      <c r="A82" s="104" t="s">
        <v>246</v>
      </c>
      <c r="B82" s="71" t="s">
        <v>247</v>
      </c>
      <c r="C82" s="110">
        <v>196800</v>
      </c>
      <c r="D82" s="248"/>
      <c r="E82" s="86">
        <f>C82+D82</f>
        <v>196800</v>
      </c>
    </row>
    <row r="83" spans="1:5" ht="17.25" customHeight="1">
      <c r="A83" s="17" t="s">
        <v>248</v>
      </c>
      <c r="B83" s="4" t="s">
        <v>249</v>
      </c>
      <c r="C83" s="216">
        <f>C84</f>
        <v>164955835.58000001</v>
      </c>
      <c r="D83" s="244">
        <f t="shared" ref="D83:E83" si="27">D84</f>
        <v>16632275.059999999</v>
      </c>
      <c r="E83" s="236">
        <f t="shared" si="27"/>
        <v>181588110.63999999</v>
      </c>
    </row>
    <row r="84" spans="1:5" ht="31.5" customHeight="1">
      <c r="A84" s="17" t="s">
        <v>250</v>
      </c>
      <c r="B84" s="4" t="s">
        <v>251</v>
      </c>
      <c r="C84" s="216">
        <f>C85+C90+C99+C110</f>
        <v>164955835.58000001</v>
      </c>
      <c r="D84" s="236">
        <f>D85+D90+D99+D110</f>
        <v>16632275.059999999</v>
      </c>
      <c r="E84" s="236">
        <f>E85+E90+E99+E110</f>
        <v>181588110.63999999</v>
      </c>
    </row>
    <row r="85" spans="1:5" ht="17.25" customHeight="1">
      <c r="A85" s="17" t="s">
        <v>348</v>
      </c>
      <c r="B85" s="4" t="s">
        <v>289</v>
      </c>
      <c r="C85" s="216">
        <f t="shared" ref="C85:E85" si="28">C86</f>
        <v>78700730</v>
      </c>
      <c r="D85" s="244">
        <f t="shared" si="28"/>
        <v>14235200</v>
      </c>
      <c r="E85" s="236">
        <f t="shared" si="28"/>
        <v>92935930</v>
      </c>
    </row>
    <row r="86" spans="1:5" ht="16.5" customHeight="1">
      <c r="A86" s="101" t="s">
        <v>349</v>
      </c>
      <c r="B86" s="102" t="s">
        <v>252</v>
      </c>
      <c r="C86" s="213">
        <f>C87+C89</f>
        <v>78700730</v>
      </c>
      <c r="D86" s="245">
        <f t="shared" ref="D86:E86" si="29">D87+D89</f>
        <v>14235200</v>
      </c>
      <c r="E86" s="228">
        <f t="shared" si="29"/>
        <v>92935930</v>
      </c>
    </row>
    <row r="87" spans="1:5" ht="21.75" customHeight="1">
      <c r="A87" s="104" t="s">
        <v>350</v>
      </c>
      <c r="B87" s="102" t="s">
        <v>253</v>
      </c>
      <c r="C87" s="110">
        <v>73901900</v>
      </c>
      <c r="D87" s="86">
        <v>14235200</v>
      </c>
      <c r="E87" s="86">
        <f>C87+D87</f>
        <v>88137100</v>
      </c>
    </row>
    <row r="88" spans="1:5" ht="18" customHeight="1">
      <c r="A88" s="104" t="s">
        <v>351</v>
      </c>
      <c r="B88" s="102" t="s">
        <v>345</v>
      </c>
      <c r="C88" s="213">
        <f>C89</f>
        <v>4798830</v>
      </c>
      <c r="D88" s="228">
        <f t="shared" ref="D88:E88" si="30">D89</f>
        <v>0</v>
      </c>
      <c r="E88" s="228">
        <f t="shared" si="30"/>
        <v>4798830</v>
      </c>
    </row>
    <row r="89" spans="1:5" ht="26.25" customHeight="1">
      <c r="A89" s="104" t="s">
        <v>352</v>
      </c>
      <c r="B89" s="102" t="s">
        <v>339</v>
      </c>
      <c r="C89" s="110">
        <v>4798830</v>
      </c>
      <c r="D89" s="249"/>
      <c r="E89" s="86">
        <f>C89+D89</f>
        <v>4798830</v>
      </c>
    </row>
    <row r="90" spans="1:5" ht="27" customHeight="1">
      <c r="A90" s="17" t="s">
        <v>353</v>
      </c>
      <c r="B90" s="4" t="s">
        <v>254</v>
      </c>
      <c r="C90" s="216">
        <f>C97+C91+C93+C95</f>
        <v>9529500.9199999999</v>
      </c>
      <c r="D90" s="236">
        <f t="shared" ref="D90:E90" si="31">D97+D91+D93+D95</f>
        <v>4248694.38</v>
      </c>
      <c r="E90" s="236">
        <f t="shared" si="31"/>
        <v>13778195.300000001</v>
      </c>
    </row>
    <row r="91" spans="1:5" ht="53.25" customHeight="1">
      <c r="A91" s="104" t="s">
        <v>475</v>
      </c>
      <c r="B91" s="71" t="s">
        <v>811</v>
      </c>
      <c r="C91" s="213">
        <f>C92</f>
        <v>1126952.8600000001</v>
      </c>
      <c r="D91" s="228">
        <f t="shared" ref="D91:E91" si="32">D92</f>
        <v>-1126952.8600000001</v>
      </c>
      <c r="E91" s="228">
        <f t="shared" si="32"/>
        <v>0</v>
      </c>
    </row>
    <row r="92" spans="1:5" ht="55.5" customHeight="1">
      <c r="A92" s="104" t="s">
        <v>476</v>
      </c>
      <c r="B92" s="71" t="s">
        <v>810</v>
      </c>
      <c r="C92" s="213">
        <v>1126952.8600000001</v>
      </c>
      <c r="D92" s="86">
        <v>-1126952.8600000001</v>
      </c>
      <c r="E92" s="86">
        <f>C92+D92</f>
        <v>0</v>
      </c>
    </row>
    <row r="93" spans="1:5" ht="55.5" customHeight="1">
      <c r="A93" s="120" t="s">
        <v>477</v>
      </c>
      <c r="B93" s="121" t="s">
        <v>478</v>
      </c>
      <c r="C93" s="82">
        <f>C94</f>
        <v>5206128.42</v>
      </c>
      <c r="D93" s="82">
        <f t="shared" ref="D93:E93" si="33">D94</f>
        <v>0</v>
      </c>
      <c r="E93" s="82">
        <f t="shared" si="33"/>
        <v>5206128.42</v>
      </c>
    </row>
    <row r="94" spans="1:5" ht="54" customHeight="1">
      <c r="A94" s="120" t="s">
        <v>479</v>
      </c>
      <c r="B94" s="121" t="s">
        <v>480</v>
      </c>
      <c r="C94" s="82">
        <v>5206128.42</v>
      </c>
      <c r="D94" s="249"/>
      <c r="E94" s="86">
        <f>C94+D94</f>
        <v>5206128.42</v>
      </c>
    </row>
    <row r="95" spans="1:5" ht="42" customHeight="1">
      <c r="A95" s="46" t="s">
        <v>929</v>
      </c>
      <c r="B95" s="43" t="s">
        <v>930</v>
      </c>
      <c r="C95" s="82">
        <f>C96</f>
        <v>0</v>
      </c>
      <c r="D95" s="82">
        <f t="shared" ref="D95:E95" si="34">D96</f>
        <v>3828004.4</v>
      </c>
      <c r="E95" s="82">
        <f t="shared" si="34"/>
        <v>3828004.4</v>
      </c>
    </row>
    <row r="96" spans="1:5" ht="42.75" customHeight="1">
      <c r="A96" s="46" t="s">
        <v>927</v>
      </c>
      <c r="B96" s="43" t="s">
        <v>928</v>
      </c>
      <c r="C96" s="82">
        <v>0</v>
      </c>
      <c r="D96" s="82">
        <v>3828004.4</v>
      </c>
      <c r="E96" s="82">
        <f>C96+D96</f>
        <v>3828004.4</v>
      </c>
    </row>
    <row r="97" spans="1:5">
      <c r="A97" s="101" t="s">
        <v>354</v>
      </c>
      <c r="B97" s="72" t="s">
        <v>255</v>
      </c>
      <c r="C97" s="213">
        <f t="shared" ref="C97:E97" si="35">C98</f>
        <v>3196419.64</v>
      </c>
      <c r="D97" s="245">
        <f t="shared" si="35"/>
        <v>1547642.84</v>
      </c>
      <c r="E97" s="228">
        <f t="shared" si="35"/>
        <v>4744062.4800000004</v>
      </c>
    </row>
    <row r="98" spans="1:5">
      <c r="A98" s="104" t="s">
        <v>355</v>
      </c>
      <c r="B98" s="72" t="s">
        <v>256</v>
      </c>
      <c r="C98" s="110">
        <v>3196419.64</v>
      </c>
      <c r="D98" s="85">
        <v>1547642.84</v>
      </c>
      <c r="E98" s="86">
        <f>C98+D98</f>
        <v>4744062.4800000004</v>
      </c>
    </row>
    <row r="99" spans="1:5" ht="16.5" customHeight="1">
      <c r="A99" s="17" t="s">
        <v>356</v>
      </c>
      <c r="B99" s="75" t="s">
        <v>412</v>
      </c>
      <c r="C99" s="216">
        <f>C104+C108+C100+C102+C106</f>
        <v>72585244.660000011</v>
      </c>
      <c r="D99" s="236">
        <f t="shared" ref="D99:E99" si="36">D104+D108+D100+D102+D106</f>
        <v>-1910719.3199999998</v>
      </c>
      <c r="E99" s="236">
        <f t="shared" si="36"/>
        <v>70674525.340000004</v>
      </c>
    </row>
    <row r="100" spans="1:5" ht="26.25">
      <c r="A100" s="101" t="s">
        <v>448</v>
      </c>
      <c r="B100" s="76" t="s">
        <v>257</v>
      </c>
      <c r="C100" s="213">
        <f>C101</f>
        <v>1319650.1399999999</v>
      </c>
      <c r="D100" s="228">
        <f t="shared" ref="D100:E100" si="37">D101</f>
        <v>0</v>
      </c>
      <c r="E100" s="228">
        <f t="shared" si="37"/>
        <v>1319650.1399999999</v>
      </c>
    </row>
    <row r="101" spans="1:5" ht="26.25">
      <c r="A101" s="104" t="s">
        <v>447</v>
      </c>
      <c r="B101" s="76" t="s">
        <v>258</v>
      </c>
      <c r="C101" s="110">
        <v>1319650.1399999999</v>
      </c>
      <c r="D101" s="249"/>
      <c r="E101" s="86">
        <f>C101+D101</f>
        <v>1319650.1399999999</v>
      </c>
    </row>
    <row r="102" spans="1:5" ht="42" customHeight="1">
      <c r="A102" s="74" t="s">
        <v>417</v>
      </c>
      <c r="B102" s="76" t="s">
        <v>413</v>
      </c>
      <c r="C102" s="213">
        <f>C103</f>
        <v>2070149.4</v>
      </c>
      <c r="D102" s="228">
        <f t="shared" ref="D102:E102" si="38">D103</f>
        <v>-2070149.4</v>
      </c>
      <c r="E102" s="228">
        <f t="shared" si="38"/>
        <v>0</v>
      </c>
    </row>
    <row r="103" spans="1:5" ht="41.25" customHeight="1">
      <c r="A103" s="74" t="s">
        <v>420</v>
      </c>
      <c r="B103" s="76" t="s">
        <v>414</v>
      </c>
      <c r="C103" s="213">
        <v>2070149.4</v>
      </c>
      <c r="D103" s="86">
        <v>-2070149.4</v>
      </c>
      <c r="E103" s="86">
        <f>C103+D103</f>
        <v>0</v>
      </c>
    </row>
    <row r="104" spans="1:5" ht="41.25" customHeight="1">
      <c r="A104" s="74" t="s">
        <v>418</v>
      </c>
      <c r="B104" s="76" t="s">
        <v>415</v>
      </c>
      <c r="C104" s="213">
        <f>C105</f>
        <v>139.12</v>
      </c>
      <c r="D104" s="228">
        <f t="shared" ref="D104:E104" si="39">D105</f>
        <v>1314.08</v>
      </c>
      <c r="E104" s="228">
        <f t="shared" si="39"/>
        <v>1453.1999999999998</v>
      </c>
    </row>
    <row r="105" spans="1:5" ht="42" customHeight="1">
      <c r="A105" s="74" t="s">
        <v>363</v>
      </c>
      <c r="B105" s="76" t="s">
        <v>416</v>
      </c>
      <c r="C105" s="110">
        <v>139.12</v>
      </c>
      <c r="D105" s="86">
        <v>1314.08</v>
      </c>
      <c r="E105" s="86">
        <f>C105+D105</f>
        <v>1453.1999999999998</v>
      </c>
    </row>
    <row r="106" spans="1:5" ht="20.25" customHeight="1">
      <c r="A106" s="46" t="s">
        <v>933</v>
      </c>
      <c r="B106" s="50" t="s">
        <v>934</v>
      </c>
      <c r="C106" s="82">
        <f>C107</f>
        <v>0</v>
      </c>
      <c r="D106" s="82">
        <f t="shared" ref="D106" si="40">D107</f>
        <v>158116</v>
      </c>
      <c r="E106" s="82">
        <f t="shared" ref="E106" si="41">E107</f>
        <v>158116</v>
      </c>
    </row>
    <row r="107" spans="1:5" ht="27.75" customHeight="1">
      <c r="A107" s="46" t="s">
        <v>931</v>
      </c>
      <c r="B107" s="43" t="s">
        <v>932</v>
      </c>
      <c r="C107" s="82">
        <v>0</v>
      </c>
      <c r="D107" s="82">
        <v>158116</v>
      </c>
      <c r="E107" s="82">
        <f>C107+D107</f>
        <v>158116</v>
      </c>
    </row>
    <row r="108" spans="1:5">
      <c r="A108" s="74" t="s">
        <v>419</v>
      </c>
      <c r="B108" s="76" t="s">
        <v>259</v>
      </c>
      <c r="C108" s="213">
        <f>C109</f>
        <v>69195306</v>
      </c>
      <c r="D108" s="245">
        <f t="shared" ref="D108:E108" si="42">D109</f>
        <v>0</v>
      </c>
      <c r="E108" s="228">
        <f t="shared" si="42"/>
        <v>69195306</v>
      </c>
    </row>
    <row r="109" spans="1:5">
      <c r="A109" s="74" t="s">
        <v>364</v>
      </c>
      <c r="B109" s="76" t="s">
        <v>260</v>
      </c>
      <c r="C109" s="110">
        <v>69195306</v>
      </c>
      <c r="D109" s="248"/>
      <c r="E109" s="86">
        <f>C109+D109</f>
        <v>69195306</v>
      </c>
    </row>
    <row r="110" spans="1:5">
      <c r="A110" s="53" t="s">
        <v>481</v>
      </c>
      <c r="B110" s="64" t="s">
        <v>482</v>
      </c>
      <c r="C110" s="116">
        <f>C111+C114</f>
        <v>4140360</v>
      </c>
      <c r="D110" s="246">
        <f t="shared" ref="D110:E110" si="43">D111+D114</f>
        <v>59100</v>
      </c>
      <c r="E110" s="116">
        <f t="shared" si="43"/>
        <v>4199460</v>
      </c>
    </row>
    <row r="111" spans="1:5" ht="39">
      <c r="A111" s="14" t="s">
        <v>483</v>
      </c>
      <c r="B111" s="43" t="s">
        <v>484</v>
      </c>
      <c r="C111" s="110">
        <f>C112</f>
        <v>0</v>
      </c>
      <c r="D111" s="110">
        <f t="shared" ref="D111:E111" si="44">D112</f>
        <v>59100</v>
      </c>
      <c r="E111" s="110">
        <f t="shared" si="44"/>
        <v>59100</v>
      </c>
    </row>
    <row r="112" spans="1:5" ht="39">
      <c r="A112" s="107" t="s">
        <v>485</v>
      </c>
      <c r="B112" s="43" t="s">
        <v>314</v>
      </c>
      <c r="C112" s="110"/>
      <c r="D112" s="86">
        <v>59100</v>
      </c>
      <c r="E112" s="86">
        <f>C112+D112</f>
        <v>59100</v>
      </c>
    </row>
    <row r="113" spans="1:5" ht="39">
      <c r="A113" s="107" t="s">
        <v>486</v>
      </c>
      <c r="B113" s="43" t="s">
        <v>487</v>
      </c>
      <c r="C113" s="110">
        <f>C114</f>
        <v>4140360</v>
      </c>
      <c r="D113" s="247">
        <f t="shared" ref="D113:E113" si="45">D114</f>
        <v>0</v>
      </c>
      <c r="E113" s="110">
        <f t="shared" si="45"/>
        <v>4140360</v>
      </c>
    </row>
    <row r="114" spans="1:5" ht="39">
      <c r="A114" s="107" t="s">
        <v>488</v>
      </c>
      <c r="B114" s="43" t="s">
        <v>489</v>
      </c>
      <c r="C114" s="110">
        <v>4140360</v>
      </c>
      <c r="D114" s="248"/>
      <c r="E114" s="86">
        <f>C114+D114</f>
        <v>4140360</v>
      </c>
    </row>
    <row r="115" spans="1:5">
      <c r="A115" s="18"/>
      <c r="B115" s="4" t="s">
        <v>261</v>
      </c>
      <c r="C115" s="216">
        <f>C17+C83</f>
        <v>219649356.55000001</v>
      </c>
      <c r="D115" s="244">
        <f t="shared" ref="D115:E115" si="46">D17+D83</f>
        <v>16496593.089999998</v>
      </c>
      <c r="E115" s="236">
        <f t="shared" si="46"/>
        <v>236145949.63999999</v>
      </c>
    </row>
  </sheetData>
  <mergeCells count="40">
    <mergeCell ref="E30:E31"/>
    <mergeCell ref="E27:E28"/>
    <mergeCell ref="D6:E6"/>
    <mergeCell ref="D7:E7"/>
    <mergeCell ref="D8:E8"/>
    <mergeCell ref="D9:E9"/>
    <mergeCell ref="D10:E10"/>
    <mergeCell ref="D1:E1"/>
    <mergeCell ref="D2:E2"/>
    <mergeCell ref="D3:E3"/>
    <mergeCell ref="D4:E4"/>
    <mergeCell ref="D5:E5"/>
    <mergeCell ref="B1:C1"/>
    <mergeCell ref="B2:C2"/>
    <mergeCell ref="B3:C3"/>
    <mergeCell ref="B4:C4"/>
    <mergeCell ref="B5:C5"/>
    <mergeCell ref="A12:C12"/>
    <mergeCell ref="B6:C6"/>
    <mergeCell ref="B7:C7"/>
    <mergeCell ref="B8:C8"/>
    <mergeCell ref="B9:C9"/>
    <mergeCell ref="B10:C10"/>
    <mergeCell ref="A11:C11"/>
    <mergeCell ref="E36:E37"/>
    <mergeCell ref="A13:C13"/>
    <mergeCell ref="B15:C15"/>
    <mergeCell ref="A27:A28"/>
    <mergeCell ref="B27:B28"/>
    <mergeCell ref="C27:C28"/>
    <mergeCell ref="B30:B31"/>
    <mergeCell ref="A33:A34"/>
    <mergeCell ref="B33:B34"/>
    <mergeCell ref="C33:C34"/>
    <mergeCell ref="A36:A37"/>
    <mergeCell ref="B36:B37"/>
    <mergeCell ref="A30:A31"/>
    <mergeCell ref="D33:D34"/>
    <mergeCell ref="E33:E34"/>
    <mergeCell ref="D27:D28"/>
  </mergeCells>
  <pageMargins left="0.31496062992125984" right="0.31496062992125984" top="0.35433070866141736" bottom="0.35433070866141736" header="0" footer="0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50"/>
  <sheetViews>
    <sheetView view="pageBreakPreview" topLeftCell="A45" zoomScale="106" zoomScaleSheetLayoutView="106" workbookViewId="0">
      <selection activeCell="F56" sqref="F56"/>
    </sheetView>
  </sheetViews>
  <sheetFormatPr defaultRowHeight="15"/>
  <cols>
    <col min="1" max="1" width="63.28515625" customWidth="1"/>
    <col min="2" max="2" width="4" customWidth="1"/>
    <col min="3" max="3" width="4.85546875" customWidth="1"/>
    <col min="4" max="4" width="10.85546875" customWidth="1"/>
    <col min="5" max="5" width="4.28515625" customWidth="1"/>
    <col min="6" max="6" width="15.5703125" customWidth="1"/>
    <col min="7" max="7" width="14.85546875" customWidth="1"/>
  </cols>
  <sheetData>
    <row r="1" spans="1:7" ht="15.75" customHeight="1">
      <c r="E1" s="128"/>
      <c r="F1" s="300" t="s">
        <v>334</v>
      </c>
      <c r="G1" s="300"/>
    </row>
    <row r="2" spans="1:7" ht="15.75" customHeight="1">
      <c r="E2" s="128"/>
      <c r="F2" s="300" t="s">
        <v>0</v>
      </c>
      <c r="G2" s="300"/>
    </row>
    <row r="3" spans="1:7" ht="15.75" customHeight="1">
      <c r="E3" s="128"/>
      <c r="F3" s="301" t="s">
        <v>200</v>
      </c>
      <c r="G3" s="301"/>
    </row>
    <row r="4" spans="1:7" ht="15.75" customHeight="1">
      <c r="E4" s="300" t="s">
        <v>2</v>
      </c>
      <c r="F4" s="300"/>
      <c r="G4" s="300"/>
    </row>
    <row r="5" spans="1:7" ht="15.75" customHeight="1">
      <c r="E5" s="300" t="s">
        <v>950</v>
      </c>
      <c r="F5" s="300"/>
      <c r="G5" s="300"/>
    </row>
    <row r="6" spans="1:7" ht="15.75" customHeight="1">
      <c r="A6" s="94"/>
      <c r="B6" s="94"/>
      <c r="C6" s="94"/>
      <c r="D6" s="352" t="s">
        <v>333</v>
      </c>
      <c r="E6" s="352"/>
      <c r="F6" s="352"/>
      <c r="G6" s="352"/>
    </row>
    <row r="7" spans="1:7" ht="15.75" customHeight="1">
      <c r="A7" s="94"/>
      <c r="B7" s="94"/>
      <c r="C7" s="94"/>
      <c r="D7" s="352" t="s">
        <v>0</v>
      </c>
      <c r="E7" s="352"/>
      <c r="F7" s="352"/>
      <c r="G7" s="352"/>
    </row>
    <row r="8" spans="1:7" ht="15.75" customHeight="1">
      <c r="A8" s="94"/>
      <c r="B8" s="94"/>
      <c r="C8" s="94"/>
      <c r="D8" s="352" t="s">
        <v>1</v>
      </c>
      <c r="E8" s="352"/>
      <c r="F8" s="352"/>
      <c r="G8" s="352"/>
    </row>
    <row r="9" spans="1:7" ht="18.75" customHeight="1">
      <c r="A9" s="186"/>
      <c r="B9" s="94"/>
      <c r="C9" s="94"/>
      <c r="D9" s="352" t="s">
        <v>2</v>
      </c>
      <c r="E9" s="352"/>
      <c r="F9" s="352"/>
      <c r="G9" s="352"/>
    </row>
    <row r="10" spans="1:7" ht="18.75" customHeight="1">
      <c r="A10" s="186"/>
      <c r="B10" s="94"/>
      <c r="C10" s="352" t="s">
        <v>916</v>
      </c>
      <c r="D10" s="352"/>
      <c r="E10" s="352"/>
      <c r="F10" s="352"/>
      <c r="G10" s="352"/>
    </row>
    <row r="11" spans="1:7" ht="18.75">
      <c r="A11" s="186"/>
      <c r="B11" s="94"/>
      <c r="C11" s="94"/>
      <c r="D11" s="94"/>
      <c r="E11" s="94"/>
      <c r="F11" s="94"/>
      <c r="G11" s="94"/>
    </row>
    <row r="12" spans="1:7" ht="15" customHeight="1">
      <c r="A12" s="380" t="s">
        <v>70</v>
      </c>
      <c r="B12" s="380"/>
      <c r="C12" s="380"/>
      <c r="D12" s="380"/>
      <c r="E12" s="380"/>
      <c r="F12" s="380"/>
      <c r="G12" s="380"/>
    </row>
    <row r="13" spans="1:7" ht="15" customHeight="1">
      <c r="A13" s="380" t="s">
        <v>802</v>
      </c>
      <c r="B13" s="380"/>
      <c r="C13" s="380"/>
      <c r="D13" s="380"/>
      <c r="E13" s="380"/>
      <c r="F13" s="380"/>
      <c r="G13" s="380"/>
    </row>
    <row r="14" spans="1:7" ht="15.75">
      <c r="A14" s="187"/>
      <c r="B14" s="94"/>
      <c r="C14" s="94"/>
      <c r="D14" s="94"/>
      <c r="E14" s="94"/>
      <c r="F14" s="94"/>
      <c r="G14" s="94"/>
    </row>
    <row r="15" spans="1:7" ht="15.75" customHeight="1">
      <c r="A15" s="93"/>
      <c r="B15" s="94"/>
      <c r="C15" s="94"/>
      <c r="D15" s="94"/>
      <c r="E15" s="382" t="s">
        <v>347</v>
      </c>
      <c r="F15" s="382"/>
      <c r="G15" s="382"/>
    </row>
    <row r="16" spans="1:7" ht="15" customHeight="1">
      <c r="A16" s="385"/>
      <c r="B16" s="385" t="s">
        <v>73</v>
      </c>
      <c r="C16" s="385" t="s">
        <v>64</v>
      </c>
      <c r="D16" s="386" t="s">
        <v>10</v>
      </c>
      <c r="E16" s="386" t="s">
        <v>65</v>
      </c>
      <c r="F16" s="387" t="s">
        <v>287</v>
      </c>
      <c r="G16" s="388"/>
    </row>
    <row r="17" spans="1:7" ht="15" customHeight="1">
      <c r="A17" s="385"/>
      <c r="B17" s="385"/>
      <c r="C17" s="385"/>
      <c r="D17" s="386"/>
      <c r="E17" s="386"/>
      <c r="F17" s="383" t="s">
        <v>752</v>
      </c>
      <c r="G17" s="383" t="s">
        <v>753</v>
      </c>
    </row>
    <row r="18" spans="1:7" ht="15" customHeight="1">
      <c r="A18" s="385"/>
      <c r="B18" s="385"/>
      <c r="C18" s="385"/>
      <c r="D18" s="386"/>
      <c r="E18" s="386"/>
      <c r="F18" s="384"/>
      <c r="G18" s="384"/>
    </row>
    <row r="19" spans="1:7" ht="15.75">
      <c r="A19" s="95" t="s">
        <v>66</v>
      </c>
      <c r="B19" s="48" t="s">
        <v>68</v>
      </c>
      <c r="C19" s="96"/>
      <c r="D19" s="97"/>
      <c r="E19" s="97"/>
      <c r="F19" s="81">
        <f>SUM(F20:F62)</f>
        <v>44485696.329999998</v>
      </c>
      <c r="G19" s="81">
        <f>SUM(G20:G62)</f>
        <v>35693167.079999998</v>
      </c>
    </row>
    <row r="20" spans="1:7" ht="66" customHeight="1">
      <c r="A20" s="42" t="s">
        <v>112</v>
      </c>
      <c r="B20" s="170" t="s">
        <v>68</v>
      </c>
      <c r="C20" s="170" t="s">
        <v>77</v>
      </c>
      <c r="D20" s="14">
        <v>4190000250</v>
      </c>
      <c r="E20" s="172">
        <v>100</v>
      </c>
      <c r="F20" s="82">
        <v>1575776</v>
      </c>
      <c r="G20" s="82">
        <v>1575776</v>
      </c>
    </row>
    <row r="21" spans="1:7" ht="66.75" customHeight="1">
      <c r="A21" s="43" t="s">
        <v>804</v>
      </c>
      <c r="B21" s="170" t="s">
        <v>68</v>
      </c>
      <c r="C21" s="170" t="s">
        <v>43</v>
      </c>
      <c r="D21" s="170" t="s">
        <v>795</v>
      </c>
      <c r="E21" s="172">
        <v>100</v>
      </c>
      <c r="F21" s="82">
        <v>362675</v>
      </c>
      <c r="G21" s="82">
        <v>362675</v>
      </c>
    </row>
    <row r="22" spans="1:7" ht="53.25" customHeight="1">
      <c r="A22" s="15" t="s">
        <v>113</v>
      </c>
      <c r="B22" s="170" t="s">
        <v>68</v>
      </c>
      <c r="C22" s="170" t="s">
        <v>43</v>
      </c>
      <c r="D22" s="14">
        <v>4190000280</v>
      </c>
      <c r="E22" s="172">
        <v>100</v>
      </c>
      <c r="F22" s="82">
        <v>14735399</v>
      </c>
      <c r="G22" s="82">
        <v>14735399</v>
      </c>
    </row>
    <row r="23" spans="1:7" ht="41.25" customHeight="1">
      <c r="A23" s="15" t="s">
        <v>145</v>
      </c>
      <c r="B23" s="170" t="s">
        <v>68</v>
      </c>
      <c r="C23" s="170" t="s">
        <v>43</v>
      </c>
      <c r="D23" s="14">
        <v>4190000280</v>
      </c>
      <c r="E23" s="172">
        <v>200</v>
      </c>
      <c r="F23" s="82">
        <v>2310644</v>
      </c>
      <c r="G23" s="82">
        <v>2310644</v>
      </c>
    </row>
    <row r="24" spans="1:7" ht="25.5">
      <c r="A24" s="15" t="s">
        <v>114</v>
      </c>
      <c r="B24" s="170" t="s">
        <v>68</v>
      </c>
      <c r="C24" s="170" t="s">
        <v>43</v>
      </c>
      <c r="D24" s="14">
        <v>4190000280</v>
      </c>
      <c r="E24" s="172">
        <v>800</v>
      </c>
      <c r="F24" s="82">
        <v>25400</v>
      </c>
      <c r="G24" s="82">
        <v>25400</v>
      </c>
    </row>
    <row r="25" spans="1:7" ht="48" customHeight="1">
      <c r="A25" s="68" t="s">
        <v>441</v>
      </c>
      <c r="B25" s="170" t="s">
        <v>68</v>
      </c>
      <c r="C25" s="170" t="s">
        <v>75</v>
      </c>
      <c r="D25" s="14">
        <v>4490051200</v>
      </c>
      <c r="E25" s="44">
        <v>200</v>
      </c>
      <c r="F25" s="82">
        <v>11030.79</v>
      </c>
      <c r="G25" s="134">
        <v>602.03</v>
      </c>
    </row>
    <row r="26" spans="1:7" ht="39">
      <c r="A26" s="43" t="s">
        <v>566</v>
      </c>
      <c r="B26" s="170" t="s">
        <v>68</v>
      </c>
      <c r="C26" s="170" t="s">
        <v>46</v>
      </c>
      <c r="D26" s="170" t="s">
        <v>776</v>
      </c>
      <c r="E26" s="44">
        <v>200</v>
      </c>
      <c r="F26" s="82">
        <v>100000</v>
      </c>
      <c r="G26" s="82">
        <v>100000</v>
      </c>
    </row>
    <row r="27" spans="1:7" ht="51">
      <c r="A27" s="15" t="s">
        <v>580</v>
      </c>
      <c r="B27" s="170" t="s">
        <v>68</v>
      </c>
      <c r="C27" s="170" t="s">
        <v>46</v>
      </c>
      <c r="D27" s="167" t="s">
        <v>780</v>
      </c>
      <c r="E27" s="172">
        <v>200</v>
      </c>
      <c r="F27" s="82">
        <v>400000</v>
      </c>
      <c r="G27" s="82">
        <v>400000</v>
      </c>
    </row>
    <row r="28" spans="1:7" ht="26.25" customHeight="1">
      <c r="A28" s="63" t="s">
        <v>581</v>
      </c>
      <c r="B28" s="170" t="s">
        <v>68</v>
      </c>
      <c r="C28" s="170" t="s">
        <v>46</v>
      </c>
      <c r="D28" s="170" t="s">
        <v>781</v>
      </c>
      <c r="E28" s="172">
        <v>200</v>
      </c>
      <c r="F28" s="82">
        <v>100000</v>
      </c>
      <c r="G28" s="82">
        <v>100000</v>
      </c>
    </row>
    <row r="29" spans="1:7" ht="39">
      <c r="A29" s="43" t="s">
        <v>582</v>
      </c>
      <c r="B29" s="170" t="s">
        <v>68</v>
      </c>
      <c r="C29" s="170" t="s">
        <v>46</v>
      </c>
      <c r="D29" s="167" t="s">
        <v>782</v>
      </c>
      <c r="E29" s="172">
        <v>200</v>
      </c>
      <c r="F29" s="82">
        <v>1200000</v>
      </c>
      <c r="G29" s="134"/>
    </row>
    <row r="30" spans="1:7" ht="40.5" customHeight="1">
      <c r="A30" s="50" t="s">
        <v>589</v>
      </c>
      <c r="B30" s="170" t="s">
        <v>68</v>
      </c>
      <c r="C30" s="170" t="s">
        <v>46</v>
      </c>
      <c r="D30" s="167" t="s">
        <v>786</v>
      </c>
      <c r="E30" s="172">
        <v>200</v>
      </c>
      <c r="F30" s="82">
        <v>40000</v>
      </c>
      <c r="G30" s="82">
        <v>40000</v>
      </c>
    </row>
    <row r="31" spans="1:7" ht="38.25">
      <c r="A31" s="50" t="s">
        <v>593</v>
      </c>
      <c r="B31" s="170" t="s">
        <v>68</v>
      </c>
      <c r="C31" s="170" t="s">
        <v>46</v>
      </c>
      <c r="D31" s="167" t="s">
        <v>787</v>
      </c>
      <c r="E31" s="172">
        <v>200</v>
      </c>
      <c r="F31" s="82">
        <v>10000</v>
      </c>
      <c r="G31" s="82">
        <v>10000</v>
      </c>
    </row>
    <row r="32" spans="1:7" ht="42" customHeight="1">
      <c r="A32" s="43" t="s">
        <v>601</v>
      </c>
      <c r="B32" s="170" t="s">
        <v>68</v>
      </c>
      <c r="C32" s="170" t="s">
        <v>46</v>
      </c>
      <c r="D32" s="167" t="s">
        <v>788</v>
      </c>
      <c r="E32" s="172">
        <v>200</v>
      </c>
      <c r="F32" s="82">
        <v>700000</v>
      </c>
      <c r="G32" s="82">
        <v>700000</v>
      </c>
    </row>
    <row r="33" spans="1:7" ht="54" customHeight="1">
      <c r="A33" s="50" t="s">
        <v>602</v>
      </c>
      <c r="B33" s="170" t="s">
        <v>68</v>
      </c>
      <c r="C33" s="170" t="s">
        <v>46</v>
      </c>
      <c r="D33" s="282" t="s">
        <v>922</v>
      </c>
      <c r="E33" s="172">
        <v>200</v>
      </c>
      <c r="F33" s="82">
        <v>100000</v>
      </c>
      <c r="G33" s="82">
        <v>100000</v>
      </c>
    </row>
    <row r="34" spans="1:7" ht="52.5" customHeight="1">
      <c r="A34" s="43" t="s">
        <v>606</v>
      </c>
      <c r="B34" s="170" t="s">
        <v>68</v>
      </c>
      <c r="C34" s="170" t="s">
        <v>46</v>
      </c>
      <c r="D34" s="167" t="s">
        <v>789</v>
      </c>
      <c r="E34" s="172">
        <v>200</v>
      </c>
      <c r="F34" s="82">
        <v>50000</v>
      </c>
      <c r="G34" s="82">
        <v>50000</v>
      </c>
    </row>
    <row r="35" spans="1:7" ht="42" customHeight="1">
      <c r="A35" s="43" t="s">
        <v>143</v>
      </c>
      <c r="B35" s="170" t="s">
        <v>68</v>
      </c>
      <c r="C35" s="170" t="s">
        <v>46</v>
      </c>
      <c r="D35" s="170" t="s">
        <v>790</v>
      </c>
      <c r="E35" s="172">
        <v>200</v>
      </c>
      <c r="F35" s="82">
        <v>350000</v>
      </c>
      <c r="G35" s="82">
        <v>350000</v>
      </c>
    </row>
    <row r="36" spans="1:7" ht="41.25" customHeight="1">
      <c r="A36" s="15" t="s">
        <v>151</v>
      </c>
      <c r="B36" s="170" t="s">
        <v>68</v>
      </c>
      <c r="C36" s="170" t="s">
        <v>46</v>
      </c>
      <c r="D36" s="14">
        <v>4390080350</v>
      </c>
      <c r="E36" s="172">
        <v>200</v>
      </c>
      <c r="F36" s="82">
        <v>6268.8</v>
      </c>
      <c r="G36" s="82">
        <v>6268.8</v>
      </c>
    </row>
    <row r="37" spans="1:7" ht="38.25" customHeight="1">
      <c r="A37" s="288" t="s">
        <v>149</v>
      </c>
      <c r="B37" s="170" t="s">
        <v>68</v>
      </c>
      <c r="C37" s="170" t="s">
        <v>48</v>
      </c>
      <c r="D37" s="14">
        <v>4290020150</v>
      </c>
      <c r="E37" s="172">
        <v>200</v>
      </c>
      <c r="F37" s="82">
        <v>1296300</v>
      </c>
      <c r="G37" s="82"/>
    </row>
    <row r="38" spans="1:7" ht="78.75" customHeight="1">
      <c r="A38" s="49" t="s">
        <v>806</v>
      </c>
      <c r="B38" s="170" t="s">
        <v>68</v>
      </c>
      <c r="C38" s="170" t="s">
        <v>50</v>
      </c>
      <c r="D38" s="14">
        <v>4390080370</v>
      </c>
      <c r="E38" s="172">
        <v>200</v>
      </c>
      <c r="F38" s="82">
        <v>11212.25</v>
      </c>
      <c r="G38" s="82">
        <v>11212.25</v>
      </c>
    </row>
    <row r="39" spans="1:7" ht="52.5" customHeight="1">
      <c r="A39" s="13" t="s">
        <v>525</v>
      </c>
      <c r="B39" s="170" t="s">
        <v>68</v>
      </c>
      <c r="C39" s="170" t="s">
        <v>51</v>
      </c>
      <c r="D39" s="170" t="s">
        <v>719</v>
      </c>
      <c r="E39" s="172">
        <v>200</v>
      </c>
      <c r="F39" s="82">
        <v>2303000</v>
      </c>
      <c r="G39" s="82">
        <v>2303000</v>
      </c>
    </row>
    <row r="40" spans="1:7" ht="64.5">
      <c r="A40" s="13" t="s">
        <v>529</v>
      </c>
      <c r="B40" s="170" t="s">
        <v>68</v>
      </c>
      <c r="C40" s="170" t="s">
        <v>51</v>
      </c>
      <c r="D40" s="170" t="s">
        <v>720</v>
      </c>
      <c r="E40" s="172">
        <v>200</v>
      </c>
      <c r="F40" s="82">
        <v>4802694.13</v>
      </c>
      <c r="G40" s="134">
        <v>5118480</v>
      </c>
    </row>
    <row r="41" spans="1:7" ht="68.25" customHeight="1">
      <c r="A41" s="137" t="s">
        <v>807</v>
      </c>
      <c r="B41" s="170" t="s">
        <v>68</v>
      </c>
      <c r="C41" s="170" t="s">
        <v>51</v>
      </c>
      <c r="D41" s="170" t="s">
        <v>721</v>
      </c>
      <c r="E41" s="172">
        <v>200</v>
      </c>
      <c r="F41" s="82">
        <v>5579586.3600000003</v>
      </c>
      <c r="G41" s="134"/>
    </row>
    <row r="42" spans="1:7" ht="51.75">
      <c r="A42" s="43" t="s">
        <v>534</v>
      </c>
      <c r="B42" s="170" t="s">
        <v>68</v>
      </c>
      <c r="C42" s="170" t="s">
        <v>51</v>
      </c>
      <c r="D42" s="170" t="s">
        <v>765</v>
      </c>
      <c r="E42" s="172">
        <v>200</v>
      </c>
      <c r="F42" s="82">
        <v>35000</v>
      </c>
      <c r="G42" s="82">
        <v>35000</v>
      </c>
    </row>
    <row r="43" spans="1:7" ht="90">
      <c r="A43" s="43" t="s">
        <v>750</v>
      </c>
      <c r="B43" s="170" t="s">
        <v>68</v>
      </c>
      <c r="C43" s="170" t="s">
        <v>51</v>
      </c>
      <c r="D43" s="170" t="s">
        <v>766</v>
      </c>
      <c r="E43" s="172">
        <v>200</v>
      </c>
      <c r="F43" s="82">
        <v>250000</v>
      </c>
      <c r="G43" s="82">
        <v>250000</v>
      </c>
    </row>
    <row r="44" spans="1:7" ht="26.25">
      <c r="A44" s="43" t="s">
        <v>519</v>
      </c>
      <c r="B44" s="283" t="s">
        <v>68</v>
      </c>
      <c r="C44" s="283" t="s">
        <v>52</v>
      </c>
      <c r="D44" s="282" t="s">
        <v>920</v>
      </c>
      <c r="E44" s="284">
        <v>800</v>
      </c>
      <c r="F44" s="82">
        <v>30000</v>
      </c>
      <c r="G44" s="82">
        <v>30000</v>
      </c>
    </row>
    <row r="45" spans="1:7" ht="29.25" customHeight="1">
      <c r="A45" s="191" t="s">
        <v>884</v>
      </c>
      <c r="B45" s="170" t="s">
        <v>68</v>
      </c>
      <c r="C45" s="170" t="s">
        <v>52</v>
      </c>
      <c r="D45" s="167" t="s">
        <v>777</v>
      </c>
      <c r="E45" s="172">
        <v>200</v>
      </c>
      <c r="F45" s="82">
        <v>550000</v>
      </c>
      <c r="G45" s="82">
        <v>550000</v>
      </c>
    </row>
    <row r="46" spans="1:7" ht="30" customHeight="1">
      <c r="A46" s="15" t="s">
        <v>723</v>
      </c>
      <c r="B46" s="170" t="s">
        <v>68</v>
      </c>
      <c r="C46" s="170" t="s">
        <v>52</v>
      </c>
      <c r="D46" s="189" t="s">
        <v>887</v>
      </c>
      <c r="E46" s="172">
        <v>200</v>
      </c>
      <c r="F46" s="82">
        <v>150000</v>
      </c>
      <c r="G46" s="82">
        <v>150000</v>
      </c>
    </row>
    <row r="47" spans="1:7" ht="39" customHeight="1">
      <c r="A47" s="191" t="s">
        <v>726</v>
      </c>
      <c r="B47" s="170" t="s">
        <v>68</v>
      </c>
      <c r="C47" s="170" t="s">
        <v>52</v>
      </c>
      <c r="D47" s="189" t="s">
        <v>890</v>
      </c>
      <c r="E47" s="172">
        <v>200</v>
      </c>
      <c r="F47" s="82">
        <v>550000</v>
      </c>
      <c r="G47" s="82">
        <v>550000</v>
      </c>
    </row>
    <row r="48" spans="1:7" ht="54" customHeight="1">
      <c r="A48" s="191" t="s">
        <v>727</v>
      </c>
      <c r="B48" s="170" t="s">
        <v>68</v>
      </c>
      <c r="C48" s="170" t="s">
        <v>52</v>
      </c>
      <c r="D48" s="189" t="s">
        <v>891</v>
      </c>
      <c r="E48" s="172">
        <v>200</v>
      </c>
      <c r="F48" s="82">
        <v>250000</v>
      </c>
      <c r="G48" s="82">
        <v>250000</v>
      </c>
    </row>
    <row r="49" spans="1:7" ht="55.5" customHeight="1">
      <c r="A49" s="43" t="s">
        <v>734</v>
      </c>
      <c r="B49" s="170" t="s">
        <v>68</v>
      </c>
      <c r="C49" s="170" t="s">
        <v>52</v>
      </c>
      <c r="D49" s="167" t="s">
        <v>785</v>
      </c>
      <c r="E49" s="172">
        <v>200</v>
      </c>
      <c r="F49" s="82">
        <v>75000</v>
      </c>
      <c r="G49" s="82">
        <v>75000</v>
      </c>
    </row>
    <row r="50" spans="1:7" ht="42" customHeight="1">
      <c r="A50" s="60" t="s">
        <v>164</v>
      </c>
      <c r="B50" s="170" t="s">
        <v>68</v>
      </c>
      <c r="C50" s="170" t="s">
        <v>52</v>
      </c>
      <c r="D50" s="66">
        <v>4290020180</v>
      </c>
      <c r="E50" s="66">
        <v>200</v>
      </c>
      <c r="F50" s="84">
        <v>200000</v>
      </c>
      <c r="G50" s="84"/>
    </row>
    <row r="51" spans="1:7" ht="39">
      <c r="A51" s="43" t="s">
        <v>563</v>
      </c>
      <c r="B51" s="170" t="s">
        <v>68</v>
      </c>
      <c r="C51" s="170" t="s">
        <v>179</v>
      </c>
      <c r="D51" s="170" t="s">
        <v>767</v>
      </c>
      <c r="E51" s="44">
        <v>200</v>
      </c>
      <c r="F51" s="82">
        <v>879900</v>
      </c>
      <c r="G51" s="82">
        <v>879900</v>
      </c>
    </row>
    <row r="52" spans="1:7" ht="40.5" customHeight="1">
      <c r="A52" s="43" t="s">
        <v>177</v>
      </c>
      <c r="B52" s="170" t="s">
        <v>68</v>
      </c>
      <c r="C52" s="170" t="s">
        <v>179</v>
      </c>
      <c r="D52" s="170" t="s">
        <v>768</v>
      </c>
      <c r="E52" s="44">
        <v>200</v>
      </c>
      <c r="F52" s="82">
        <v>143200</v>
      </c>
      <c r="G52" s="82">
        <v>143200</v>
      </c>
    </row>
    <row r="53" spans="1:7" ht="41.25" customHeight="1">
      <c r="A53" s="43" t="s">
        <v>557</v>
      </c>
      <c r="B53" s="170" t="s">
        <v>68</v>
      </c>
      <c r="C53" s="170" t="s">
        <v>178</v>
      </c>
      <c r="D53" s="170" t="s">
        <v>555</v>
      </c>
      <c r="E53" s="44">
        <v>400</v>
      </c>
      <c r="F53" s="82">
        <v>337710</v>
      </c>
      <c r="G53" s="82">
        <v>337710</v>
      </c>
    </row>
    <row r="54" spans="1:7" ht="39.75" customHeight="1">
      <c r="A54" s="43" t="s">
        <v>176</v>
      </c>
      <c r="B54" s="170" t="s">
        <v>68</v>
      </c>
      <c r="C54" s="170" t="s">
        <v>178</v>
      </c>
      <c r="D54" s="170" t="s">
        <v>773</v>
      </c>
      <c r="E54" s="172">
        <v>200</v>
      </c>
      <c r="F54" s="82">
        <v>500000</v>
      </c>
      <c r="G54" s="82">
        <v>500000</v>
      </c>
    </row>
    <row r="55" spans="1:7" ht="40.5" customHeight="1">
      <c r="A55" s="288" t="s">
        <v>726</v>
      </c>
      <c r="B55" s="170" t="s">
        <v>68</v>
      </c>
      <c r="C55" s="170" t="s">
        <v>178</v>
      </c>
      <c r="D55" s="167" t="s">
        <v>778</v>
      </c>
      <c r="E55" s="172">
        <v>200</v>
      </c>
      <c r="F55" s="82">
        <v>1100000</v>
      </c>
      <c r="G55" s="82">
        <v>278000</v>
      </c>
    </row>
    <row r="56" spans="1:7" ht="53.25" customHeight="1">
      <c r="A56" s="15" t="s">
        <v>727</v>
      </c>
      <c r="B56" s="170" t="s">
        <v>68</v>
      </c>
      <c r="C56" s="170" t="s">
        <v>178</v>
      </c>
      <c r="D56" s="167" t="s">
        <v>779</v>
      </c>
      <c r="E56" s="172">
        <v>200</v>
      </c>
      <c r="F56" s="82">
        <v>400000</v>
      </c>
      <c r="G56" s="82">
        <v>400000</v>
      </c>
    </row>
    <row r="57" spans="1:7" ht="40.5" customHeight="1">
      <c r="A57" s="43" t="s">
        <v>290</v>
      </c>
      <c r="B57" s="170" t="s">
        <v>68</v>
      </c>
      <c r="C57" s="45" t="s">
        <v>180</v>
      </c>
      <c r="D57" s="170" t="s">
        <v>770</v>
      </c>
      <c r="E57" s="172">
        <v>200</v>
      </c>
      <c r="F57" s="82">
        <v>529100</v>
      </c>
      <c r="G57" s="82">
        <v>529100</v>
      </c>
    </row>
    <row r="58" spans="1:7" ht="28.5" customHeight="1">
      <c r="A58" s="43" t="s">
        <v>291</v>
      </c>
      <c r="B58" s="170" t="s">
        <v>68</v>
      </c>
      <c r="C58" s="45" t="s">
        <v>180</v>
      </c>
      <c r="D58" s="170" t="s">
        <v>771</v>
      </c>
      <c r="E58" s="44">
        <v>200</v>
      </c>
      <c r="F58" s="82">
        <v>358800</v>
      </c>
      <c r="G58" s="82">
        <v>358800</v>
      </c>
    </row>
    <row r="59" spans="1:7" ht="39" customHeight="1">
      <c r="A59" s="15" t="s">
        <v>292</v>
      </c>
      <c r="B59" s="170" t="s">
        <v>68</v>
      </c>
      <c r="C59" s="45" t="s">
        <v>180</v>
      </c>
      <c r="D59" s="170" t="s">
        <v>774</v>
      </c>
      <c r="E59" s="44">
        <v>200</v>
      </c>
      <c r="F59" s="82">
        <v>150000</v>
      </c>
      <c r="G59" s="82">
        <v>150000</v>
      </c>
    </row>
    <row r="60" spans="1:7" ht="42" customHeight="1">
      <c r="A60" s="43" t="s">
        <v>293</v>
      </c>
      <c r="B60" s="170" t="s">
        <v>68</v>
      </c>
      <c r="C60" s="45" t="s">
        <v>180</v>
      </c>
      <c r="D60" s="170" t="s">
        <v>775</v>
      </c>
      <c r="E60" s="44">
        <v>200</v>
      </c>
      <c r="F60" s="82">
        <v>50000</v>
      </c>
      <c r="G60" s="82">
        <v>50000</v>
      </c>
    </row>
    <row r="61" spans="1:7" ht="26.25" customHeight="1">
      <c r="A61" s="43" t="s">
        <v>199</v>
      </c>
      <c r="B61" s="170" t="s">
        <v>68</v>
      </c>
      <c r="C61" s="45" t="s">
        <v>180</v>
      </c>
      <c r="D61" s="170" t="s">
        <v>570</v>
      </c>
      <c r="E61" s="44">
        <v>200</v>
      </c>
      <c r="F61" s="82">
        <v>360600</v>
      </c>
      <c r="G61" s="82">
        <v>360600</v>
      </c>
    </row>
    <row r="62" spans="1:7" ht="30" customHeight="1">
      <c r="A62" s="42" t="s">
        <v>118</v>
      </c>
      <c r="B62" s="170" t="s">
        <v>68</v>
      </c>
      <c r="C62" s="45" t="s">
        <v>61</v>
      </c>
      <c r="D62" s="14">
        <v>4290007010</v>
      </c>
      <c r="E62" s="172">
        <v>300</v>
      </c>
      <c r="F62" s="82">
        <v>1516400</v>
      </c>
      <c r="G62" s="82">
        <v>1516400</v>
      </c>
    </row>
    <row r="63" spans="1:7" ht="19.5" customHeight="1">
      <c r="A63" s="47" t="s">
        <v>67</v>
      </c>
      <c r="B63" s="48" t="s">
        <v>69</v>
      </c>
      <c r="C63" s="170"/>
      <c r="D63" s="14"/>
      <c r="E63" s="14"/>
      <c r="F63" s="98">
        <f t="shared" ref="F63:G63" si="0">F64+F65</f>
        <v>670935</v>
      </c>
      <c r="G63" s="98">
        <f t="shared" si="0"/>
        <v>670935</v>
      </c>
    </row>
    <row r="64" spans="1:7" ht="54" customHeight="1">
      <c r="A64" s="15" t="s">
        <v>111</v>
      </c>
      <c r="B64" s="170" t="s">
        <v>69</v>
      </c>
      <c r="C64" s="170" t="s">
        <v>42</v>
      </c>
      <c r="D64" s="14">
        <v>4090000270</v>
      </c>
      <c r="E64" s="172">
        <v>100</v>
      </c>
      <c r="F64" s="82">
        <v>570249</v>
      </c>
      <c r="G64" s="82">
        <v>570249</v>
      </c>
    </row>
    <row r="65" spans="1:7" ht="42" customHeight="1">
      <c r="A65" s="15" t="s">
        <v>144</v>
      </c>
      <c r="B65" s="170" t="s">
        <v>69</v>
      </c>
      <c r="C65" s="170" t="s">
        <v>42</v>
      </c>
      <c r="D65" s="14">
        <v>4090000270</v>
      </c>
      <c r="E65" s="172">
        <v>200</v>
      </c>
      <c r="F65" s="82">
        <v>100686</v>
      </c>
      <c r="G65" s="82">
        <v>100686</v>
      </c>
    </row>
    <row r="66" spans="1:7" ht="31.5" customHeight="1">
      <c r="A66" s="47" t="s">
        <v>4</v>
      </c>
      <c r="B66" s="48" t="s">
        <v>5</v>
      </c>
      <c r="C66" s="170"/>
      <c r="D66" s="14"/>
      <c r="E66" s="14"/>
      <c r="F66" s="81">
        <f>SUM(F67:F90)</f>
        <v>23726550</v>
      </c>
      <c r="G66" s="81">
        <f>SUM(G67:G90)</f>
        <v>23861733</v>
      </c>
    </row>
    <row r="67" spans="1:7" ht="63.75">
      <c r="A67" s="15" t="s">
        <v>115</v>
      </c>
      <c r="B67" s="170" t="s">
        <v>5</v>
      </c>
      <c r="C67" s="170" t="s">
        <v>44</v>
      </c>
      <c r="D67" s="14">
        <v>4190000290</v>
      </c>
      <c r="E67" s="172">
        <v>100</v>
      </c>
      <c r="F67" s="82">
        <v>3874837</v>
      </c>
      <c r="G67" s="82">
        <v>3874837</v>
      </c>
    </row>
    <row r="68" spans="1:7" ht="43.5" customHeight="1">
      <c r="A68" s="15" t="s">
        <v>147</v>
      </c>
      <c r="B68" s="170" t="s">
        <v>5</v>
      </c>
      <c r="C68" s="170" t="s">
        <v>44</v>
      </c>
      <c r="D68" s="14">
        <v>4190000290</v>
      </c>
      <c r="E68" s="172">
        <v>200</v>
      </c>
      <c r="F68" s="82">
        <v>213205</v>
      </c>
      <c r="G68" s="82">
        <v>213205</v>
      </c>
    </row>
    <row r="69" spans="1:7" ht="32.25" customHeight="1">
      <c r="A69" s="15" t="s">
        <v>116</v>
      </c>
      <c r="B69" s="170" t="s">
        <v>5</v>
      </c>
      <c r="C69" s="170" t="s">
        <v>44</v>
      </c>
      <c r="D69" s="14">
        <v>4190000290</v>
      </c>
      <c r="E69" s="172">
        <v>800</v>
      </c>
      <c r="F69" s="82">
        <v>2000</v>
      </c>
      <c r="G69" s="82">
        <v>2000</v>
      </c>
    </row>
    <row r="70" spans="1:7" ht="25.5">
      <c r="A70" s="15" t="s">
        <v>117</v>
      </c>
      <c r="B70" s="170" t="s">
        <v>5</v>
      </c>
      <c r="C70" s="170" t="s">
        <v>45</v>
      </c>
      <c r="D70" s="14">
        <v>4290020090</v>
      </c>
      <c r="E70" s="172">
        <v>800</v>
      </c>
      <c r="F70" s="82">
        <v>356318</v>
      </c>
      <c r="G70" s="82">
        <v>342358</v>
      </c>
    </row>
    <row r="71" spans="1:7" ht="43.5" customHeight="1">
      <c r="A71" s="43" t="s">
        <v>601</v>
      </c>
      <c r="B71" s="170" t="s">
        <v>68</v>
      </c>
      <c r="C71" s="170" t="s">
        <v>46</v>
      </c>
      <c r="D71" s="167" t="s">
        <v>788</v>
      </c>
      <c r="E71" s="172">
        <v>200</v>
      </c>
      <c r="F71" s="82">
        <v>200000</v>
      </c>
      <c r="G71" s="82">
        <v>200000</v>
      </c>
    </row>
    <row r="72" spans="1:7" ht="66.75" customHeight="1">
      <c r="A72" s="15" t="s">
        <v>17</v>
      </c>
      <c r="B72" s="170" t="s">
        <v>5</v>
      </c>
      <c r="C72" s="170" t="s">
        <v>48</v>
      </c>
      <c r="D72" s="14">
        <v>4290000300</v>
      </c>
      <c r="E72" s="172">
        <v>100</v>
      </c>
      <c r="F72" s="82">
        <v>3345679</v>
      </c>
      <c r="G72" s="82">
        <v>3345679</v>
      </c>
    </row>
    <row r="73" spans="1:7" ht="54.75" customHeight="1">
      <c r="A73" s="15" t="s">
        <v>150</v>
      </c>
      <c r="B73" s="170" t="s">
        <v>5</v>
      </c>
      <c r="C73" s="170" t="s">
        <v>48</v>
      </c>
      <c r="D73" s="14">
        <v>4290000300</v>
      </c>
      <c r="E73" s="172">
        <v>200</v>
      </c>
      <c r="F73" s="82">
        <v>1133329</v>
      </c>
      <c r="G73" s="134">
        <v>1177662</v>
      </c>
    </row>
    <row r="74" spans="1:7" ht="38.25">
      <c r="A74" s="15" t="s">
        <v>18</v>
      </c>
      <c r="B74" s="170" t="s">
        <v>5</v>
      </c>
      <c r="C74" s="170" t="s">
        <v>48</v>
      </c>
      <c r="D74" s="14">
        <v>4290000300</v>
      </c>
      <c r="E74" s="172">
        <v>800</v>
      </c>
      <c r="F74" s="82">
        <v>6500</v>
      </c>
      <c r="G74" s="82">
        <v>6500</v>
      </c>
    </row>
    <row r="75" spans="1:7" ht="54.75" customHeight="1">
      <c r="A75" s="49" t="s">
        <v>423</v>
      </c>
      <c r="B75" s="170" t="s">
        <v>5</v>
      </c>
      <c r="C75" s="170" t="s">
        <v>48</v>
      </c>
      <c r="D75" s="170" t="s">
        <v>429</v>
      </c>
      <c r="E75" s="172">
        <v>100</v>
      </c>
      <c r="F75" s="82">
        <v>298147</v>
      </c>
      <c r="G75" s="82">
        <v>298147</v>
      </c>
    </row>
    <row r="76" spans="1:7" ht="52.5" customHeight="1">
      <c r="A76" s="49" t="s">
        <v>424</v>
      </c>
      <c r="B76" s="170" t="s">
        <v>5</v>
      </c>
      <c r="C76" s="170" t="s">
        <v>48</v>
      </c>
      <c r="D76" s="170" t="s">
        <v>430</v>
      </c>
      <c r="E76" s="172">
        <v>100</v>
      </c>
      <c r="F76" s="82">
        <v>424402</v>
      </c>
      <c r="G76" s="82">
        <v>424402</v>
      </c>
    </row>
    <row r="77" spans="1:7" ht="38.25">
      <c r="A77" s="42" t="s">
        <v>517</v>
      </c>
      <c r="B77" s="170" t="s">
        <v>5</v>
      </c>
      <c r="C77" s="170" t="s">
        <v>52</v>
      </c>
      <c r="D77" s="167" t="s">
        <v>761</v>
      </c>
      <c r="E77" s="172">
        <v>800</v>
      </c>
      <c r="F77" s="82">
        <v>200000</v>
      </c>
      <c r="G77" s="82">
        <v>200000</v>
      </c>
    </row>
    <row r="78" spans="1:7" ht="57" customHeight="1">
      <c r="A78" s="15" t="s">
        <v>518</v>
      </c>
      <c r="B78" s="170" t="s">
        <v>5</v>
      </c>
      <c r="C78" s="170" t="s">
        <v>52</v>
      </c>
      <c r="D78" s="167" t="s">
        <v>762</v>
      </c>
      <c r="E78" s="172">
        <v>800</v>
      </c>
      <c r="F78" s="82">
        <v>200000</v>
      </c>
      <c r="G78" s="82">
        <v>200000</v>
      </c>
    </row>
    <row r="79" spans="1:7" ht="51.75">
      <c r="A79" s="137" t="s">
        <v>428</v>
      </c>
      <c r="B79" s="170" t="s">
        <v>5</v>
      </c>
      <c r="C79" s="170" t="s">
        <v>179</v>
      </c>
      <c r="D79" s="170" t="s">
        <v>769</v>
      </c>
      <c r="E79" s="44">
        <v>800</v>
      </c>
      <c r="F79" s="82">
        <v>100000</v>
      </c>
      <c r="G79" s="82">
        <v>100000</v>
      </c>
    </row>
    <row r="80" spans="1:7" ht="54" customHeight="1">
      <c r="A80" s="43" t="s">
        <v>173</v>
      </c>
      <c r="B80" s="170" t="s">
        <v>5</v>
      </c>
      <c r="C80" s="170" t="s">
        <v>178</v>
      </c>
      <c r="D80" s="170" t="s">
        <v>772</v>
      </c>
      <c r="E80" s="44">
        <v>800</v>
      </c>
      <c r="F80" s="82">
        <v>5000000</v>
      </c>
      <c r="G80" s="82">
        <v>5000000</v>
      </c>
    </row>
    <row r="81" spans="1:7" ht="67.5" customHeight="1">
      <c r="A81" s="15" t="s">
        <v>108</v>
      </c>
      <c r="B81" s="170" t="s">
        <v>5</v>
      </c>
      <c r="C81" s="170" t="s">
        <v>191</v>
      </c>
      <c r="D81" s="167" t="s">
        <v>697</v>
      </c>
      <c r="E81" s="172">
        <v>100</v>
      </c>
      <c r="F81" s="82">
        <v>1400600</v>
      </c>
      <c r="G81" s="82">
        <v>1400600</v>
      </c>
    </row>
    <row r="82" spans="1:7" ht="51">
      <c r="A82" s="15" t="s">
        <v>142</v>
      </c>
      <c r="B82" s="170" t="s">
        <v>5</v>
      </c>
      <c r="C82" s="170" t="s">
        <v>191</v>
      </c>
      <c r="D82" s="167" t="s">
        <v>697</v>
      </c>
      <c r="E82" s="172">
        <v>200</v>
      </c>
      <c r="F82" s="82">
        <v>79739</v>
      </c>
      <c r="G82" s="134">
        <v>83073</v>
      </c>
    </row>
    <row r="83" spans="1:7" ht="69" customHeight="1">
      <c r="A83" s="15" t="s">
        <v>102</v>
      </c>
      <c r="B83" s="170" t="s">
        <v>5</v>
      </c>
      <c r="C83" s="170" t="s">
        <v>59</v>
      </c>
      <c r="D83" s="167" t="s">
        <v>684</v>
      </c>
      <c r="E83" s="172">
        <v>100</v>
      </c>
      <c r="F83" s="82">
        <v>2387757</v>
      </c>
      <c r="G83" s="82">
        <v>2387757</v>
      </c>
    </row>
    <row r="84" spans="1:7" ht="43.5" customHeight="1">
      <c r="A84" s="15" t="s">
        <v>139</v>
      </c>
      <c r="B84" s="170" t="s">
        <v>5</v>
      </c>
      <c r="C84" s="170" t="s">
        <v>59</v>
      </c>
      <c r="D84" s="167" t="s">
        <v>684</v>
      </c>
      <c r="E84" s="172">
        <v>200</v>
      </c>
      <c r="F84" s="82">
        <v>2128104</v>
      </c>
      <c r="G84" s="82">
        <v>2128104</v>
      </c>
    </row>
    <row r="85" spans="1:7" ht="28.5" customHeight="1">
      <c r="A85" s="15" t="s">
        <v>103</v>
      </c>
      <c r="B85" s="170" t="s">
        <v>5</v>
      </c>
      <c r="C85" s="170" t="s">
        <v>59</v>
      </c>
      <c r="D85" s="167" t="s">
        <v>684</v>
      </c>
      <c r="E85" s="172">
        <v>800</v>
      </c>
      <c r="F85" s="82">
        <v>14000</v>
      </c>
      <c r="G85" s="82">
        <v>14000</v>
      </c>
    </row>
    <row r="86" spans="1:7" ht="42" customHeight="1">
      <c r="A86" s="61" t="s">
        <v>140</v>
      </c>
      <c r="B86" s="170" t="s">
        <v>5</v>
      </c>
      <c r="C86" s="170" t="s">
        <v>59</v>
      </c>
      <c r="D86" s="170" t="s">
        <v>685</v>
      </c>
      <c r="E86" s="172">
        <v>200</v>
      </c>
      <c r="F86" s="82">
        <v>15000</v>
      </c>
      <c r="G86" s="82">
        <v>15000</v>
      </c>
    </row>
    <row r="87" spans="1:7" ht="39.75" customHeight="1">
      <c r="A87" s="15" t="s">
        <v>141</v>
      </c>
      <c r="B87" s="170" t="s">
        <v>5</v>
      </c>
      <c r="C87" s="170" t="s">
        <v>59</v>
      </c>
      <c r="D87" s="167" t="s">
        <v>687</v>
      </c>
      <c r="E87" s="172">
        <v>200</v>
      </c>
      <c r="F87" s="82">
        <v>36154</v>
      </c>
      <c r="G87" s="134">
        <v>91249</v>
      </c>
    </row>
    <row r="88" spans="1:7" ht="81.75" customHeight="1">
      <c r="A88" s="15" t="s">
        <v>297</v>
      </c>
      <c r="B88" s="170" t="s">
        <v>5</v>
      </c>
      <c r="C88" s="170" t="s">
        <v>59</v>
      </c>
      <c r="D88" s="170" t="s">
        <v>691</v>
      </c>
      <c r="E88" s="172">
        <v>100</v>
      </c>
      <c r="F88" s="82">
        <v>244943</v>
      </c>
      <c r="G88" s="82">
        <v>244943</v>
      </c>
    </row>
    <row r="89" spans="1:7" ht="80.25" customHeight="1">
      <c r="A89" s="15" t="s">
        <v>294</v>
      </c>
      <c r="B89" s="170" t="s">
        <v>5</v>
      </c>
      <c r="C89" s="170" t="s">
        <v>59</v>
      </c>
      <c r="D89" s="167" t="s">
        <v>759</v>
      </c>
      <c r="E89" s="172">
        <v>100</v>
      </c>
      <c r="F89" s="82">
        <v>1453100</v>
      </c>
      <c r="G89" s="82">
        <v>1453100</v>
      </c>
    </row>
    <row r="90" spans="1:7" ht="51" customHeight="1">
      <c r="A90" s="15" t="s">
        <v>295</v>
      </c>
      <c r="B90" s="170" t="s">
        <v>5</v>
      </c>
      <c r="C90" s="170" t="s">
        <v>59</v>
      </c>
      <c r="D90" s="167" t="s">
        <v>759</v>
      </c>
      <c r="E90" s="172">
        <v>200</v>
      </c>
      <c r="F90" s="82">
        <v>612736</v>
      </c>
      <c r="G90" s="134">
        <v>659117</v>
      </c>
    </row>
    <row r="91" spans="1:7" ht="27.75" customHeight="1">
      <c r="A91" s="47" t="s">
        <v>74</v>
      </c>
      <c r="B91" s="48" t="s">
        <v>6</v>
      </c>
      <c r="C91" s="170"/>
      <c r="D91" s="170"/>
      <c r="E91" s="14"/>
      <c r="F91" s="81">
        <f t="shared" ref="F91:G91" si="1">SUM(F92:F138)</f>
        <v>78043192.229999989</v>
      </c>
      <c r="G91" s="81">
        <f t="shared" si="1"/>
        <v>77003824.829999983</v>
      </c>
    </row>
    <row r="92" spans="1:7" ht="39.75" customHeight="1">
      <c r="A92" s="43" t="s">
        <v>620</v>
      </c>
      <c r="B92" s="170" t="s">
        <v>6</v>
      </c>
      <c r="C92" s="170" t="s">
        <v>54</v>
      </c>
      <c r="D92" s="170" t="s">
        <v>621</v>
      </c>
      <c r="E92" s="172">
        <v>200</v>
      </c>
      <c r="F92" s="82">
        <v>438600</v>
      </c>
      <c r="G92" s="82">
        <v>438600</v>
      </c>
    </row>
    <row r="93" spans="1:7" ht="105.75" customHeight="1">
      <c r="A93" s="130" t="s">
        <v>803</v>
      </c>
      <c r="B93" s="170" t="s">
        <v>6</v>
      </c>
      <c r="C93" s="170" t="s">
        <v>54</v>
      </c>
      <c r="D93" s="131" t="s">
        <v>629</v>
      </c>
      <c r="E93" s="132">
        <v>200</v>
      </c>
      <c r="F93" s="173">
        <v>24841</v>
      </c>
      <c r="G93" s="173">
        <v>24841</v>
      </c>
    </row>
    <row r="94" spans="1:7" ht="28.5" customHeight="1">
      <c r="A94" s="15" t="s">
        <v>136</v>
      </c>
      <c r="B94" s="170" t="s">
        <v>6</v>
      </c>
      <c r="C94" s="170" t="s">
        <v>54</v>
      </c>
      <c r="D94" s="170" t="s">
        <v>639</v>
      </c>
      <c r="E94" s="172">
        <v>200</v>
      </c>
      <c r="F94" s="82">
        <v>1371500</v>
      </c>
      <c r="G94" s="82">
        <v>1371500</v>
      </c>
    </row>
    <row r="95" spans="1:7" ht="68.25" customHeight="1">
      <c r="A95" s="15" t="s">
        <v>81</v>
      </c>
      <c r="B95" s="170" t="s">
        <v>6</v>
      </c>
      <c r="C95" s="170" t="s">
        <v>54</v>
      </c>
      <c r="D95" s="170" t="s">
        <v>637</v>
      </c>
      <c r="E95" s="172">
        <v>100</v>
      </c>
      <c r="F95" s="82">
        <v>1914600</v>
      </c>
      <c r="G95" s="82">
        <v>1914600</v>
      </c>
    </row>
    <row r="96" spans="1:7" ht="39" customHeight="1">
      <c r="A96" s="15" t="s">
        <v>134</v>
      </c>
      <c r="B96" s="170" t="s">
        <v>6</v>
      </c>
      <c r="C96" s="170" t="s">
        <v>54</v>
      </c>
      <c r="D96" s="169" t="s">
        <v>637</v>
      </c>
      <c r="E96" s="172">
        <v>200</v>
      </c>
      <c r="F96" s="82">
        <v>3556100</v>
      </c>
      <c r="G96" s="82">
        <v>3556100</v>
      </c>
    </row>
    <row r="97" spans="1:7" ht="27.75" customHeight="1">
      <c r="A97" s="15" t="s">
        <v>82</v>
      </c>
      <c r="B97" s="170" t="s">
        <v>6</v>
      </c>
      <c r="C97" s="170" t="s">
        <v>54</v>
      </c>
      <c r="D97" s="170" t="s">
        <v>637</v>
      </c>
      <c r="E97" s="172">
        <v>800</v>
      </c>
      <c r="F97" s="134">
        <v>23800</v>
      </c>
      <c r="G97" s="134">
        <v>188850</v>
      </c>
    </row>
    <row r="98" spans="1:7" ht="41.25" customHeight="1">
      <c r="A98" s="15" t="s">
        <v>135</v>
      </c>
      <c r="B98" s="170" t="s">
        <v>6</v>
      </c>
      <c r="C98" s="170" t="s">
        <v>54</v>
      </c>
      <c r="D98" s="170" t="s">
        <v>638</v>
      </c>
      <c r="E98" s="172">
        <v>200</v>
      </c>
      <c r="F98" s="82">
        <v>1429142</v>
      </c>
      <c r="G98" s="82">
        <v>1429142</v>
      </c>
    </row>
    <row r="99" spans="1:7" ht="114.75">
      <c r="A99" s="15" t="s">
        <v>808</v>
      </c>
      <c r="B99" s="170" t="s">
        <v>6</v>
      </c>
      <c r="C99" s="170" t="s">
        <v>54</v>
      </c>
      <c r="D99" s="170" t="s">
        <v>655</v>
      </c>
      <c r="E99" s="172">
        <v>100</v>
      </c>
      <c r="F99" s="82">
        <v>8400792</v>
      </c>
      <c r="G99" s="82">
        <v>8400792</v>
      </c>
    </row>
    <row r="100" spans="1:7" ht="94.5" customHeight="1">
      <c r="A100" s="15" t="s">
        <v>809</v>
      </c>
      <c r="B100" s="170" t="s">
        <v>6</v>
      </c>
      <c r="C100" s="170" t="s">
        <v>54</v>
      </c>
      <c r="D100" s="170" t="s">
        <v>655</v>
      </c>
      <c r="E100" s="172">
        <v>200</v>
      </c>
      <c r="F100" s="82">
        <v>23265</v>
      </c>
      <c r="G100" s="82">
        <v>23265</v>
      </c>
    </row>
    <row r="101" spans="1:7" ht="38.25">
      <c r="A101" s="15" t="s">
        <v>617</v>
      </c>
      <c r="B101" s="170" t="s">
        <v>6</v>
      </c>
      <c r="C101" s="170" t="s">
        <v>55</v>
      </c>
      <c r="D101" s="170" t="s">
        <v>618</v>
      </c>
      <c r="E101" s="172">
        <v>200</v>
      </c>
      <c r="F101" s="82">
        <v>1800000</v>
      </c>
      <c r="G101" s="134">
        <v>800000</v>
      </c>
    </row>
    <row r="102" spans="1:7" ht="38.25">
      <c r="A102" s="15" t="s">
        <v>619</v>
      </c>
      <c r="B102" s="170" t="s">
        <v>6</v>
      </c>
      <c r="C102" s="170" t="s">
        <v>55</v>
      </c>
      <c r="D102" s="170" t="s">
        <v>618</v>
      </c>
      <c r="E102" s="172">
        <v>600</v>
      </c>
      <c r="F102" s="82">
        <v>3397950</v>
      </c>
      <c r="G102" s="134">
        <v>2200000</v>
      </c>
    </row>
    <row r="103" spans="1:7" ht="80.25" customHeight="1">
      <c r="A103" s="42" t="s">
        <v>132</v>
      </c>
      <c r="B103" s="170" t="s">
        <v>6</v>
      </c>
      <c r="C103" s="170" t="s">
        <v>55</v>
      </c>
      <c r="D103" s="170" t="s">
        <v>628</v>
      </c>
      <c r="E103" s="172">
        <v>200</v>
      </c>
      <c r="F103" s="82">
        <v>74760</v>
      </c>
      <c r="G103" s="82">
        <v>74760</v>
      </c>
    </row>
    <row r="104" spans="1:7" ht="55.5" customHeight="1">
      <c r="A104" s="235" t="s">
        <v>938</v>
      </c>
      <c r="B104" s="232" t="s">
        <v>6</v>
      </c>
      <c r="C104" s="232" t="s">
        <v>55</v>
      </c>
      <c r="D104" s="237" t="s">
        <v>939</v>
      </c>
      <c r="E104" s="44">
        <v>200</v>
      </c>
      <c r="F104" s="218">
        <v>904860.79</v>
      </c>
      <c r="G104" s="134">
        <v>878141.62</v>
      </c>
    </row>
    <row r="105" spans="1:7" ht="56.25" customHeight="1">
      <c r="A105" s="235" t="s">
        <v>940</v>
      </c>
      <c r="B105" s="232" t="s">
        <v>6</v>
      </c>
      <c r="C105" s="232" t="s">
        <v>55</v>
      </c>
      <c r="D105" s="237" t="s">
        <v>939</v>
      </c>
      <c r="E105" s="44">
        <v>600</v>
      </c>
      <c r="F105" s="218">
        <v>3040470.97</v>
      </c>
      <c r="G105" s="134">
        <v>2950690.42</v>
      </c>
    </row>
    <row r="106" spans="1:7" ht="80.25" customHeight="1">
      <c r="A106" s="42" t="s">
        <v>432</v>
      </c>
      <c r="B106" s="170" t="s">
        <v>6</v>
      </c>
      <c r="C106" s="170" t="s">
        <v>55</v>
      </c>
      <c r="D106" s="170" t="s">
        <v>628</v>
      </c>
      <c r="E106" s="171">
        <v>600</v>
      </c>
      <c r="F106" s="82">
        <v>37380</v>
      </c>
      <c r="G106" s="134">
        <v>37380</v>
      </c>
    </row>
    <row r="107" spans="1:7" ht="66.75" customHeight="1">
      <c r="A107" s="15" t="s">
        <v>83</v>
      </c>
      <c r="B107" s="170" t="s">
        <v>6</v>
      </c>
      <c r="C107" s="170" t="s">
        <v>55</v>
      </c>
      <c r="D107" s="169" t="s">
        <v>643</v>
      </c>
      <c r="E107" s="171">
        <v>100</v>
      </c>
      <c r="F107" s="82">
        <v>908000</v>
      </c>
      <c r="G107" s="82">
        <v>908000</v>
      </c>
    </row>
    <row r="108" spans="1:7" ht="54" customHeight="1">
      <c r="A108" s="50" t="s">
        <v>137</v>
      </c>
      <c r="B108" s="170" t="s">
        <v>6</v>
      </c>
      <c r="C108" s="170" t="s">
        <v>55</v>
      </c>
      <c r="D108" s="169" t="s">
        <v>643</v>
      </c>
      <c r="E108" s="172">
        <v>200</v>
      </c>
      <c r="F108" s="82">
        <v>10631300</v>
      </c>
      <c r="G108" s="82">
        <v>10631300</v>
      </c>
    </row>
    <row r="109" spans="1:7" ht="51">
      <c r="A109" s="50" t="s">
        <v>84</v>
      </c>
      <c r="B109" s="170" t="s">
        <v>6</v>
      </c>
      <c r="C109" s="170" t="s">
        <v>55</v>
      </c>
      <c r="D109" s="169" t="s">
        <v>643</v>
      </c>
      <c r="E109" s="172">
        <v>600</v>
      </c>
      <c r="F109" s="134">
        <v>17223487</v>
      </c>
      <c r="G109" s="134">
        <v>17753087</v>
      </c>
    </row>
    <row r="110" spans="1:7" ht="38.25">
      <c r="A110" s="50" t="s">
        <v>85</v>
      </c>
      <c r="B110" s="170" t="s">
        <v>6</v>
      </c>
      <c r="C110" s="170" t="s">
        <v>55</v>
      </c>
      <c r="D110" s="169" t="s">
        <v>643</v>
      </c>
      <c r="E110" s="172">
        <v>800</v>
      </c>
      <c r="F110" s="134">
        <v>128600</v>
      </c>
      <c r="G110" s="134">
        <v>651050</v>
      </c>
    </row>
    <row r="111" spans="1:7" ht="38.25">
      <c r="A111" s="15" t="s">
        <v>135</v>
      </c>
      <c r="B111" s="170" t="s">
        <v>6</v>
      </c>
      <c r="C111" s="170" t="s">
        <v>55</v>
      </c>
      <c r="D111" s="170" t="s">
        <v>645</v>
      </c>
      <c r="E111" s="172">
        <v>200</v>
      </c>
      <c r="F111" s="82">
        <v>813078</v>
      </c>
      <c r="G111" s="82">
        <v>813078</v>
      </c>
    </row>
    <row r="112" spans="1:7" ht="25.5">
      <c r="A112" s="15" t="s">
        <v>136</v>
      </c>
      <c r="B112" s="170" t="s">
        <v>6</v>
      </c>
      <c r="C112" s="170" t="s">
        <v>55</v>
      </c>
      <c r="D112" s="170" t="s">
        <v>646</v>
      </c>
      <c r="E112" s="172">
        <v>200</v>
      </c>
      <c r="F112" s="82">
        <v>812012.34</v>
      </c>
      <c r="G112" s="82">
        <v>812094.66</v>
      </c>
    </row>
    <row r="113" spans="1:7" ht="105.75" customHeight="1">
      <c r="A113" s="49" t="s">
        <v>649</v>
      </c>
      <c r="B113" s="283" t="s">
        <v>6</v>
      </c>
      <c r="C113" s="283" t="s">
        <v>55</v>
      </c>
      <c r="D113" s="283" t="s">
        <v>650</v>
      </c>
      <c r="E113" s="284">
        <v>100</v>
      </c>
      <c r="F113" s="82">
        <v>1328040</v>
      </c>
      <c r="G113" s="134">
        <v>1328040</v>
      </c>
    </row>
    <row r="114" spans="1:7" ht="89.25">
      <c r="A114" s="124" t="s">
        <v>651</v>
      </c>
      <c r="B114" s="170" t="s">
        <v>6</v>
      </c>
      <c r="C114" s="170" t="s">
        <v>55</v>
      </c>
      <c r="D114" s="174" t="s">
        <v>650</v>
      </c>
      <c r="E114" s="172">
        <v>600</v>
      </c>
      <c r="F114" s="82">
        <v>2812320</v>
      </c>
      <c r="G114" s="134">
        <v>2812320</v>
      </c>
    </row>
    <row r="115" spans="1:7" ht="63.75">
      <c r="A115" s="15" t="s">
        <v>97</v>
      </c>
      <c r="B115" s="170" t="s">
        <v>6</v>
      </c>
      <c r="C115" s="170" t="s">
        <v>191</v>
      </c>
      <c r="D115" s="170" t="s">
        <v>661</v>
      </c>
      <c r="E115" s="172">
        <v>100</v>
      </c>
      <c r="F115" s="82">
        <v>3123100</v>
      </c>
      <c r="G115" s="82">
        <v>3123100</v>
      </c>
    </row>
    <row r="116" spans="1:7" ht="38.25">
      <c r="A116" s="15" t="s">
        <v>662</v>
      </c>
      <c r="B116" s="170" t="s">
        <v>6</v>
      </c>
      <c r="C116" s="170" t="s">
        <v>191</v>
      </c>
      <c r="D116" s="170" t="s">
        <v>661</v>
      </c>
      <c r="E116" s="172">
        <v>200</v>
      </c>
      <c r="F116" s="82">
        <v>1165900</v>
      </c>
      <c r="G116" s="134">
        <v>1193000</v>
      </c>
    </row>
    <row r="117" spans="1:7" ht="25.5">
      <c r="A117" s="15" t="s">
        <v>98</v>
      </c>
      <c r="B117" s="170" t="s">
        <v>6</v>
      </c>
      <c r="C117" s="170" t="s">
        <v>191</v>
      </c>
      <c r="D117" s="170" t="s">
        <v>661</v>
      </c>
      <c r="E117" s="172">
        <v>800</v>
      </c>
      <c r="F117" s="82">
        <v>37500</v>
      </c>
      <c r="G117" s="82">
        <v>37500</v>
      </c>
    </row>
    <row r="118" spans="1:7" ht="63.75">
      <c r="A118" s="15" t="s">
        <v>672</v>
      </c>
      <c r="B118" s="170" t="s">
        <v>6</v>
      </c>
      <c r="C118" s="170" t="s">
        <v>56</v>
      </c>
      <c r="D118" s="170" t="s">
        <v>673</v>
      </c>
      <c r="E118" s="172">
        <v>600</v>
      </c>
      <c r="F118" s="82">
        <v>25410</v>
      </c>
      <c r="G118" s="82">
        <v>25410</v>
      </c>
    </row>
    <row r="119" spans="1:7" ht="39">
      <c r="A119" s="51" t="s">
        <v>153</v>
      </c>
      <c r="B119" s="170" t="s">
        <v>6</v>
      </c>
      <c r="C119" s="170" t="s">
        <v>56</v>
      </c>
      <c r="D119" s="170" t="s">
        <v>674</v>
      </c>
      <c r="E119" s="172">
        <v>200</v>
      </c>
      <c r="F119" s="82">
        <v>215985</v>
      </c>
      <c r="G119" s="82">
        <v>215985</v>
      </c>
    </row>
    <row r="120" spans="1:7" ht="51.75">
      <c r="A120" s="51" t="s">
        <v>154</v>
      </c>
      <c r="B120" s="170" t="s">
        <v>6</v>
      </c>
      <c r="C120" s="170" t="s">
        <v>56</v>
      </c>
      <c r="D120" s="170" t="s">
        <v>674</v>
      </c>
      <c r="E120" s="172">
        <v>600</v>
      </c>
      <c r="F120" s="82">
        <v>495495</v>
      </c>
      <c r="G120" s="82">
        <v>495495</v>
      </c>
    </row>
    <row r="121" spans="1:7" ht="38.25">
      <c r="A121" s="15" t="s">
        <v>298</v>
      </c>
      <c r="B121" s="170" t="s">
        <v>6</v>
      </c>
      <c r="C121" s="170" t="s">
        <v>56</v>
      </c>
      <c r="D121" s="167" t="s">
        <v>712</v>
      </c>
      <c r="E121" s="172">
        <v>200</v>
      </c>
      <c r="F121" s="82">
        <v>20000</v>
      </c>
      <c r="G121" s="82">
        <v>20000</v>
      </c>
    </row>
    <row r="122" spans="1:7" ht="39">
      <c r="A122" s="43" t="s">
        <v>755</v>
      </c>
      <c r="B122" s="170" t="s">
        <v>6</v>
      </c>
      <c r="C122" s="170" t="s">
        <v>56</v>
      </c>
      <c r="D122" s="170" t="s">
        <v>713</v>
      </c>
      <c r="E122" s="172">
        <v>200</v>
      </c>
      <c r="F122" s="82">
        <v>130000</v>
      </c>
      <c r="G122" s="82">
        <v>130000</v>
      </c>
    </row>
    <row r="123" spans="1:7" ht="51">
      <c r="A123" s="15" t="s">
        <v>133</v>
      </c>
      <c r="B123" s="170" t="s">
        <v>6</v>
      </c>
      <c r="C123" s="170" t="s">
        <v>57</v>
      </c>
      <c r="D123" s="170" t="s">
        <v>634</v>
      </c>
      <c r="E123" s="172">
        <v>200</v>
      </c>
      <c r="F123" s="82">
        <v>436400</v>
      </c>
      <c r="G123" s="82">
        <v>436400</v>
      </c>
    </row>
    <row r="124" spans="1:7" ht="51">
      <c r="A124" s="15" t="s">
        <v>123</v>
      </c>
      <c r="B124" s="170" t="s">
        <v>6</v>
      </c>
      <c r="C124" s="170" t="s">
        <v>57</v>
      </c>
      <c r="D124" s="170" t="s">
        <v>634</v>
      </c>
      <c r="E124" s="172">
        <v>600</v>
      </c>
      <c r="F124" s="82">
        <v>40000</v>
      </c>
      <c r="G124" s="82">
        <v>40000</v>
      </c>
    </row>
    <row r="125" spans="1:7" ht="51">
      <c r="A125" s="15" t="s">
        <v>86</v>
      </c>
      <c r="B125" s="170" t="s">
        <v>6</v>
      </c>
      <c r="C125" s="170" t="s">
        <v>57</v>
      </c>
      <c r="D125" s="170" t="s">
        <v>644</v>
      </c>
      <c r="E125" s="172">
        <v>100</v>
      </c>
      <c r="F125" s="82">
        <v>6819300</v>
      </c>
      <c r="G125" s="82">
        <v>6819300</v>
      </c>
    </row>
    <row r="126" spans="1:7" ht="25.5">
      <c r="A126" s="50" t="s">
        <v>138</v>
      </c>
      <c r="B126" s="170" t="s">
        <v>6</v>
      </c>
      <c r="C126" s="170" t="s">
        <v>57</v>
      </c>
      <c r="D126" s="170" t="s">
        <v>644</v>
      </c>
      <c r="E126" s="172">
        <v>200</v>
      </c>
      <c r="F126" s="82">
        <v>1531600</v>
      </c>
      <c r="G126" s="134">
        <v>1562400</v>
      </c>
    </row>
    <row r="127" spans="1:7" ht="25.5">
      <c r="A127" s="50" t="s">
        <v>87</v>
      </c>
      <c r="B127" s="170" t="s">
        <v>6</v>
      </c>
      <c r="C127" s="170" t="s">
        <v>57</v>
      </c>
      <c r="D127" s="170" t="s">
        <v>644</v>
      </c>
      <c r="E127" s="172">
        <v>800</v>
      </c>
      <c r="F127" s="82">
        <v>5800</v>
      </c>
      <c r="G127" s="82">
        <v>5800</v>
      </c>
    </row>
    <row r="128" spans="1:7" ht="81" customHeight="1">
      <c r="A128" s="15" t="s">
        <v>705</v>
      </c>
      <c r="B128" s="170" t="s">
        <v>6</v>
      </c>
      <c r="C128" s="170" t="s">
        <v>57</v>
      </c>
      <c r="D128" s="167" t="s">
        <v>756</v>
      </c>
      <c r="E128" s="172">
        <v>100</v>
      </c>
      <c r="F128" s="82">
        <v>57000</v>
      </c>
      <c r="G128" s="82">
        <v>54000</v>
      </c>
    </row>
    <row r="129" spans="1:7" ht="54.75" customHeight="1">
      <c r="A129" s="15" t="s">
        <v>706</v>
      </c>
      <c r="B129" s="170" t="s">
        <v>6</v>
      </c>
      <c r="C129" s="170" t="s">
        <v>57</v>
      </c>
      <c r="D129" s="170" t="s">
        <v>757</v>
      </c>
      <c r="E129" s="172">
        <v>100</v>
      </c>
      <c r="F129" s="82">
        <v>108000</v>
      </c>
      <c r="G129" s="82">
        <v>156000</v>
      </c>
    </row>
    <row r="130" spans="1:7" ht="53.25" customHeight="1">
      <c r="A130" s="15" t="s">
        <v>707</v>
      </c>
      <c r="B130" s="170" t="s">
        <v>6</v>
      </c>
      <c r="C130" s="170" t="s">
        <v>57</v>
      </c>
      <c r="D130" s="170" t="s">
        <v>758</v>
      </c>
      <c r="E130" s="172">
        <v>100</v>
      </c>
      <c r="F130" s="82">
        <v>105000</v>
      </c>
      <c r="G130" s="82">
        <v>60000</v>
      </c>
    </row>
    <row r="131" spans="1:7" ht="51">
      <c r="A131" s="201" t="s">
        <v>368</v>
      </c>
      <c r="B131" s="170" t="s">
        <v>6</v>
      </c>
      <c r="C131" s="170" t="s">
        <v>57</v>
      </c>
      <c r="D131" s="199" t="s">
        <v>898</v>
      </c>
      <c r="E131" s="172">
        <v>200</v>
      </c>
      <c r="F131" s="82">
        <v>60000</v>
      </c>
      <c r="G131" s="82">
        <v>60000</v>
      </c>
    </row>
    <row r="132" spans="1:7" ht="66" customHeight="1">
      <c r="A132" s="204" t="s">
        <v>915</v>
      </c>
      <c r="B132" s="199" t="s">
        <v>6</v>
      </c>
      <c r="C132" s="199" t="s">
        <v>57</v>
      </c>
      <c r="D132" s="199" t="s">
        <v>899</v>
      </c>
      <c r="E132" s="200">
        <v>200</v>
      </c>
      <c r="F132" s="82">
        <v>20000</v>
      </c>
      <c r="G132" s="82">
        <v>20000</v>
      </c>
    </row>
    <row r="133" spans="1:7" ht="39">
      <c r="A133" s="43" t="s">
        <v>738</v>
      </c>
      <c r="B133" s="170" t="s">
        <v>6</v>
      </c>
      <c r="C133" s="170" t="s">
        <v>57</v>
      </c>
      <c r="D133" s="170" t="s">
        <v>791</v>
      </c>
      <c r="E133" s="172">
        <v>200</v>
      </c>
      <c r="F133" s="82">
        <v>110000</v>
      </c>
      <c r="G133" s="82">
        <v>110000</v>
      </c>
    </row>
    <row r="134" spans="1:7" ht="43.5" customHeight="1">
      <c r="A134" s="43" t="s">
        <v>913</v>
      </c>
      <c r="B134" s="199" t="s">
        <v>6</v>
      </c>
      <c r="C134" s="199" t="s">
        <v>57</v>
      </c>
      <c r="D134" s="199" t="s">
        <v>791</v>
      </c>
      <c r="E134" s="200">
        <v>600</v>
      </c>
      <c r="F134" s="82">
        <v>70000</v>
      </c>
      <c r="G134" s="82">
        <v>70000</v>
      </c>
    </row>
    <row r="135" spans="1:7" ht="63.75">
      <c r="A135" s="15" t="s">
        <v>195</v>
      </c>
      <c r="B135" s="170" t="s">
        <v>6</v>
      </c>
      <c r="C135" s="170" t="s">
        <v>57</v>
      </c>
      <c r="D135" s="14">
        <v>4190000270</v>
      </c>
      <c r="E135" s="172">
        <v>100</v>
      </c>
      <c r="F135" s="82">
        <v>1455855</v>
      </c>
      <c r="G135" s="82">
        <v>1455855</v>
      </c>
    </row>
    <row r="136" spans="1:7" ht="38.25">
      <c r="A136" s="15" t="s">
        <v>196</v>
      </c>
      <c r="B136" s="170" t="s">
        <v>6</v>
      </c>
      <c r="C136" s="170" t="s">
        <v>57</v>
      </c>
      <c r="D136" s="14">
        <v>4190000270</v>
      </c>
      <c r="E136" s="172">
        <v>200</v>
      </c>
      <c r="F136" s="82">
        <v>114180</v>
      </c>
      <c r="G136" s="82">
        <v>114180</v>
      </c>
    </row>
    <row r="137" spans="1:7" ht="68.25" customHeight="1">
      <c r="A137" s="43" t="s">
        <v>630</v>
      </c>
      <c r="B137" s="170" t="s">
        <v>6</v>
      </c>
      <c r="C137" s="172">
        <v>1004</v>
      </c>
      <c r="D137" s="170" t="s">
        <v>631</v>
      </c>
      <c r="E137" s="172">
        <v>300</v>
      </c>
      <c r="F137" s="82">
        <v>601768.13</v>
      </c>
      <c r="G137" s="82">
        <v>601768.13</v>
      </c>
    </row>
    <row r="138" spans="1:7" ht="56.25" customHeight="1">
      <c r="A138" s="15" t="s">
        <v>433</v>
      </c>
      <c r="B138" s="170" t="s">
        <v>6</v>
      </c>
      <c r="C138" s="172">
        <v>1102</v>
      </c>
      <c r="D138" s="167" t="s">
        <v>760</v>
      </c>
      <c r="E138" s="172">
        <v>100</v>
      </c>
      <c r="F138" s="82">
        <v>200000</v>
      </c>
      <c r="G138" s="82">
        <v>200000</v>
      </c>
    </row>
    <row r="139" spans="1:7" ht="29.25" customHeight="1">
      <c r="A139" s="52" t="s">
        <v>127</v>
      </c>
      <c r="B139" s="48" t="s">
        <v>126</v>
      </c>
      <c r="C139" s="53"/>
      <c r="D139" s="48"/>
      <c r="E139" s="168"/>
      <c r="F139" s="81">
        <f>+SUM(F140:F147)</f>
        <v>5539973.2000000002</v>
      </c>
      <c r="G139" s="81">
        <f>+SUM(G140:G147)</f>
        <v>5590273.2000000002</v>
      </c>
    </row>
    <row r="140" spans="1:7" ht="26.25">
      <c r="A140" s="43" t="s">
        <v>704</v>
      </c>
      <c r="B140" s="170" t="s">
        <v>126</v>
      </c>
      <c r="C140" s="170" t="s">
        <v>46</v>
      </c>
      <c r="D140" s="14">
        <v>2240100230</v>
      </c>
      <c r="E140" s="172">
        <v>200</v>
      </c>
      <c r="F140" s="82">
        <v>250000</v>
      </c>
      <c r="G140" s="82">
        <v>300000</v>
      </c>
    </row>
    <row r="141" spans="1:7" ht="51.75">
      <c r="A141" s="137" t="s">
        <v>528</v>
      </c>
      <c r="B141" s="170" t="s">
        <v>126</v>
      </c>
      <c r="C141" s="170" t="s">
        <v>46</v>
      </c>
      <c r="D141" s="170" t="s">
        <v>764</v>
      </c>
      <c r="E141" s="172">
        <v>200</v>
      </c>
      <c r="F141" s="82">
        <v>80000</v>
      </c>
      <c r="G141" s="82">
        <v>80000</v>
      </c>
    </row>
    <row r="142" spans="1:7" ht="51">
      <c r="A142" s="15" t="s">
        <v>610</v>
      </c>
      <c r="B142" s="170" t="s">
        <v>126</v>
      </c>
      <c r="C142" s="170" t="s">
        <v>56</v>
      </c>
      <c r="D142" s="167" t="s">
        <v>763</v>
      </c>
      <c r="E142" s="172">
        <v>200</v>
      </c>
      <c r="F142" s="82">
        <v>190000</v>
      </c>
      <c r="G142" s="82">
        <v>190000</v>
      </c>
    </row>
    <row r="143" spans="1:7" ht="63.75">
      <c r="A143" s="15" t="s">
        <v>125</v>
      </c>
      <c r="B143" s="170" t="s">
        <v>126</v>
      </c>
      <c r="C143" s="170" t="s">
        <v>128</v>
      </c>
      <c r="D143" s="170" t="s">
        <v>120</v>
      </c>
      <c r="E143" s="45" t="s">
        <v>7</v>
      </c>
      <c r="F143" s="82">
        <v>1768336</v>
      </c>
      <c r="G143" s="82">
        <v>1768336</v>
      </c>
    </row>
    <row r="144" spans="1:7" ht="38.25">
      <c r="A144" s="15" t="s">
        <v>146</v>
      </c>
      <c r="B144" s="170" t="s">
        <v>126</v>
      </c>
      <c r="C144" s="170" t="s">
        <v>128</v>
      </c>
      <c r="D144" s="170" t="s">
        <v>120</v>
      </c>
      <c r="E144" s="45" t="s">
        <v>72</v>
      </c>
      <c r="F144" s="82">
        <v>159438</v>
      </c>
      <c r="G144" s="82">
        <v>159738</v>
      </c>
    </row>
    <row r="145" spans="1:7" ht="25.5">
      <c r="A145" s="15" t="s">
        <v>194</v>
      </c>
      <c r="B145" s="170" t="s">
        <v>126</v>
      </c>
      <c r="C145" s="170" t="s">
        <v>128</v>
      </c>
      <c r="D145" s="170" t="s">
        <v>120</v>
      </c>
      <c r="E145" s="45" t="s">
        <v>193</v>
      </c>
      <c r="F145" s="82">
        <v>2000</v>
      </c>
      <c r="G145" s="82">
        <v>2000</v>
      </c>
    </row>
    <row r="146" spans="1:7" ht="39">
      <c r="A146" s="43" t="s">
        <v>442</v>
      </c>
      <c r="B146" s="170" t="s">
        <v>126</v>
      </c>
      <c r="C146" s="170" t="s">
        <v>62</v>
      </c>
      <c r="D146" s="176" t="s">
        <v>718</v>
      </c>
      <c r="E146" s="44">
        <v>400</v>
      </c>
      <c r="F146" s="82">
        <v>2760199.2</v>
      </c>
      <c r="G146" s="82">
        <v>2760199.2</v>
      </c>
    </row>
    <row r="147" spans="1:7" ht="38.25">
      <c r="A147" s="15" t="s">
        <v>709</v>
      </c>
      <c r="B147" s="170" t="s">
        <v>126</v>
      </c>
      <c r="C147" s="170" t="s">
        <v>375</v>
      </c>
      <c r="D147" s="167" t="s">
        <v>501</v>
      </c>
      <c r="E147" s="172">
        <v>200</v>
      </c>
      <c r="F147" s="82">
        <v>330000</v>
      </c>
      <c r="G147" s="82">
        <v>330000</v>
      </c>
    </row>
    <row r="148" spans="1:7" ht="15.75">
      <c r="A148" s="188" t="s">
        <v>16</v>
      </c>
      <c r="B148" s="97"/>
      <c r="C148" s="97"/>
      <c r="D148" s="97"/>
      <c r="E148" s="97"/>
      <c r="F148" s="81">
        <f>F19+F66+F63+F91+F139</f>
        <v>152466346.75999999</v>
      </c>
      <c r="G148" s="81">
        <f>G19+G66+G63+G91+G139</f>
        <v>142819933.10999995</v>
      </c>
    </row>
    <row r="149" spans="1:7" ht="15.75">
      <c r="A149" s="1"/>
    </row>
    <row r="150" spans="1:7" ht="15.75">
      <c r="A150" s="1"/>
    </row>
  </sheetData>
  <mergeCells count="21">
    <mergeCell ref="F1:G1"/>
    <mergeCell ref="F2:G2"/>
    <mergeCell ref="F3:G3"/>
    <mergeCell ref="E4:G4"/>
    <mergeCell ref="E5:G5"/>
    <mergeCell ref="A12:G12"/>
    <mergeCell ref="A13:G13"/>
    <mergeCell ref="G17:G18"/>
    <mergeCell ref="E15:G15"/>
    <mergeCell ref="A16:A18"/>
    <mergeCell ref="B16:B18"/>
    <mergeCell ref="C16:C18"/>
    <mergeCell ref="D16:D18"/>
    <mergeCell ref="E16:E18"/>
    <mergeCell ref="F16:G16"/>
    <mergeCell ref="F17:F18"/>
    <mergeCell ref="D6:G6"/>
    <mergeCell ref="D7:G7"/>
    <mergeCell ref="D8:G8"/>
    <mergeCell ref="D9:G9"/>
    <mergeCell ref="C10:G10"/>
  </mergeCells>
  <pageMargins left="0.7" right="0.7" top="0.75" bottom="0.75" header="0.3" footer="0.3"/>
  <pageSetup paperSize="9" scale="74" orientation="portrait" r:id="rId1"/>
  <rowBreaks count="4" manualBreakCount="4">
    <brk id="34" max="6" man="1"/>
    <brk id="55" max="16383" man="1"/>
    <brk id="113" max="6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topLeftCell="A19" zoomScaleSheetLayoutView="100" workbookViewId="0">
      <selection activeCell="I34" sqref="I34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2" customWidth="1"/>
    <col min="7" max="7" width="10.85546875" customWidth="1"/>
    <col min="8" max="8" width="12" customWidth="1"/>
    <col min="9" max="9" width="11.85546875" customWidth="1"/>
  </cols>
  <sheetData>
    <row r="1" spans="1:9" ht="15.75">
      <c r="F1" s="300" t="s">
        <v>163</v>
      </c>
      <c r="G1" s="300"/>
      <c r="H1" s="300"/>
      <c r="I1" s="300"/>
    </row>
    <row r="2" spans="1:9" ht="15.75">
      <c r="F2" s="301" t="s">
        <v>857</v>
      </c>
      <c r="G2" s="301"/>
      <c r="H2" s="301"/>
      <c r="I2" s="301"/>
    </row>
    <row r="3" spans="1:9" ht="15.75">
      <c r="F3" s="301" t="s">
        <v>2</v>
      </c>
      <c r="G3" s="301"/>
      <c r="H3" s="301"/>
      <c r="I3" s="301"/>
    </row>
    <row r="4" spans="1:9" ht="15.75">
      <c r="F4" s="300" t="s">
        <v>950</v>
      </c>
      <c r="G4" s="300"/>
      <c r="H4" s="300"/>
      <c r="I4" s="300"/>
    </row>
    <row r="5" spans="1:9" ht="15.75" customHeight="1">
      <c r="F5" s="300" t="s">
        <v>858</v>
      </c>
      <c r="G5" s="300"/>
      <c r="H5" s="300"/>
      <c r="I5" s="300"/>
    </row>
    <row r="6" spans="1:9" ht="15" customHeight="1">
      <c r="F6" s="301" t="s">
        <v>857</v>
      </c>
      <c r="G6" s="301"/>
      <c r="H6" s="301"/>
      <c r="I6" s="301"/>
    </row>
    <row r="7" spans="1:9" ht="15" customHeight="1">
      <c r="F7" s="301" t="s">
        <v>2</v>
      </c>
      <c r="G7" s="301"/>
      <c r="H7" s="301"/>
      <c r="I7" s="301"/>
    </row>
    <row r="8" spans="1:9" ht="15" customHeight="1">
      <c r="F8" s="300" t="s">
        <v>918</v>
      </c>
      <c r="G8" s="300"/>
      <c r="H8" s="300"/>
      <c r="I8" s="300"/>
    </row>
    <row r="9" spans="1:9" ht="15" customHeight="1">
      <c r="F9" s="150"/>
      <c r="G9" s="150"/>
      <c r="H9" s="150"/>
    </row>
    <row r="10" spans="1:9" ht="15" customHeight="1">
      <c r="A10" s="302" t="s">
        <v>859</v>
      </c>
      <c r="B10" s="302"/>
      <c r="C10" s="302"/>
      <c r="D10" s="302"/>
      <c r="E10" s="302"/>
      <c r="F10" s="302"/>
      <c r="G10" s="302"/>
      <c r="H10" s="302"/>
    </row>
    <row r="11" spans="1:9" ht="15" customHeight="1">
      <c r="A11" s="302" t="s">
        <v>860</v>
      </c>
      <c r="B11" s="302"/>
      <c r="C11" s="302"/>
      <c r="D11" s="302"/>
      <c r="E11" s="302"/>
      <c r="F11" s="302"/>
      <c r="G11" s="302"/>
      <c r="H11" s="302"/>
    </row>
    <row r="12" spans="1:9" ht="15" customHeight="1">
      <c r="A12" s="302" t="s">
        <v>877</v>
      </c>
      <c r="B12" s="302"/>
      <c r="C12" s="302"/>
      <c r="D12" s="302"/>
      <c r="E12" s="302"/>
      <c r="F12" s="302"/>
      <c r="G12" s="302"/>
      <c r="H12" s="302"/>
    </row>
    <row r="14" spans="1:9" ht="15.75">
      <c r="H14" s="152" t="s">
        <v>347</v>
      </c>
    </row>
    <row r="15" spans="1:9">
      <c r="A15" s="389" t="s">
        <v>861</v>
      </c>
      <c r="B15" s="391" t="s">
        <v>359</v>
      </c>
      <c r="C15" s="391"/>
      <c r="D15" s="391"/>
      <c r="E15" s="391"/>
      <c r="F15" s="391"/>
      <c r="G15" s="391"/>
      <c r="H15" s="391"/>
      <c r="I15" s="391"/>
    </row>
    <row r="16" spans="1:9" ht="409.6" customHeight="1">
      <c r="A16" s="390"/>
      <c r="B16" s="10" t="s">
        <v>862</v>
      </c>
      <c r="C16" s="10" t="s">
        <v>864</v>
      </c>
      <c r="D16" s="10" t="s">
        <v>863</v>
      </c>
      <c r="E16" s="10" t="s">
        <v>865</v>
      </c>
      <c r="F16" s="10" t="s">
        <v>866</v>
      </c>
      <c r="G16" s="10" t="s">
        <v>867</v>
      </c>
      <c r="H16" s="154" t="s">
        <v>868</v>
      </c>
      <c r="I16" s="155" t="s">
        <v>869</v>
      </c>
    </row>
    <row r="17" spans="1:9" ht="43.5" customHeight="1">
      <c r="A17" s="156" t="s">
        <v>870</v>
      </c>
      <c r="B17" s="157">
        <v>76163</v>
      </c>
      <c r="C17" s="153">
        <v>187426</v>
      </c>
      <c r="D17" s="166">
        <v>300226</v>
      </c>
      <c r="E17" s="6">
        <v>42100</v>
      </c>
      <c r="F17" s="6">
        <v>124556</v>
      </c>
      <c r="G17" s="6">
        <v>229100</v>
      </c>
      <c r="H17" s="6"/>
      <c r="I17" s="158"/>
    </row>
    <row r="18" spans="1:9" ht="44.25" customHeight="1">
      <c r="A18" s="159" t="s">
        <v>871</v>
      </c>
      <c r="B18" s="157">
        <v>45214</v>
      </c>
      <c r="C18" s="153">
        <v>229833</v>
      </c>
      <c r="D18" s="166">
        <v>88940</v>
      </c>
      <c r="E18" s="6">
        <v>42100</v>
      </c>
      <c r="F18" s="6">
        <v>171633</v>
      </c>
      <c r="G18" s="6">
        <v>242700</v>
      </c>
      <c r="H18" s="6"/>
      <c r="I18" s="157">
        <v>140207</v>
      </c>
    </row>
    <row r="19" spans="1:9" ht="45" customHeight="1">
      <c r="A19" s="159" t="s">
        <v>872</v>
      </c>
      <c r="B19" s="157">
        <v>84625</v>
      </c>
      <c r="C19" s="153">
        <v>342921</v>
      </c>
      <c r="D19" s="166">
        <v>264500</v>
      </c>
      <c r="E19" s="6">
        <v>73700</v>
      </c>
      <c r="F19" s="241" t="s">
        <v>948</v>
      </c>
      <c r="G19" s="6">
        <v>243300</v>
      </c>
      <c r="H19" s="6"/>
      <c r="I19" s="157">
        <v>98200</v>
      </c>
    </row>
    <row r="20" spans="1:9" ht="43.5" customHeight="1">
      <c r="A20" s="159" t="s">
        <v>873</v>
      </c>
      <c r="B20" s="157">
        <v>54934</v>
      </c>
      <c r="C20" s="153">
        <v>70553</v>
      </c>
      <c r="D20" s="166">
        <v>0</v>
      </c>
      <c r="E20" s="6">
        <v>0</v>
      </c>
      <c r="F20" s="151" t="s">
        <v>878</v>
      </c>
      <c r="G20" s="160">
        <v>50000</v>
      </c>
      <c r="H20" s="161"/>
      <c r="I20" s="158"/>
    </row>
    <row r="21" spans="1:9" ht="44.25" customHeight="1">
      <c r="A21" s="159" t="s">
        <v>874</v>
      </c>
      <c r="B21" s="157">
        <v>99664</v>
      </c>
      <c r="C21" s="153">
        <v>389273</v>
      </c>
      <c r="D21" s="166">
        <v>194802</v>
      </c>
      <c r="E21" s="6">
        <v>42100</v>
      </c>
      <c r="F21" s="6">
        <v>1067889</v>
      </c>
      <c r="G21" s="6">
        <v>201200</v>
      </c>
      <c r="H21" s="6">
        <v>46200</v>
      </c>
      <c r="I21" s="158"/>
    </row>
    <row r="22" spans="1:9" ht="45" customHeight="1">
      <c r="A22" s="159" t="s">
        <v>875</v>
      </c>
      <c r="B22" s="157"/>
      <c r="C22" s="153">
        <v>0</v>
      </c>
      <c r="D22" s="153">
        <v>234526</v>
      </c>
      <c r="E22" s="6">
        <v>0</v>
      </c>
      <c r="F22" s="6"/>
      <c r="G22" s="6">
        <v>0</v>
      </c>
      <c r="H22" s="6"/>
      <c r="I22" s="158"/>
    </row>
    <row r="23" spans="1:9">
      <c r="A23" s="162" t="s">
        <v>876</v>
      </c>
      <c r="B23" s="163">
        <f>B17+B18+B19+B20+B21+B22</f>
        <v>360600</v>
      </c>
      <c r="C23" s="163">
        <f>C17+C18+C19+C21+C20+C22</f>
        <v>1220006</v>
      </c>
      <c r="D23" s="163">
        <f t="shared" ref="D23:I23" si="0">D17+D18+D19+D21+D20+D22</f>
        <v>1082994</v>
      </c>
      <c r="E23" s="163">
        <f t="shared" si="0"/>
        <v>200000</v>
      </c>
      <c r="F23" s="164">
        <f t="shared" si="0"/>
        <v>2106900</v>
      </c>
      <c r="G23" s="163">
        <f>G17+G18+G19+G20+G21</f>
        <v>966300</v>
      </c>
      <c r="H23" s="163">
        <f t="shared" si="0"/>
        <v>46200</v>
      </c>
      <c r="I23" s="163">
        <f t="shared" si="0"/>
        <v>238407</v>
      </c>
    </row>
    <row r="26" spans="1:9">
      <c r="B26" s="165"/>
    </row>
  </sheetData>
  <mergeCells count="13">
    <mergeCell ref="F1:I1"/>
    <mergeCell ref="F2:I2"/>
    <mergeCell ref="F3:I3"/>
    <mergeCell ref="F4:I4"/>
    <mergeCell ref="A15:A16"/>
    <mergeCell ref="B15:I15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8"/>
  <sheetViews>
    <sheetView view="pageBreakPreview" topLeftCell="A93" zoomScaleSheetLayoutView="100" workbookViewId="0">
      <selection activeCell="I98" sqref="I98"/>
    </sheetView>
  </sheetViews>
  <sheetFormatPr defaultRowHeight="15"/>
  <cols>
    <col min="1" max="1" width="24.140625" customWidth="1"/>
    <col min="2" max="2" width="56.42578125" customWidth="1"/>
    <col min="3" max="3" width="15.42578125" customWidth="1"/>
    <col min="4" max="4" width="15" customWidth="1"/>
  </cols>
  <sheetData>
    <row r="1" spans="1:4" ht="15.75">
      <c r="C1" s="300" t="s">
        <v>190</v>
      </c>
      <c r="D1" s="300"/>
    </row>
    <row r="2" spans="1:4" ht="15.75">
      <c r="C2" s="300" t="s">
        <v>0</v>
      </c>
      <c r="D2" s="300"/>
    </row>
    <row r="3" spans="1:4" ht="15.75">
      <c r="C3" s="301" t="s">
        <v>200</v>
      </c>
      <c r="D3" s="301"/>
    </row>
    <row r="4" spans="1:4" ht="15.75">
      <c r="C4" s="300" t="s">
        <v>2</v>
      </c>
      <c r="D4" s="300"/>
    </row>
    <row r="5" spans="1:4" ht="15.75">
      <c r="C5" s="300" t="s">
        <v>951</v>
      </c>
      <c r="D5" s="300"/>
    </row>
    <row r="6" spans="1:4" ht="15.75" customHeight="1">
      <c r="A6" s="1"/>
      <c r="B6" s="300" t="s">
        <v>336</v>
      </c>
      <c r="C6" s="300"/>
      <c r="D6" s="300"/>
    </row>
    <row r="7" spans="1:4" ht="15.75" customHeight="1">
      <c r="A7" s="1"/>
      <c r="B7" s="300" t="s">
        <v>0</v>
      </c>
      <c r="C7" s="300"/>
      <c r="D7" s="300"/>
    </row>
    <row r="8" spans="1:4" ht="15.75" customHeight="1">
      <c r="A8" s="1"/>
      <c r="B8" s="301" t="s">
        <v>200</v>
      </c>
      <c r="C8" s="301"/>
      <c r="D8" s="301"/>
    </row>
    <row r="9" spans="1:4" ht="15.75" customHeight="1">
      <c r="A9" s="1"/>
      <c r="B9" s="300" t="s">
        <v>2</v>
      </c>
      <c r="C9" s="300"/>
      <c r="D9" s="300"/>
    </row>
    <row r="10" spans="1:4" ht="15.75" customHeight="1">
      <c r="A10" s="1"/>
      <c r="B10" s="300" t="s">
        <v>916</v>
      </c>
      <c r="C10" s="300"/>
      <c r="D10" s="300"/>
    </row>
    <row r="11" spans="1:4" ht="15.75">
      <c r="A11" s="302"/>
      <c r="B11" s="303"/>
      <c r="C11" s="303"/>
      <c r="D11" s="303"/>
    </row>
    <row r="12" spans="1:4">
      <c r="A12" s="299" t="s">
        <v>201</v>
      </c>
      <c r="B12" s="299"/>
      <c r="C12" s="299"/>
      <c r="D12" s="299"/>
    </row>
    <row r="13" spans="1:4" ht="37.5" customHeight="1">
      <c r="A13" s="292" t="s">
        <v>491</v>
      </c>
      <c r="B13" s="292"/>
      <c r="C13" s="292"/>
      <c r="D13" s="292"/>
    </row>
    <row r="14" spans="1:4" ht="15.75">
      <c r="A14" s="1"/>
      <c r="B14" s="1"/>
      <c r="C14" s="1"/>
      <c r="D14" s="1"/>
    </row>
    <row r="15" spans="1:4" ht="20.25" customHeight="1">
      <c r="A15" s="1"/>
      <c r="B15" s="309" t="s">
        <v>347</v>
      </c>
      <c r="C15" s="309"/>
      <c r="D15" s="309"/>
    </row>
    <row r="16" spans="1:4" ht="26.25" customHeight="1">
      <c r="A16" s="306" t="s">
        <v>202</v>
      </c>
      <c r="B16" s="306" t="s">
        <v>3</v>
      </c>
      <c r="C16" s="307" t="s">
        <v>287</v>
      </c>
      <c r="D16" s="308"/>
    </row>
    <row r="17" spans="1:4" ht="21.75" customHeight="1">
      <c r="A17" s="306"/>
      <c r="B17" s="306"/>
      <c r="C17" s="100" t="s">
        <v>422</v>
      </c>
      <c r="D17" s="100" t="s">
        <v>492</v>
      </c>
    </row>
    <row r="18" spans="1:4">
      <c r="A18" s="17" t="s">
        <v>203</v>
      </c>
      <c r="B18" s="4" t="s">
        <v>204</v>
      </c>
      <c r="C18" s="108">
        <f>C19+C25+C39+C44+C50+C63+C68+C73+C79+C47+C57</f>
        <v>54412940</v>
      </c>
      <c r="D18" s="145">
        <f>D19+D25+D39+D44+D50+D63+D68+D73+D79+D47+D57</f>
        <v>55417063</v>
      </c>
    </row>
    <row r="19" spans="1:4">
      <c r="A19" s="17" t="s">
        <v>205</v>
      </c>
      <c r="B19" s="4" t="s">
        <v>206</v>
      </c>
      <c r="C19" s="108">
        <f>C20</f>
        <v>37623500</v>
      </c>
      <c r="D19" s="108">
        <f>D20</f>
        <v>38376000</v>
      </c>
    </row>
    <row r="20" spans="1:4" ht="14.25" customHeight="1">
      <c r="A20" s="101" t="s">
        <v>207</v>
      </c>
      <c r="B20" s="102" t="s">
        <v>208</v>
      </c>
      <c r="C20" s="103">
        <f>C21+C22+C23+C24</f>
        <v>37623500</v>
      </c>
      <c r="D20" s="103">
        <f>D21+D22+D23+D24</f>
        <v>38376000</v>
      </c>
    </row>
    <row r="21" spans="1:4" ht="63" customHeight="1">
      <c r="A21" s="73" t="s">
        <v>382</v>
      </c>
      <c r="B21" s="76" t="s">
        <v>209</v>
      </c>
      <c r="C21" s="110">
        <v>35590000</v>
      </c>
      <c r="D21" s="110">
        <v>36240000</v>
      </c>
    </row>
    <row r="22" spans="1:4" ht="95.25" customHeight="1">
      <c r="A22" s="73" t="s">
        <v>383</v>
      </c>
      <c r="B22" s="76" t="s">
        <v>379</v>
      </c>
      <c r="C22" s="110">
        <v>1881000</v>
      </c>
      <c r="D22" s="110">
        <v>1946000</v>
      </c>
    </row>
    <row r="23" spans="1:4" ht="41.25" customHeight="1">
      <c r="A23" s="73" t="s">
        <v>384</v>
      </c>
      <c r="B23" s="76" t="s">
        <v>380</v>
      </c>
      <c r="C23" s="110">
        <v>120000</v>
      </c>
      <c r="D23" s="110">
        <v>152500</v>
      </c>
    </row>
    <row r="24" spans="1:4" ht="75" customHeight="1">
      <c r="A24" s="73" t="s">
        <v>385</v>
      </c>
      <c r="B24" s="76" t="s">
        <v>381</v>
      </c>
      <c r="C24" s="110">
        <v>32500</v>
      </c>
      <c r="D24" s="110">
        <v>37500</v>
      </c>
    </row>
    <row r="25" spans="1:4" ht="30" customHeight="1">
      <c r="A25" s="17" t="s">
        <v>210</v>
      </c>
      <c r="B25" s="4" t="s">
        <v>211</v>
      </c>
      <c r="C25" s="108">
        <f>C26</f>
        <v>7411490</v>
      </c>
      <c r="D25" s="108">
        <f>D26</f>
        <v>7671480</v>
      </c>
    </row>
    <row r="26" spans="1:4" ht="27.75" customHeight="1">
      <c r="A26" s="73" t="s">
        <v>387</v>
      </c>
      <c r="B26" s="76" t="s">
        <v>386</v>
      </c>
      <c r="C26" s="103">
        <f>C28+C31+C34+C37</f>
        <v>7411490</v>
      </c>
      <c r="D26" s="103">
        <f>D28+D31+D34+D37</f>
        <v>7671480</v>
      </c>
    </row>
    <row r="27" spans="1:4" ht="54.75" customHeight="1">
      <c r="A27" s="111" t="s">
        <v>451</v>
      </c>
      <c r="B27" s="112" t="s">
        <v>452</v>
      </c>
      <c r="C27" s="103">
        <f>C28</f>
        <v>3407200</v>
      </c>
      <c r="D27" s="103">
        <f>D28</f>
        <v>3551760</v>
      </c>
    </row>
    <row r="28" spans="1:4" ht="72" customHeight="1">
      <c r="A28" s="294" t="s">
        <v>392</v>
      </c>
      <c r="B28" s="295" t="s">
        <v>388</v>
      </c>
      <c r="C28" s="296">
        <v>3407200</v>
      </c>
      <c r="D28" s="296">
        <v>3551760</v>
      </c>
    </row>
    <row r="29" spans="1:4" ht="21" customHeight="1">
      <c r="A29" s="294"/>
      <c r="B29" s="295"/>
      <c r="C29" s="296"/>
      <c r="D29" s="296"/>
    </row>
    <row r="30" spans="1:4" ht="72" customHeight="1">
      <c r="A30" s="113" t="s">
        <v>453</v>
      </c>
      <c r="B30" s="114" t="s">
        <v>454</v>
      </c>
      <c r="C30" s="103">
        <f>C31</f>
        <v>19230</v>
      </c>
      <c r="D30" s="103">
        <f>D31</f>
        <v>19840</v>
      </c>
    </row>
    <row r="31" spans="1:4" ht="89.25" customHeight="1">
      <c r="A31" s="297" t="s">
        <v>393</v>
      </c>
      <c r="B31" s="295" t="s">
        <v>389</v>
      </c>
      <c r="C31" s="115">
        <v>19230</v>
      </c>
      <c r="D31" s="115">
        <v>19840</v>
      </c>
    </row>
    <row r="32" spans="1:4" ht="0.75" hidden="1" customHeight="1">
      <c r="A32" s="297"/>
      <c r="B32" s="295"/>
      <c r="C32" s="115"/>
      <c r="D32" s="115"/>
    </row>
    <row r="33" spans="1:4" ht="54" customHeight="1">
      <c r="A33" s="113" t="s">
        <v>455</v>
      </c>
      <c r="B33" s="114" t="s">
        <v>456</v>
      </c>
      <c r="C33" s="115">
        <f>C34</f>
        <v>4470420</v>
      </c>
      <c r="D33" s="115">
        <f>D34</f>
        <v>4645160</v>
      </c>
    </row>
    <row r="34" spans="1:4" ht="6" hidden="1" customHeight="1">
      <c r="A34" s="297" t="s">
        <v>394</v>
      </c>
      <c r="B34" s="295" t="s">
        <v>390</v>
      </c>
      <c r="C34" s="298">
        <v>4470420</v>
      </c>
      <c r="D34" s="298">
        <v>4645160</v>
      </c>
    </row>
    <row r="35" spans="1:4" ht="37.5" customHeight="1">
      <c r="A35" s="297"/>
      <c r="B35" s="295"/>
      <c r="C35" s="298"/>
      <c r="D35" s="298"/>
    </row>
    <row r="36" spans="1:4" ht="38.25" customHeight="1">
      <c r="A36" s="113" t="s">
        <v>457</v>
      </c>
      <c r="B36" s="114" t="s">
        <v>458</v>
      </c>
      <c r="C36" s="115">
        <f>C37</f>
        <v>-485360</v>
      </c>
      <c r="D36" s="115">
        <f>D37</f>
        <v>-545280</v>
      </c>
    </row>
    <row r="37" spans="1:4" ht="16.5" customHeight="1">
      <c r="A37" s="297" t="s">
        <v>395</v>
      </c>
      <c r="B37" s="295" t="s">
        <v>391</v>
      </c>
      <c r="C37" s="304">
        <v>-485360</v>
      </c>
      <c r="D37" s="304">
        <v>-545280</v>
      </c>
    </row>
    <row r="38" spans="1:4" ht="19.5" customHeight="1">
      <c r="A38" s="297"/>
      <c r="B38" s="295"/>
      <c r="C38" s="305"/>
      <c r="D38" s="305"/>
    </row>
    <row r="39" spans="1:4" ht="15.75" customHeight="1">
      <c r="A39" s="17" t="s">
        <v>212</v>
      </c>
      <c r="B39" s="109" t="s">
        <v>213</v>
      </c>
      <c r="C39" s="108">
        <f>C40+C42</f>
        <v>520000</v>
      </c>
      <c r="D39" s="108">
        <f>D40+D42</f>
        <v>605000</v>
      </c>
    </row>
    <row r="40" spans="1:4" ht="17.25" customHeight="1">
      <c r="A40" s="74" t="s">
        <v>397</v>
      </c>
      <c r="B40" s="102" t="s">
        <v>215</v>
      </c>
      <c r="C40" s="103">
        <f>C41</f>
        <v>320000</v>
      </c>
      <c r="D40" s="103">
        <f>D41</f>
        <v>355000</v>
      </c>
    </row>
    <row r="41" spans="1:4" ht="19.5" customHeight="1">
      <c r="A41" s="74" t="s">
        <v>329</v>
      </c>
      <c r="B41" s="102" t="s">
        <v>215</v>
      </c>
      <c r="C41" s="110">
        <v>320000</v>
      </c>
      <c r="D41" s="110">
        <v>355000</v>
      </c>
    </row>
    <row r="42" spans="1:4" ht="25.5" customHeight="1">
      <c r="A42" s="73" t="s">
        <v>399</v>
      </c>
      <c r="B42" s="76" t="s">
        <v>398</v>
      </c>
      <c r="C42" s="103">
        <f>C43</f>
        <v>200000</v>
      </c>
      <c r="D42" s="103">
        <f>D43</f>
        <v>250000</v>
      </c>
    </row>
    <row r="43" spans="1:4" ht="28.5" customHeight="1">
      <c r="A43" s="73" t="s">
        <v>326</v>
      </c>
      <c r="B43" s="76" t="s">
        <v>421</v>
      </c>
      <c r="C43" s="110">
        <v>200000</v>
      </c>
      <c r="D43" s="110">
        <v>250000</v>
      </c>
    </row>
    <row r="44" spans="1:4" ht="31.5" customHeight="1">
      <c r="A44" s="17" t="s">
        <v>216</v>
      </c>
      <c r="B44" s="4" t="s">
        <v>217</v>
      </c>
      <c r="C44" s="108">
        <f t="shared" ref="C44:D45" si="0">C45</f>
        <v>950000</v>
      </c>
      <c r="D44" s="108">
        <f t="shared" si="0"/>
        <v>950000</v>
      </c>
    </row>
    <row r="45" spans="1:4" ht="21.75" customHeight="1">
      <c r="A45" s="101" t="s">
        <v>218</v>
      </c>
      <c r="B45" s="71" t="s">
        <v>219</v>
      </c>
      <c r="C45" s="103">
        <f t="shared" si="0"/>
        <v>950000</v>
      </c>
      <c r="D45" s="103">
        <f t="shared" si="0"/>
        <v>950000</v>
      </c>
    </row>
    <row r="46" spans="1:4" ht="20.25" customHeight="1">
      <c r="A46" s="104" t="s">
        <v>220</v>
      </c>
      <c r="B46" s="71" t="s">
        <v>221</v>
      </c>
      <c r="C46" s="110">
        <v>950000</v>
      </c>
      <c r="D46" s="110">
        <v>950000</v>
      </c>
    </row>
    <row r="47" spans="1:4" ht="15.75" customHeight="1">
      <c r="A47" s="106" t="s">
        <v>459</v>
      </c>
      <c r="B47" s="109" t="s">
        <v>460</v>
      </c>
      <c r="C47" s="116">
        <f>C48</f>
        <v>13000</v>
      </c>
      <c r="D47" s="116">
        <f>D48</f>
        <v>13000</v>
      </c>
    </row>
    <row r="48" spans="1:4" ht="28.5" customHeight="1">
      <c r="A48" s="104" t="s">
        <v>461</v>
      </c>
      <c r="B48" s="71" t="s">
        <v>462</v>
      </c>
      <c r="C48" s="110">
        <f>C49</f>
        <v>13000</v>
      </c>
      <c r="D48" s="110">
        <f>D49</f>
        <v>13000</v>
      </c>
    </row>
    <row r="49" spans="1:4" ht="41.25" customHeight="1">
      <c r="A49" s="104" t="s">
        <v>463</v>
      </c>
      <c r="B49" s="71" t="s">
        <v>464</v>
      </c>
      <c r="C49" s="110">
        <v>13000</v>
      </c>
      <c r="D49" s="110">
        <v>13000</v>
      </c>
    </row>
    <row r="50" spans="1:4" ht="27" customHeight="1">
      <c r="A50" s="17" t="s">
        <v>222</v>
      </c>
      <c r="B50" s="4" t="s">
        <v>223</v>
      </c>
      <c r="C50" s="108">
        <f>C51</f>
        <v>2809630</v>
      </c>
      <c r="D50" s="108">
        <f>D51</f>
        <v>2770363</v>
      </c>
    </row>
    <row r="51" spans="1:4" ht="50.25" customHeight="1">
      <c r="A51" s="73" t="s">
        <v>400</v>
      </c>
      <c r="B51" s="76" t="s">
        <v>224</v>
      </c>
      <c r="C51" s="103">
        <f>C52+C55</f>
        <v>2809630</v>
      </c>
      <c r="D51" s="103">
        <f>D52+D55</f>
        <v>2770363</v>
      </c>
    </row>
    <row r="52" spans="1:4" ht="50.25" customHeight="1">
      <c r="A52" s="101" t="s">
        <v>225</v>
      </c>
      <c r="B52" s="76" t="s">
        <v>226</v>
      </c>
      <c r="C52" s="103">
        <f>C53+C54</f>
        <v>2655190</v>
      </c>
      <c r="D52" s="103">
        <f>D53+D54</f>
        <v>2615923</v>
      </c>
    </row>
    <row r="53" spans="1:4" ht="78.75" customHeight="1">
      <c r="A53" s="104" t="s">
        <v>342</v>
      </c>
      <c r="B53" s="76" t="s">
        <v>401</v>
      </c>
      <c r="C53" s="110">
        <v>2426836</v>
      </c>
      <c r="D53" s="110">
        <v>2411118</v>
      </c>
    </row>
    <row r="54" spans="1:4" ht="63" customHeight="1">
      <c r="A54" s="104" t="s">
        <v>227</v>
      </c>
      <c r="B54" s="76" t="s">
        <v>402</v>
      </c>
      <c r="C54" s="110">
        <v>228354</v>
      </c>
      <c r="D54" s="110">
        <v>204805</v>
      </c>
    </row>
    <row r="55" spans="1:4" ht="66.75" customHeight="1">
      <c r="A55" s="73" t="s">
        <v>404</v>
      </c>
      <c r="B55" s="76" t="s">
        <v>403</v>
      </c>
      <c r="C55" s="103">
        <f>C56</f>
        <v>154440</v>
      </c>
      <c r="D55" s="103">
        <f>D56</f>
        <v>154440</v>
      </c>
    </row>
    <row r="56" spans="1:4" ht="51" customHeight="1">
      <c r="A56" s="73" t="s">
        <v>305</v>
      </c>
      <c r="B56" s="76" t="s">
        <v>228</v>
      </c>
      <c r="C56" s="110">
        <v>154440</v>
      </c>
      <c r="D56" s="110">
        <v>154440</v>
      </c>
    </row>
    <row r="57" spans="1:4" ht="21.75" customHeight="1">
      <c r="A57" s="17" t="s">
        <v>814</v>
      </c>
      <c r="B57" s="146" t="s">
        <v>815</v>
      </c>
      <c r="C57" s="145">
        <f>C58</f>
        <v>717000</v>
      </c>
      <c r="D57" s="145">
        <f>D58</f>
        <v>745700</v>
      </c>
    </row>
    <row r="58" spans="1:4" ht="22.5" customHeight="1">
      <c r="A58" s="142" t="s">
        <v>816</v>
      </c>
      <c r="B58" s="71" t="s">
        <v>817</v>
      </c>
      <c r="C58" s="143">
        <f>C59+C60+C61+C62</f>
        <v>717000</v>
      </c>
      <c r="D58" s="143">
        <f>D59+D60+D61+D62</f>
        <v>745700</v>
      </c>
    </row>
    <row r="59" spans="1:4" ht="27" customHeight="1">
      <c r="A59" s="141" t="s">
        <v>818</v>
      </c>
      <c r="B59" s="140" t="s">
        <v>819</v>
      </c>
      <c r="C59" s="143">
        <v>8100</v>
      </c>
      <c r="D59" s="110">
        <v>8400</v>
      </c>
    </row>
    <row r="60" spans="1:4" ht="25.5" customHeight="1">
      <c r="A60" s="141" t="s">
        <v>820</v>
      </c>
      <c r="B60" s="140" t="s">
        <v>821</v>
      </c>
      <c r="C60" s="143">
        <v>800</v>
      </c>
      <c r="D60" s="110">
        <v>800</v>
      </c>
    </row>
    <row r="61" spans="1:4" ht="22.5" customHeight="1">
      <c r="A61" s="141" t="s">
        <v>822</v>
      </c>
      <c r="B61" s="140" t="s">
        <v>823</v>
      </c>
      <c r="C61" s="143">
        <v>359900</v>
      </c>
      <c r="D61" s="110">
        <v>374300</v>
      </c>
    </row>
    <row r="62" spans="1:4">
      <c r="A62" s="141" t="s">
        <v>824</v>
      </c>
      <c r="B62" s="140" t="s">
        <v>825</v>
      </c>
      <c r="C62" s="143">
        <v>348200</v>
      </c>
      <c r="D62" s="110">
        <v>362200</v>
      </c>
    </row>
    <row r="63" spans="1:4" ht="27" customHeight="1">
      <c r="A63" s="17" t="s">
        <v>229</v>
      </c>
      <c r="B63" s="4" t="s">
        <v>358</v>
      </c>
      <c r="C63" s="108">
        <f t="shared" ref="C63:D64" si="1">C64</f>
        <v>2257220</v>
      </c>
      <c r="D63" s="108">
        <f t="shared" si="1"/>
        <v>2257220</v>
      </c>
    </row>
    <row r="64" spans="1:4" ht="21" customHeight="1">
      <c r="A64" s="101" t="s">
        <v>230</v>
      </c>
      <c r="B64" s="76" t="s">
        <v>231</v>
      </c>
      <c r="C64" s="103">
        <f t="shared" si="1"/>
        <v>2257220</v>
      </c>
      <c r="D64" s="103">
        <f t="shared" si="1"/>
        <v>2257220</v>
      </c>
    </row>
    <row r="65" spans="1:4" ht="18.75" customHeight="1">
      <c r="A65" s="101" t="s">
        <v>232</v>
      </c>
      <c r="B65" s="76" t="s">
        <v>233</v>
      </c>
      <c r="C65" s="103">
        <f>C66+C67</f>
        <v>2257220</v>
      </c>
      <c r="D65" s="103">
        <f>D66+D67</f>
        <v>2257220</v>
      </c>
    </row>
    <row r="66" spans="1:4" ht="27.75" customHeight="1">
      <c r="A66" s="104" t="s">
        <v>234</v>
      </c>
      <c r="B66" s="76" t="s">
        <v>235</v>
      </c>
      <c r="C66" s="110">
        <v>15000</v>
      </c>
      <c r="D66" s="110">
        <v>15000</v>
      </c>
    </row>
    <row r="67" spans="1:4" ht="25.5" customHeight="1">
      <c r="A67" s="104" t="s">
        <v>236</v>
      </c>
      <c r="B67" s="102" t="s">
        <v>235</v>
      </c>
      <c r="C67" s="110">
        <v>2242220</v>
      </c>
      <c r="D67" s="110">
        <v>2242220</v>
      </c>
    </row>
    <row r="68" spans="1:4" ht="27.75" customHeight="1">
      <c r="A68" s="17" t="s">
        <v>237</v>
      </c>
      <c r="B68" s="4" t="s">
        <v>238</v>
      </c>
      <c r="C68" s="108">
        <f>C69</f>
        <v>1869800</v>
      </c>
      <c r="D68" s="108">
        <f>D69</f>
        <v>1780600</v>
      </c>
    </row>
    <row r="69" spans="1:4" ht="27" customHeight="1">
      <c r="A69" s="73" t="s">
        <v>408</v>
      </c>
      <c r="B69" s="76" t="s">
        <v>405</v>
      </c>
      <c r="C69" s="103">
        <f>C70</f>
        <v>1869800</v>
      </c>
      <c r="D69" s="103">
        <f>D70</f>
        <v>1780600</v>
      </c>
    </row>
    <row r="70" spans="1:4" ht="27" customHeight="1">
      <c r="A70" s="73" t="s">
        <v>409</v>
      </c>
      <c r="B70" s="76" t="s">
        <v>239</v>
      </c>
      <c r="C70" s="103">
        <f>C71+C72</f>
        <v>1869800</v>
      </c>
      <c r="D70" s="103">
        <f>D71+D72</f>
        <v>1780600</v>
      </c>
    </row>
    <row r="71" spans="1:4" ht="56.25" customHeight="1">
      <c r="A71" s="73" t="s">
        <v>410</v>
      </c>
      <c r="B71" s="76" t="s">
        <v>406</v>
      </c>
      <c r="C71" s="110">
        <v>1778400</v>
      </c>
      <c r="D71" s="110">
        <v>1680400</v>
      </c>
    </row>
    <row r="72" spans="1:4" ht="40.5" customHeight="1">
      <c r="A72" s="73" t="s">
        <v>411</v>
      </c>
      <c r="B72" s="76" t="s">
        <v>407</v>
      </c>
      <c r="C72" s="110">
        <v>91400</v>
      </c>
      <c r="D72" s="110">
        <v>100200</v>
      </c>
    </row>
    <row r="73" spans="1:4" ht="19.5" customHeight="1">
      <c r="A73" s="17" t="s">
        <v>240</v>
      </c>
      <c r="B73" s="109" t="s">
        <v>241</v>
      </c>
      <c r="C73" s="108">
        <f>C74+C75+C76+C77+C78</f>
        <v>5500</v>
      </c>
      <c r="D73" s="108">
        <f>D74+D75+D76+D77+D78</f>
        <v>5500</v>
      </c>
    </row>
    <row r="74" spans="1:4" ht="66" customHeight="1">
      <c r="A74" s="104" t="s">
        <v>465</v>
      </c>
      <c r="B74" s="117" t="s">
        <v>466</v>
      </c>
      <c r="C74" s="103">
        <v>1907</v>
      </c>
      <c r="D74" s="103">
        <v>1907</v>
      </c>
    </row>
    <row r="75" spans="1:4" ht="78" customHeight="1">
      <c r="A75" s="104" t="s">
        <v>467</v>
      </c>
      <c r="B75" s="117" t="s">
        <v>468</v>
      </c>
      <c r="C75" s="103">
        <v>846</v>
      </c>
      <c r="D75" s="103">
        <v>846</v>
      </c>
    </row>
    <row r="76" spans="1:4" ht="68.25" customHeight="1">
      <c r="A76" s="104" t="s">
        <v>469</v>
      </c>
      <c r="B76" s="117" t="s">
        <v>470</v>
      </c>
      <c r="C76" s="103">
        <v>334</v>
      </c>
      <c r="D76" s="103">
        <v>334</v>
      </c>
    </row>
    <row r="77" spans="1:4" ht="78.75" customHeight="1">
      <c r="A77" s="118" t="s">
        <v>471</v>
      </c>
      <c r="B77" s="119" t="s">
        <v>472</v>
      </c>
      <c r="C77" s="103">
        <v>1747</v>
      </c>
      <c r="D77" s="103">
        <v>1747</v>
      </c>
    </row>
    <row r="78" spans="1:4" ht="53.25" customHeight="1">
      <c r="A78" s="73" t="s">
        <v>473</v>
      </c>
      <c r="B78" s="76" t="s">
        <v>474</v>
      </c>
      <c r="C78" s="110">
        <v>666</v>
      </c>
      <c r="D78" s="110">
        <v>666</v>
      </c>
    </row>
    <row r="79" spans="1:4" ht="25.5" customHeight="1">
      <c r="A79" s="17" t="s">
        <v>242</v>
      </c>
      <c r="B79" s="109" t="s">
        <v>243</v>
      </c>
      <c r="C79" s="108">
        <f t="shared" ref="C79:D80" si="2">C80</f>
        <v>235800</v>
      </c>
      <c r="D79" s="108">
        <f t="shared" si="2"/>
        <v>242200</v>
      </c>
    </row>
    <row r="80" spans="1:4" ht="18" customHeight="1">
      <c r="A80" s="101" t="s">
        <v>244</v>
      </c>
      <c r="B80" s="71" t="s">
        <v>245</v>
      </c>
      <c r="C80" s="103">
        <f t="shared" si="2"/>
        <v>235800</v>
      </c>
      <c r="D80" s="103">
        <f t="shared" si="2"/>
        <v>242200</v>
      </c>
    </row>
    <row r="81" spans="1:4" ht="20.25" customHeight="1">
      <c r="A81" s="104" t="s">
        <v>246</v>
      </c>
      <c r="B81" s="71" t="s">
        <v>247</v>
      </c>
      <c r="C81" s="110">
        <v>235800</v>
      </c>
      <c r="D81" s="110">
        <v>242200</v>
      </c>
    </row>
    <row r="82" spans="1:4" ht="18.75" customHeight="1">
      <c r="A82" s="17" t="s">
        <v>248</v>
      </c>
      <c r="B82" s="4" t="s">
        <v>249</v>
      </c>
      <c r="C82" s="108">
        <f>C83</f>
        <v>102267706.76000001</v>
      </c>
      <c r="D82" s="108">
        <f>D83</f>
        <v>94270870.109999999</v>
      </c>
    </row>
    <row r="83" spans="1:4" ht="29.25" customHeight="1">
      <c r="A83" s="17" t="s">
        <v>250</v>
      </c>
      <c r="B83" s="4" t="s">
        <v>251</v>
      </c>
      <c r="C83" s="108">
        <f>C84+C87+C94+C103</f>
        <v>102267706.76000001</v>
      </c>
      <c r="D83" s="108">
        <f>D84+D87+D94+D103</f>
        <v>94270870.109999999</v>
      </c>
    </row>
    <row r="84" spans="1:4" ht="20.25" customHeight="1">
      <c r="A84" s="17" t="s">
        <v>348</v>
      </c>
      <c r="B84" s="4" t="s">
        <v>289</v>
      </c>
      <c r="C84" s="108">
        <f t="shared" ref="C84:D84" si="3">C85</f>
        <v>76041900</v>
      </c>
      <c r="D84" s="108">
        <f t="shared" si="3"/>
        <v>73695700</v>
      </c>
    </row>
    <row r="85" spans="1:4" ht="24" customHeight="1">
      <c r="A85" s="101" t="s">
        <v>349</v>
      </c>
      <c r="B85" s="102" t="s">
        <v>252</v>
      </c>
      <c r="C85" s="103">
        <f>C86</f>
        <v>76041900</v>
      </c>
      <c r="D85" s="103">
        <f>D86</f>
        <v>73695700</v>
      </c>
    </row>
    <row r="86" spans="1:4" ht="29.25" customHeight="1">
      <c r="A86" s="104" t="s">
        <v>350</v>
      </c>
      <c r="B86" s="102" t="s">
        <v>253</v>
      </c>
      <c r="C86" s="110">
        <v>76041900</v>
      </c>
      <c r="D86" s="110">
        <v>73695700</v>
      </c>
    </row>
    <row r="87" spans="1:4" ht="30" customHeight="1">
      <c r="A87" s="17" t="s">
        <v>353</v>
      </c>
      <c r="B87" s="4" t="s">
        <v>254</v>
      </c>
      <c r="C87" s="108">
        <f>C92+C88+C90</f>
        <v>9745844.5899999999</v>
      </c>
      <c r="D87" s="240">
        <f>D92+D88+D90</f>
        <v>4105636.7</v>
      </c>
    </row>
    <row r="88" spans="1:4" ht="64.5">
      <c r="A88" s="120" t="s">
        <v>477</v>
      </c>
      <c r="B88" s="121" t="s">
        <v>478</v>
      </c>
      <c r="C88" s="82">
        <f>C89</f>
        <v>5523790.4900000002</v>
      </c>
      <c r="D88" s="82">
        <f>D89</f>
        <v>0</v>
      </c>
    </row>
    <row r="89" spans="1:4" ht="68.25" customHeight="1">
      <c r="A89" s="120" t="s">
        <v>479</v>
      </c>
      <c r="B89" s="121" t="s">
        <v>480</v>
      </c>
      <c r="C89" s="82">
        <v>5523790.4900000002</v>
      </c>
      <c r="D89" s="82"/>
    </row>
    <row r="90" spans="1:4" ht="43.5" customHeight="1">
      <c r="A90" s="46" t="s">
        <v>929</v>
      </c>
      <c r="B90" s="50" t="s">
        <v>930</v>
      </c>
      <c r="C90" s="82">
        <f>C91</f>
        <v>3942544.1</v>
      </c>
      <c r="D90" s="82">
        <f>D91</f>
        <v>3826126.7</v>
      </c>
    </row>
    <row r="91" spans="1:4" ht="51.75" customHeight="1">
      <c r="A91" s="46" t="s">
        <v>927</v>
      </c>
      <c r="B91" s="50" t="s">
        <v>928</v>
      </c>
      <c r="C91" s="82">
        <v>3942544.1</v>
      </c>
      <c r="D91" s="82">
        <v>3826126.7</v>
      </c>
    </row>
    <row r="92" spans="1:4">
      <c r="A92" s="101" t="s">
        <v>354</v>
      </c>
      <c r="B92" s="72" t="s">
        <v>255</v>
      </c>
      <c r="C92" s="228">
        <f t="shared" ref="C92:D92" si="4">C93</f>
        <v>279510</v>
      </c>
      <c r="D92" s="228">
        <f t="shared" si="4"/>
        <v>279510</v>
      </c>
    </row>
    <row r="93" spans="1:4">
      <c r="A93" s="104" t="s">
        <v>355</v>
      </c>
      <c r="B93" s="72" t="s">
        <v>256</v>
      </c>
      <c r="C93" s="110">
        <v>279510</v>
      </c>
      <c r="D93" s="110">
        <v>279510</v>
      </c>
    </row>
    <row r="94" spans="1:4" ht="15.75" customHeight="1">
      <c r="A94" s="17" t="s">
        <v>356</v>
      </c>
      <c r="B94" s="75" t="s">
        <v>412</v>
      </c>
      <c r="C94" s="108">
        <f>C99+C101+C95+C97</f>
        <v>12339602.169999998</v>
      </c>
      <c r="D94" s="108">
        <f>D99+D101+D95+D97</f>
        <v>12329173.41</v>
      </c>
    </row>
    <row r="95" spans="1:4" ht="26.25">
      <c r="A95" s="101" t="s">
        <v>448</v>
      </c>
      <c r="B95" s="76" t="s">
        <v>257</v>
      </c>
      <c r="C95" s="103">
        <f>C96</f>
        <v>1144315.18</v>
      </c>
      <c r="D95" s="103">
        <f>D96</f>
        <v>1144315.18</v>
      </c>
    </row>
    <row r="96" spans="1:4" ht="26.25">
      <c r="A96" s="104" t="s">
        <v>447</v>
      </c>
      <c r="B96" s="76" t="s">
        <v>258</v>
      </c>
      <c r="C96" s="110">
        <v>1144315.18</v>
      </c>
      <c r="D96" s="110">
        <v>1144315.18</v>
      </c>
    </row>
    <row r="97" spans="1:4" ht="51.75">
      <c r="A97" s="74" t="s">
        <v>417</v>
      </c>
      <c r="B97" s="76" t="s">
        <v>413</v>
      </c>
      <c r="C97" s="103">
        <f>C98</f>
        <v>2760199.2</v>
      </c>
      <c r="D97" s="103">
        <f>D98</f>
        <v>2760199.2</v>
      </c>
    </row>
    <row r="98" spans="1:4" ht="51.75">
      <c r="A98" s="74" t="s">
        <v>420</v>
      </c>
      <c r="B98" s="76" t="s">
        <v>414</v>
      </c>
      <c r="C98" s="103">
        <v>2760199.2</v>
      </c>
      <c r="D98" s="103">
        <v>2760199.2</v>
      </c>
    </row>
    <row r="99" spans="1:4" ht="51.75">
      <c r="A99" s="74" t="s">
        <v>418</v>
      </c>
      <c r="B99" s="76" t="s">
        <v>415</v>
      </c>
      <c r="C99" s="103">
        <f>C100</f>
        <v>11030.79</v>
      </c>
      <c r="D99" s="103">
        <f>D100</f>
        <v>602.03</v>
      </c>
    </row>
    <row r="100" spans="1:4" ht="51.75">
      <c r="A100" s="74" t="s">
        <v>363</v>
      </c>
      <c r="B100" s="76" t="s">
        <v>416</v>
      </c>
      <c r="C100" s="110">
        <v>11030.79</v>
      </c>
      <c r="D100" s="110">
        <v>602.03</v>
      </c>
    </row>
    <row r="101" spans="1:4">
      <c r="A101" s="74" t="s">
        <v>419</v>
      </c>
      <c r="B101" s="76" t="s">
        <v>259</v>
      </c>
      <c r="C101" s="103">
        <f>C102</f>
        <v>8424057</v>
      </c>
      <c r="D101" s="103">
        <f>D102</f>
        <v>8424057</v>
      </c>
    </row>
    <row r="102" spans="1:4">
      <c r="A102" s="74" t="s">
        <v>364</v>
      </c>
      <c r="B102" s="76" t="s">
        <v>260</v>
      </c>
      <c r="C102" s="110">
        <v>8424057</v>
      </c>
      <c r="D102" s="110">
        <v>8424057</v>
      </c>
    </row>
    <row r="103" spans="1:4">
      <c r="A103" s="53" t="s">
        <v>481</v>
      </c>
      <c r="B103" s="64" t="s">
        <v>482</v>
      </c>
      <c r="C103" s="116">
        <f>C104+C107</f>
        <v>4140360</v>
      </c>
      <c r="D103" s="116">
        <f>D104+D107</f>
        <v>4140360</v>
      </c>
    </row>
    <row r="104" spans="1:4" ht="51.75">
      <c r="A104" s="14" t="s">
        <v>483</v>
      </c>
      <c r="B104" s="43" t="s">
        <v>484</v>
      </c>
      <c r="C104" s="110">
        <f>C105</f>
        <v>0</v>
      </c>
      <c r="D104" s="110">
        <f>D105</f>
        <v>0</v>
      </c>
    </row>
    <row r="105" spans="1:4" ht="51.75">
      <c r="A105" s="107" t="s">
        <v>485</v>
      </c>
      <c r="B105" s="43" t="s">
        <v>314</v>
      </c>
      <c r="C105" s="110"/>
      <c r="D105" s="110"/>
    </row>
    <row r="106" spans="1:4" ht="51.75">
      <c r="A106" s="107" t="s">
        <v>486</v>
      </c>
      <c r="B106" s="43" t="s">
        <v>487</v>
      </c>
      <c r="C106" s="110">
        <f>C107</f>
        <v>4140360</v>
      </c>
      <c r="D106" s="110">
        <f>D107</f>
        <v>4140360</v>
      </c>
    </row>
    <row r="107" spans="1:4" ht="51.75">
      <c r="A107" s="107" t="s">
        <v>488</v>
      </c>
      <c r="B107" s="43" t="s">
        <v>489</v>
      </c>
      <c r="C107" s="110">
        <v>4140360</v>
      </c>
      <c r="D107" s="110">
        <v>4140360</v>
      </c>
    </row>
    <row r="108" spans="1:4">
      <c r="A108" s="18"/>
      <c r="B108" s="4" t="s">
        <v>261</v>
      </c>
      <c r="C108" s="108">
        <f>C18+C82</f>
        <v>156680646.75999999</v>
      </c>
      <c r="D108" s="108">
        <f>D18+D82</f>
        <v>149687933.11000001</v>
      </c>
    </row>
  </sheetData>
  <mergeCells count="31">
    <mergeCell ref="C1:D1"/>
    <mergeCell ref="C2:D2"/>
    <mergeCell ref="C3:D3"/>
    <mergeCell ref="C4:D4"/>
    <mergeCell ref="C5:D5"/>
    <mergeCell ref="A11:D11"/>
    <mergeCell ref="B16:B17"/>
    <mergeCell ref="A16:A17"/>
    <mergeCell ref="C16:D16"/>
    <mergeCell ref="B6:D6"/>
    <mergeCell ref="B7:D7"/>
    <mergeCell ref="B8:D8"/>
    <mergeCell ref="B9:D9"/>
    <mergeCell ref="B10:D10"/>
    <mergeCell ref="A12:D12"/>
    <mergeCell ref="A13:D13"/>
    <mergeCell ref="B15:D15"/>
    <mergeCell ref="B34:B35"/>
    <mergeCell ref="D34:D35"/>
    <mergeCell ref="A37:A38"/>
    <mergeCell ref="B37:B38"/>
    <mergeCell ref="C28:C29"/>
    <mergeCell ref="C34:C35"/>
    <mergeCell ref="A31:A32"/>
    <mergeCell ref="B31:B32"/>
    <mergeCell ref="A28:A29"/>
    <mergeCell ref="B28:B29"/>
    <mergeCell ref="D28:D29"/>
    <mergeCell ref="A34:A35"/>
    <mergeCell ref="C37:C38"/>
    <mergeCell ref="D37:D38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1"/>
  <sheetViews>
    <sheetView view="pageBreakPreview" zoomScale="112" zoomScaleSheetLayoutView="112" workbookViewId="0">
      <selection activeCell="C8" sqref="C8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B1" s="300" t="s">
        <v>336</v>
      </c>
      <c r="C1" s="300"/>
    </row>
    <row r="2" spans="1:4" ht="15.75">
      <c r="B2" s="300" t="s">
        <v>0</v>
      </c>
      <c r="C2" s="300"/>
    </row>
    <row r="3" spans="1:4" ht="15.75">
      <c r="B3" s="301" t="s">
        <v>200</v>
      </c>
      <c r="C3" s="301"/>
    </row>
    <row r="4" spans="1:4" ht="15.75">
      <c r="B4" s="300" t="s">
        <v>2</v>
      </c>
      <c r="C4" s="300"/>
    </row>
    <row r="5" spans="1:4" ht="15.75">
      <c r="B5" s="300" t="s">
        <v>951</v>
      </c>
      <c r="C5" s="300"/>
    </row>
    <row r="6" spans="1:4" ht="15.75">
      <c r="A6" s="1"/>
      <c r="B6" s="1"/>
      <c r="C6" s="34" t="s">
        <v>301</v>
      </c>
      <c r="D6" s="34"/>
    </row>
    <row r="7" spans="1:4" ht="15.75">
      <c r="A7" s="1"/>
      <c r="B7" s="1"/>
      <c r="C7" s="34" t="s">
        <v>0</v>
      </c>
      <c r="D7" s="34"/>
    </row>
    <row r="8" spans="1:4" ht="15.75">
      <c r="A8" s="1"/>
      <c r="B8" s="1"/>
      <c r="C8" s="34" t="s">
        <v>1</v>
      </c>
      <c r="D8" s="34"/>
    </row>
    <row r="9" spans="1:4" ht="15.75">
      <c r="A9" s="1"/>
      <c r="B9" s="1"/>
      <c r="C9" s="34" t="s">
        <v>2</v>
      </c>
      <c r="D9" s="34"/>
    </row>
    <row r="10" spans="1:4" ht="15.75">
      <c r="A10" s="1"/>
      <c r="B10" s="1"/>
      <c r="C10" s="205" t="s">
        <v>916</v>
      </c>
      <c r="D10" s="34"/>
    </row>
    <row r="11" spans="1:4" ht="15.75">
      <c r="A11" s="1"/>
      <c r="B11" s="1"/>
      <c r="C11" s="34"/>
      <c r="D11" s="34"/>
    </row>
    <row r="12" spans="1:4" ht="69" customHeight="1">
      <c r="A12" s="292" t="s">
        <v>490</v>
      </c>
      <c r="B12" s="292"/>
      <c r="C12" s="292"/>
      <c r="D12" s="35"/>
    </row>
    <row r="13" spans="1:4" ht="15.75">
      <c r="A13" s="1"/>
      <c r="B13" s="1"/>
      <c r="C13" s="99"/>
      <c r="D13" s="34"/>
    </row>
    <row r="14" spans="1:4" ht="17.25" customHeight="1">
      <c r="A14" s="36"/>
      <c r="B14" s="36"/>
      <c r="C14" s="37"/>
      <c r="D14" s="38"/>
    </row>
    <row r="15" spans="1:4" ht="82.5" customHeight="1">
      <c r="A15" s="324" t="s">
        <v>302</v>
      </c>
      <c r="B15" s="325"/>
      <c r="C15" s="91" t="s">
        <v>303</v>
      </c>
      <c r="D15" s="23"/>
    </row>
    <row r="16" spans="1:4" ht="20.25" customHeight="1">
      <c r="A16" s="310" t="s">
        <v>5</v>
      </c>
      <c r="B16" s="310"/>
      <c r="C16" s="92" t="s">
        <v>4</v>
      </c>
      <c r="D16" s="39"/>
    </row>
    <row r="17" spans="1:4" ht="55.5" customHeight="1">
      <c r="A17" s="297" t="s">
        <v>343</v>
      </c>
      <c r="B17" s="297"/>
      <c r="C17" s="76" t="s">
        <v>401</v>
      </c>
      <c r="D17" s="40"/>
    </row>
    <row r="18" spans="1:4" ht="51.75" customHeight="1">
      <c r="A18" s="312" t="s">
        <v>304</v>
      </c>
      <c r="B18" s="312"/>
      <c r="C18" s="76" t="s">
        <v>402</v>
      </c>
      <c r="D18" s="40"/>
    </row>
    <row r="19" spans="1:4" ht="41.25" customHeight="1">
      <c r="A19" s="312" t="s">
        <v>305</v>
      </c>
      <c r="B19" s="312"/>
      <c r="C19" s="76" t="s">
        <v>228</v>
      </c>
      <c r="D19" s="40"/>
    </row>
    <row r="20" spans="1:4" ht="27.75" customHeight="1">
      <c r="A20" s="297" t="s">
        <v>338</v>
      </c>
      <c r="B20" s="297"/>
      <c r="C20" s="71" t="s">
        <v>306</v>
      </c>
      <c r="D20" s="40"/>
    </row>
    <row r="21" spans="1:4" ht="38.25" customHeight="1">
      <c r="A21" s="312" t="s">
        <v>344</v>
      </c>
      <c r="B21" s="312"/>
      <c r="C21" s="76" t="s">
        <v>406</v>
      </c>
      <c r="D21" s="40"/>
    </row>
    <row r="22" spans="1:4" ht="30" customHeight="1">
      <c r="A22" s="312" t="s">
        <v>307</v>
      </c>
      <c r="B22" s="312"/>
      <c r="C22" s="76" t="s">
        <v>407</v>
      </c>
      <c r="D22" s="40"/>
    </row>
    <row r="23" spans="1:4" ht="40.5" customHeight="1">
      <c r="A23" s="297" t="s">
        <v>493</v>
      </c>
      <c r="B23" s="297"/>
      <c r="C23" s="76" t="s">
        <v>494</v>
      </c>
      <c r="D23" s="40"/>
    </row>
    <row r="24" spans="1:4" ht="18.75" customHeight="1">
      <c r="A24" s="312" t="s">
        <v>308</v>
      </c>
      <c r="B24" s="312"/>
      <c r="C24" s="71" t="s">
        <v>309</v>
      </c>
      <c r="D24" s="40"/>
    </row>
    <row r="25" spans="1:4" ht="27" customHeight="1">
      <c r="A25" s="312" t="s">
        <v>360</v>
      </c>
      <c r="B25" s="312"/>
      <c r="C25" s="71" t="s">
        <v>310</v>
      </c>
      <c r="D25" s="40"/>
    </row>
    <row r="26" spans="1:4" ht="29.25" customHeight="1">
      <c r="A26" s="312" t="s">
        <v>361</v>
      </c>
      <c r="B26" s="312"/>
      <c r="C26" s="41" t="s">
        <v>339</v>
      </c>
      <c r="D26" s="40"/>
    </row>
    <row r="27" spans="1:4" ht="53.25" customHeight="1">
      <c r="A27" s="317" t="s">
        <v>476</v>
      </c>
      <c r="B27" s="314"/>
      <c r="C27" s="71" t="s">
        <v>810</v>
      </c>
      <c r="D27" s="40"/>
    </row>
    <row r="28" spans="1:4" ht="54.75" customHeight="1">
      <c r="A28" s="320" t="s">
        <v>479</v>
      </c>
      <c r="B28" s="321"/>
      <c r="C28" s="121" t="s">
        <v>480</v>
      </c>
      <c r="D28" s="40"/>
    </row>
    <row r="29" spans="1:4" ht="40.5" customHeight="1">
      <c r="A29" s="322" t="s">
        <v>927</v>
      </c>
      <c r="B29" s="323"/>
      <c r="C29" s="50" t="s">
        <v>928</v>
      </c>
      <c r="D29" s="40"/>
    </row>
    <row r="30" spans="1:4" ht="19.5" customHeight="1">
      <c r="A30" s="312" t="s">
        <v>362</v>
      </c>
      <c r="B30" s="312"/>
      <c r="C30" s="71" t="s">
        <v>311</v>
      </c>
      <c r="D30" s="40"/>
    </row>
    <row r="31" spans="1:4" ht="42" customHeight="1">
      <c r="A31" s="312" t="s">
        <v>363</v>
      </c>
      <c r="B31" s="312"/>
      <c r="C31" s="90" t="s">
        <v>288</v>
      </c>
      <c r="D31" s="40"/>
    </row>
    <row r="32" spans="1:4" ht="42" customHeight="1">
      <c r="A32" s="297" t="s">
        <v>357</v>
      </c>
      <c r="B32" s="297"/>
      <c r="C32" s="90" t="s">
        <v>346</v>
      </c>
      <c r="D32" s="40"/>
    </row>
    <row r="33" spans="1:4" ht="27" customHeight="1">
      <c r="A33" s="312" t="s">
        <v>449</v>
      </c>
      <c r="B33" s="312"/>
      <c r="C33" s="71" t="s">
        <v>312</v>
      </c>
      <c r="D33" s="40"/>
    </row>
    <row r="34" spans="1:4" ht="27" customHeight="1">
      <c r="A34" s="322" t="s">
        <v>931</v>
      </c>
      <c r="B34" s="323"/>
      <c r="C34" s="43" t="s">
        <v>932</v>
      </c>
      <c r="D34" s="40"/>
    </row>
    <row r="35" spans="1:4" ht="20.25" customHeight="1">
      <c r="A35" s="312" t="s">
        <v>364</v>
      </c>
      <c r="B35" s="312"/>
      <c r="C35" s="71" t="s">
        <v>313</v>
      </c>
      <c r="D35" s="40"/>
    </row>
    <row r="36" spans="1:4" ht="40.5" customHeight="1">
      <c r="A36" s="297" t="s">
        <v>365</v>
      </c>
      <c r="B36" s="297"/>
      <c r="C36" s="90" t="s">
        <v>314</v>
      </c>
      <c r="D36" s="40"/>
    </row>
    <row r="37" spans="1:4" ht="40.5" customHeight="1">
      <c r="A37" s="320" t="s">
        <v>488</v>
      </c>
      <c r="B37" s="321"/>
      <c r="C37" s="43" t="s">
        <v>489</v>
      </c>
      <c r="D37" s="40"/>
    </row>
    <row r="38" spans="1:4" ht="40.5" customHeight="1">
      <c r="A38" s="297" t="s">
        <v>445</v>
      </c>
      <c r="B38" s="297"/>
      <c r="C38" s="41" t="s">
        <v>340</v>
      </c>
      <c r="D38" s="40"/>
    </row>
    <row r="39" spans="1:4" ht="27.75" customHeight="1">
      <c r="A39" s="297" t="s">
        <v>446</v>
      </c>
      <c r="B39" s="297"/>
      <c r="C39" s="41" t="s">
        <v>341</v>
      </c>
      <c r="D39" s="40"/>
    </row>
    <row r="40" spans="1:4" ht="24" customHeight="1">
      <c r="A40" s="313" t="s">
        <v>443</v>
      </c>
      <c r="B40" s="314"/>
      <c r="C40" s="122" t="s">
        <v>444</v>
      </c>
      <c r="D40" s="40"/>
    </row>
    <row r="41" spans="1:4" ht="51.75" customHeight="1">
      <c r="A41" s="317" t="s">
        <v>465</v>
      </c>
      <c r="B41" s="314"/>
      <c r="C41" s="117" t="s">
        <v>466</v>
      </c>
      <c r="D41" s="40"/>
    </row>
    <row r="42" spans="1:4" ht="65.25" customHeight="1">
      <c r="A42" s="317" t="s">
        <v>467</v>
      </c>
      <c r="B42" s="314"/>
      <c r="C42" s="117" t="s">
        <v>468</v>
      </c>
      <c r="D42" s="40"/>
    </row>
    <row r="43" spans="1:4" ht="51" customHeight="1">
      <c r="A43" s="317" t="s">
        <v>469</v>
      </c>
      <c r="B43" s="314"/>
      <c r="C43" s="117" t="s">
        <v>470</v>
      </c>
      <c r="D43" s="40"/>
    </row>
    <row r="44" spans="1:4" ht="54" customHeight="1">
      <c r="A44" s="318" t="s">
        <v>471</v>
      </c>
      <c r="B44" s="319"/>
      <c r="C44" s="123" t="s">
        <v>472</v>
      </c>
      <c r="D44" s="40"/>
    </row>
    <row r="45" spans="1:4" ht="54" customHeight="1">
      <c r="A45" s="315" t="s">
        <v>473</v>
      </c>
      <c r="B45" s="316"/>
      <c r="C45" s="76" t="s">
        <v>474</v>
      </c>
      <c r="D45" s="40"/>
    </row>
    <row r="46" spans="1:4" ht="20.25" customHeight="1">
      <c r="A46" s="310" t="s">
        <v>6</v>
      </c>
      <c r="B46" s="310"/>
      <c r="C46" s="92" t="s">
        <v>315</v>
      </c>
      <c r="D46" s="39"/>
    </row>
    <row r="47" spans="1:4" ht="30.75" customHeight="1">
      <c r="A47" s="312" t="s">
        <v>316</v>
      </c>
      <c r="B47" s="312"/>
      <c r="C47" s="71" t="s">
        <v>306</v>
      </c>
      <c r="D47" s="40"/>
    </row>
    <row r="48" spans="1:4">
      <c r="A48" s="312" t="s">
        <v>317</v>
      </c>
      <c r="B48" s="312"/>
      <c r="C48" s="71" t="s">
        <v>300</v>
      </c>
      <c r="D48" s="40"/>
    </row>
    <row r="49" spans="1:4" ht="25.5">
      <c r="A49" s="313" t="s">
        <v>826</v>
      </c>
      <c r="B49" s="326"/>
      <c r="C49" s="144" t="s">
        <v>827</v>
      </c>
      <c r="D49" s="40"/>
    </row>
    <row r="50" spans="1:4" ht="26.25">
      <c r="A50" s="327" t="s">
        <v>828</v>
      </c>
      <c r="B50" s="328"/>
      <c r="C50" s="140" t="s">
        <v>829</v>
      </c>
      <c r="D50" s="40"/>
    </row>
    <row r="51" spans="1:4">
      <c r="A51" s="327" t="s">
        <v>830</v>
      </c>
      <c r="B51" s="328"/>
      <c r="C51" s="140" t="s">
        <v>831</v>
      </c>
      <c r="D51" s="40"/>
    </row>
    <row r="52" spans="1:4">
      <c r="A52" s="317" t="s">
        <v>832</v>
      </c>
      <c r="B52" s="314"/>
      <c r="C52" s="140" t="s">
        <v>823</v>
      </c>
      <c r="D52" s="40"/>
    </row>
    <row r="53" spans="1:4">
      <c r="A53" s="317" t="s">
        <v>833</v>
      </c>
      <c r="B53" s="314"/>
      <c r="C53" s="140" t="s">
        <v>825</v>
      </c>
      <c r="D53" s="40"/>
    </row>
    <row r="54" spans="1:4" ht="21" customHeight="1">
      <c r="A54" s="310" t="s">
        <v>318</v>
      </c>
      <c r="B54" s="310"/>
      <c r="C54" s="92" t="s">
        <v>319</v>
      </c>
      <c r="D54" s="39"/>
    </row>
    <row r="55" spans="1:4" ht="49.5" customHeight="1">
      <c r="A55" s="311" t="s">
        <v>320</v>
      </c>
      <c r="B55" s="311"/>
      <c r="C55" s="76" t="s">
        <v>209</v>
      </c>
      <c r="D55" s="40"/>
    </row>
    <row r="56" spans="1:4" ht="69" customHeight="1">
      <c r="A56" s="311" t="s">
        <v>321</v>
      </c>
      <c r="B56" s="311"/>
      <c r="C56" s="76" t="s">
        <v>379</v>
      </c>
      <c r="D56" s="40"/>
    </row>
    <row r="57" spans="1:4" ht="27" customHeight="1">
      <c r="A57" s="311" t="s">
        <v>322</v>
      </c>
      <c r="B57" s="311"/>
      <c r="C57" s="76" t="s">
        <v>380</v>
      </c>
      <c r="D57" s="40"/>
    </row>
    <row r="58" spans="1:4" ht="55.5" customHeight="1">
      <c r="A58" s="311" t="s">
        <v>323</v>
      </c>
      <c r="B58" s="311"/>
      <c r="C58" s="76" t="s">
        <v>381</v>
      </c>
      <c r="D58" s="40"/>
    </row>
    <row r="59" spans="1:4" ht="18" customHeight="1">
      <c r="A59" s="312" t="s">
        <v>324</v>
      </c>
      <c r="B59" s="312"/>
      <c r="C59" s="71" t="s">
        <v>325</v>
      </c>
      <c r="D59" s="40"/>
    </row>
    <row r="60" spans="1:4" ht="26.25">
      <c r="A60" s="312" t="s">
        <v>326</v>
      </c>
      <c r="B60" s="312"/>
      <c r="C60" s="76" t="s">
        <v>421</v>
      </c>
      <c r="D60" s="40"/>
    </row>
    <row r="61" spans="1:4" ht="19.5" customHeight="1">
      <c r="A61" s="312" t="s">
        <v>327</v>
      </c>
      <c r="B61" s="312"/>
      <c r="C61" s="71" t="s">
        <v>328</v>
      </c>
      <c r="D61" s="40"/>
    </row>
    <row r="62" spans="1:4" ht="18" customHeight="1">
      <c r="A62" s="312" t="s">
        <v>329</v>
      </c>
      <c r="B62" s="312"/>
      <c r="C62" s="71" t="s">
        <v>330</v>
      </c>
      <c r="D62" s="40"/>
    </row>
    <row r="63" spans="1:4" ht="21" customHeight="1">
      <c r="A63" s="310" t="s">
        <v>7</v>
      </c>
      <c r="B63" s="310"/>
      <c r="C63" s="33" t="s">
        <v>331</v>
      </c>
      <c r="D63" s="39"/>
    </row>
    <row r="64" spans="1:4" ht="36.75" customHeight="1">
      <c r="A64" s="312" t="s">
        <v>392</v>
      </c>
      <c r="B64" s="312"/>
      <c r="C64" s="295" t="s">
        <v>388</v>
      </c>
      <c r="D64" s="40"/>
    </row>
    <row r="65" spans="1:4" ht="27" customHeight="1">
      <c r="A65" s="312"/>
      <c r="B65" s="312"/>
      <c r="C65" s="295"/>
      <c r="D65" s="40"/>
    </row>
    <row r="66" spans="1:4" ht="27" customHeight="1">
      <c r="A66" s="312" t="s">
        <v>393</v>
      </c>
      <c r="B66" s="312"/>
      <c r="C66" s="295" t="s">
        <v>389</v>
      </c>
      <c r="D66" s="40"/>
    </row>
    <row r="67" spans="1:4" ht="50.25" customHeight="1">
      <c r="A67" s="312"/>
      <c r="B67" s="312"/>
      <c r="C67" s="295"/>
      <c r="D67" s="40"/>
    </row>
    <row r="68" spans="1:4" ht="66" customHeight="1">
      <c r="A68" s="312" t="s">
        <v>394</v>
      </c>
      <c r="B68" s="312"/>
      <c r="C68" s="295" t="s">
        <v>390</v>
      </c>
      <c r="D68" s="40"/>
    </row>
    <row r="69" spans="1:4" ht="3" hidden="1" customHeight="1">
      <c r="A69" s="312"/>
      <c r="B69" s="312"/>
      <c r="C69" s="295"/>
      <c r="D69" s="40"/>
    </row>
    <row r="70" spans="1:4" ht="68.25" customHeight="1">
      <c r="A70" s="297" t="s">
        <v>395</v>
      </c>
      <c r="B70" s="297"/>
      <c r="C70" s="295" t="s">
        <v>391</v>
      </c>
      <c r="D70" s="40"/>
    </row>
    <row r="71" spans="1:4" ht="0.75" customHeight="1">
      <c r="A71" s="297"/>
      <c r="B71" s="297"/>
      <c r="C71" s="295"/>
    </row>
  </sheetData>
  <mergeCells count="63">
    <mergeCell ref="B1:C1"/>
    <mergeCell ref="B2:C2"/>
    <mergeCell ref="B3:C3"/>
    <mergeCell ref="B4:C4"/>
    <mergeCell ref="B5:C5"/>
    <mergeCell ref="A49:B49"/>
    <mergeCell ref="A50:B50"/>
    <mergeCell ref="A51:B51"/>
    <mergeCell ref="A52:B52"/>
    <mergeCell ref="A53:B53"/>
    <mergeCell ref="A18:B18"/>
    <mergeCell ref="A12:C12"/>
    <mergeCell ref="A15:B15"/>
    <mergeCell ref="A16:B16"/>
    <mergeCell ref="A17:B17"/>
    <mergeCell ref="A24:B24"/>
    <mergeCell ref="A19:B19"/>
    <mergeCell ref="A20:B20"/>
    <mergeCell ref="A21:B21"/>
    <mergeCell ref="A22:B22"/>
    <mergeCell ref="A23:B23"/>
    <mergeCell ref="A41:B41"/>
    <mergeCell ref="A42:B42"/>
    <mergeCell ref="A25:B25"/>
    <mergeCell ref="A30:B30"/>
    <mergeCell ref="A33:B33"/>
    <mergeCell ref="A26:B26"/>
    <mergeCell ref="A32:B32"/>
    <mergeCell ref="A31:B31"/>
    <mergeCell ref="A27:B27"/>
    <mergeCell ref="A28:B28"/>
    <mergeCell ref="A34:B34"/>
    <mergeCell ref="A29:B29"/>
    <mergeCell ref="C70:C71"/>
    <mergeCell ref="A63:B63"/>
    <mergeCell ref="A64:B65"/>
    <mergeCell ref="C64:C65"/>
    <mergeCell ref="A66:B67"/>
    <mergeCell ref="C66:C67"/>
    <mergeCell ref="A68:B69"/>
    <mergeCell ref="C68:C69"/>
    <mergeCell ref="A70:B71"/>
    <mergeCell ref="A58:B58"/>
    <mergeCell ref="A59:B59"/>
    <mergeCell ref="A60:B60"/>
    <mergeCell ref="A61:B61"/>
    <mergeCell ref="A62:B62"/>
    <mergeCell ref="A54:B54"/>
    <mergeCell ref="A55:B55"/>
    <mergeCell ref="A56:B56"/>
    <mergeCell ref="A57:B57"/>
    <mergeCell ref="A35:B35"/>
    <mergeCell ref="A36:B36"/>
    <mergeCell ref="A46:B46"/>
    <mergeCell ref="A47:B47"/>
    <mergeCell ref="A48:B48"/>
    <mergeCell ref="A38:B38"/>
    <mergeCell ref="A39:B39"/>
    <mergeCell ref="A40:B40"/>
    <mergeCell ref="A45:B45"/>
    <mergeCell ref="A43:B43"/>
    <mergeCell ref="A44:B44"/>
    <mergeCell ref="A37:B37"/>
  </mergeCells>
  <pageMargins left="0.7" right="0.7" top="0.75" bottom="0.75" header="0.3" footer="0.3"/>
  <pageSetup paperSize="9" scale="89" orientation="portrait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I29" sqref="I29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 customHeight="1">
      <c r="D1" s="300" t="s">
        <v>301</v>
      </c>
      <c r="E1" s="300"/>
    </row>
    <row r="2" spans="1:5" ht="15.75" customHeight="1">
      <c r="D2" s="300" t="s">
        <v>0</v>
      </c>
      <c r="E2" s="300"/>
    </row>
    <row r="3" spans="1:5" ht="15.75">
      <c r="D3" s="301" t="s">
        <v>200</v>
      </c>
      <c r="E3" s="301"/>
    </row>
    <row r="4" spans="1:5" ht="15.75" customHeight="1">
      <c r="D4" s="300" t="s">
        <v>2</v>
      </c>
      <c r="E4" s="300"/>
    </row>
    <row r="5" spans="1:5" ht="15.75" customHeight="1">
      <c r="D5" s="300" t="s">
        <v>951</v>
      </c>
      <c r="E5" s="300"/>
    </row>
    <row r="6" spans="1:5" ht="15.75">
      <c r="A6" s="300" t="s">
        <v>263</v>
      </c>
      <c r="B6" s="329"/>
      <c r="C6" s="329"/>
      <c r="D6" s="329"/>
      <c r="E6" s="329"/>
    </row>
    <row r="7" spans="1:5" ht="15.75">
      <c r="A7" s="300" t="s">
        <v>262</v>
      </c>
      <c r="B7" s="329"/>
      <c r="C7" s="329"/>
      <c r="D7" s="329"/>
      <c r="E7" s="329"/>
    </row>
    <row r="8" spans="1:5" ht="15.75">
      <c r="A8" s="19"/>
      <c r="B8" s="300" t="s">
        <v>1</v>
      </c>
      <c r="C8" s="300"/>
      <c r="D8" s="300"/>
      <c r="E8" s="300"/>
    </row>
    <row r="9" spans="1:5" ht="15.75">
      <c r="A9" s="20"/>
      <c r="B9" s="300" t="s">
        <v>2</v>
      </c>
      <c r="C9" s="300"/>
      <c r="D9" s="300"/>
      <c r="E9" s="300"/>
    </row>
    <row r="10" spans="1:5" ht="15.75">
      <c r="A10" s="21"/>
      <c r="B10" s="300" t="s">
        <v>918</v>
      </c>
      <c r="C10" s="300"/>
      <c r="D10" s="300"/>
      <c r="E10" s="300"/>
    </row>
    <row r="11" spans="1:5" ht="15.75">
      <c r="A11" s="21"/>
      <c r="B11" s="24"/>
      <c r="C11" s="24"/>
      <c r="D11" s="24"/>
      <c r="E11" s="24"/>
    </row>
    <row r="12" spans="1:5" ht="15.75" customHeight="1">
      <c r="A12" s="302" t="s">
        <v>264</v>
      </c>
      <c r="B12" s="302"/>
      <c r="C12" s="302"/>
      <c r="D12" s="302"/>
      <c r="E12" s="302"/>
    </row>
    <row r="13" spans="1:5" ht="10.5" customHeight="1">
      <c r="A13" s="302" t="s">
        <v>495</v>
      </c>
      <c r="B13" s="302"/>
      <c r="C13" s="302"/>
      <c r="D13" s="302"/>
      <c r="E13" s="302"/>
    </row>
    <row r="14" spans="1:5" ht="8.25" customHeight="1">
      <c r="A14" s="302"/>
      <c r="B14" s="302"/>
      <c r="C14" s="302"/>
      <c r="D14" s="302"/>
      <c r="E14" s="302"/>
    </row>
    <row r="15" spans="1:5" ht="15.75" customHeight="1">
      <c r="A15" s="302" t="s">
        <v>496</v>
      </c>
      <c r="B15" s="302"/>
      <c r="C15" s="302"/>
      <c r="D15" s="302"/>
      <c r="E15" s="302"/>
    </row>
    <row r="16" spans="1:5" ht="15" customHeight="1">
      <c r="A16" s="309" t="s">
        <v>376</v>
      </c>
      <c r="B16" s="333"/>
      <c r="C16" s="333"/>
      <c r="D16" s="333"/>
      <c r="E16" s="333"/>
    </row>
    <row r="17" spans="1:5" ht="15" customHeight="1">
      <c r="A17" s="312" t="s">
        <v>265</v>
      </c>
      <c r="B17" s="312" t="s">
        <v>266</v>
      </c>
      <c r="C17" s="126" t="s">
        <v>359</v>
      </c>
      <c r="D17" s="126" t="s">
        <v>422</v>
      </c>
      <c r="E17" s="334" t="s">
        <v>492</v>
      </c>
    </row>
    <row r="18" spans="1:5" ht="23.25" customHeight="1">
      <c r="A18" s="312"/>
      <c r="B18" s="312"/>
      <c r="C18" s="26"/>
      <c r="D18" s="26"/>
      <c r="E18" s="335"/>
    </row>
    <row r="19" spans="1:5" ht="15" customHeight="1">
      <c r="A19" s="306" t="s">
        <v>267</v>
      </c>
      <c r="B19" s="330" t="s">
        <v>268</v>
      </c>
      <c r="C19" s="331">
        <f>C21</f>
        <v>5558489.0800000131</v>
      </c>
      <c r="D19" s="332">
        <f t="shared" ref="D19:E19" si="0">D21</f>
        <v>0</v>
      </c>
      <c r="E19" s="332">
        <f t="shared" si="0"/>
        <v>0</v>
      </c>
    </row>
    <row r="20" spans="1:5">
      <c r="A20" s="306"/>
      <c r="B20" s="330"/>
      <c r="C20" s="331"/>
      <c r="D20" s="332"/>
      <c r="E20" s="332"/>
    </row>
    <row r="21" spans="1:5" ht="15" customHeight="1">
      <c r="A21" s="306" t="s">
        <v>269</v>
      </c>
      <c r="B21" s="330" t="s">
        <v>270</v>
      </c>
      <c r="C21" s="331">
        <f>C23+C28</f>
        <v>5558489.0800000131</v>
      </c>
      <c r="D21" s="332">
        <f t="shared" ref="D21:E21" si="1">D23+D28</f>
        <v>0</v>
      </c>
      <c r="E21" s="332">
        <f t="shared" si="1"/>
        <v>0</v>
      </c>
    </row>
    <row r="22" spans="1:5">
      <c r="A22" s="306"/>
      <c r="B22" s="330"/>
      <c r="C22" s="331"/>
      <c r="D22" s="332"/>
      <c r="E22" s="332"/>
    </row>
    <row r="23" spans="1:5" ht="25.5">
      <c r="A23" s="25" t="s">
        <v>271</v>
      </c>
      <c r="B23" s="22" t="s">
        <v>272</v>
      </c>
      <c r="C23" s="80">
        <f>C24</f>
        <v>-236607949.63999999</v>
      </c>
      <c r="D23" s="80">
        <f t="shared" ref="D23:E25" si="2">D24</f>
        <v>-152255265.18000001</v>
      </c>
      <c r="E23" s="80">
        <f t="shared" si="2"/>
        <v>-141933155.68000001</v>
      </c>
    </row>
    <row r="24" spans="1:5" ht="25.5">
      <c r="A24" s="25" t="s">
        <v>273</v>
      </c>
      <c r="B24" s="22" t="s">
        <v>274</v>
      </c>
      <c r="C24" s="80">
        <f>C25</f>
        <v>-236607949.63999999</v>
      </c>
      <c r="D24" s="80">
        <f t="shared" si="2"/>
        <v>-152255265.18000001</v>
      </c>
      <c r="E24" s="80">
        <f t="shared" si="2"/>
        <v>-141933155.68000001</v>
      </c>
    </row>
    <row r="25" spans="1:5" ht="25.5">
      <c r="A25" s="25" t="s">
        <v>275</v>
      </c>
      <c r="B25" s="22" t="s">
        <v>276</v>
      </c>
      <c r="C25" s="80">
        <f>C26</f>
        <v>-236607949.63999999</v>
      </c>
      <c r="D25" s="80">
        <f t="shared" si="2"/>
        <v>-152255265.18000001</v>
      </c>
      <c r="E25" s="80">
        <f t="shared" si="2"/>
        <v>-141933155.68000001</v>
      </c>
    </row>
    <row r="26" spans="1:5" ht="15" customHeight="1">
      <c r="A26" s="312" t="s">
        <v>277</v>
      </c>
      <c r="B26" s="336" t="s">
        <v>278</v>
      </c>
      <c r="C26" s="337">
        <v>-236607949.63999999</v>
      </c>
      <c r="D26" s="337">
        <v>-152255265.18000001</v>
      </c>
      <c r="E26" s="338">
        <v>-141933155.68000001</v>
      </c>
    </row>
    <row r="27" spans="1:5" ht="24.75" customHeight="1">
      <c r="A27" s="312"/>
      <c r="B27" s="336"/>
      <c r="C27" s="337"/>
      <c r="D27" s="337"/>
      <c r="E27" s="339"/>
    </row>
    <row r="28" spans="1:5" ht="25.5">
      <c r="A28" s="25" t="s">
        <v>279</v>
      </c>
      <c r="B28" s="22" t="s">
        <v>280</v>
      </c>
      <c r="C28" s="80">
        <f>C29</f>
        <v>242166438.72</v>
      </c>
      <c r="D28" s="80">
        <f t="shared" ref="D28:E29" si="3">D29</f>
        <v>152255265.18000001</v>
      </c>
      <c r="E28" s="80">
        <f t="shared" si="3"/>
        <v>141933155.68000001</v>
      </c>
    </row>
    <row r="29" spans="1:5" ht="25.5">
      <c r="A29" s="25" t="s">
        <v>281</v>
      </c>
      <c r="B29" s="22" t="s">
        <v>282</v>
      </c>
      <c r="C29" s="80">
        <f>C30</f>
        <v>242166438.72</v>
      </c>
      <c r="D29" s="80">
        <f t="shared" si="3"/>
        <v>152255265.18000001</v>
      </c>
      <c r="E29" s="80">
        <f t="shared" si="3"/>
        <v>141933155.68000001</v>
      </c>
    </row>
    <row r="30" spans="1:5" ht="25.5">
      <c r="A30" s="25" t="s">
        <v>283</v>
      </c>
      <c r="B30" s="22" t="s">
        <v>284</v>
      </c>
      <c r="C30" s="80">
        <f>C31</f>
        <v>242166438.72</v>
      </c>
      <c r="D30" s="80">
        <f>D31</f>
        <v>152255265.18000001</v>
      </c>
      <c r="E30" s="80">
        <f>E31</f>
        <v>141933155.68000001</v>
      </c>
    </row>
    <row r="31" spans="1:5" ht="15" customHeight="1">
      <c r="A31" s="340" t="s">
        <v>285</v>
      </c>
      <c r="B31" s="342" t="s">
        <v>286</v>
      </c>
      <c r="C31" s="337">
        <v>242166438.72</v>
      </c>
      <c r="D31" s="337">
        <v>152255265.18000001</v>
      </c>
      <c r="E31" s="338">
        <v>141933155.68000001</v>
      </c>
    </row>
    <row r="32" spans="1:5">
      <c r="A32" s="341"/>
      <c r="B32" s="343"/>
      <c r="C32" s="337"/>
      <c r="D32" s="337"/>
      <c r="E32" s="339"/>
    </row>
    <row r="33" spans="1:5" ht="38.25">
      <c r="A33" s="279" t="s">
        <v>952</v>
      </c>
      <c r="B33" s="280" t="s">
        <v>953</v>
      </c>
      <c r="C33" s="281">
        <f>C34</f>
        <v>0</v>
      </c>
      <c r="D33" s="281">
        <f t="shared" ref="D33:E33" si="4">D34</f>
        <v>0</v>
      </c>
      <c r="E33" s="274">
        <f t="shared" si="4"/>
        <v>0</v>
      </c>
    </row>
    <row r="34" spans="1:5" ht="38.25">
      <c r="A34" s="272" t="s">
        <v>954</v>
      </c>
      <c r="B34" s="278" t="s">
        <v>955</v>
      </c>
      <c r="C34" s="281">
        <f>C35+C39</f>
        <v>0</v>
      </c>
      <c r="D34" s="281">
        <f t="shared" ref="D34:E34" si="5">D35+D39</f>
        <v>0</v>
      </c>
      <c r="E34" s="274">
        <f t="shared" si="5"/>
        <v>0</v>
      </c>
    </row>
    <row r="35" spans="1:5" ht="38.25">
      <c r="A35" s="273" t="s">
        <v>954</v>
      </c>
      <c r="B35" s="277" t="s">
        <v>956</v>
      </c>
      <c r="C35" s="276">
        <f>C36</f>
        <v>-462000</v>
      </c>
      <c r="D35" s="276">
        <f t="shared" ref="D35:E37" si="6">D36</f>
        <v>0</v>
      </c>
      <c r="E35" s="275">
        <f t="shared" si="6"/>
        <v>0</v>
      </c>
    </row>
    <row r="36" spans="1:5" ht="51">
      <c r="A36" s="273" t="s">
        <v>957</v>
      </c>
      <c r="B36" s="277" t="s">
        <v>958</v>
      </c>
      <c r="C36" s="276">
        <f>C37</f>
        <v>-462000</v>
      </c>
      <c r="D36" s="276">
        <f t="shared" si="6"/>
        <v>0</v>
      </c>
      <c r="E36" s="275">
        <f t="shared" si="6"/>
        <v>0</v>
      </c>
    </row>
    <row r="37" spans="1:5" ht="63.75">
      <c r="A37" s="273" t="s">
        <v>959</v>
      </c>
      <c r="B37" s="277" t="s">
        <v>960</v>
      </c>
      <c r="C37" s="276">
        <f>C38</f>
        <v>-462000</v>
      </c>
      <c r="D37" s="276">
        <f t="shared" si="6"/>
        <v>0</v>
      </c>
      <c r="E37" s="275">
        <f t="shared" si="6"/>
        <v>0</v>
      </c>
    </row>
    <row r="38" spans="1:5" ht="63.75">
      <c r="A38" s="273" t="s">
        <v>961</v>
      </c>
      <c r="B38" s="277" t="s">
        <v>960</v>
      </c>
      <c r="C38" s="276">
        <v>-462000</v>
      </c>
      <c r="D38" s="276"/>
      <c r="E38" s="275"/>
    </row>
    <row r="39" spans="1:5" ht="38.25">
      <c r="A39" s="273" t="s">
        <v>962</v>
      </c>
      <c r="B39" s="277" t="s">
        <v>963</v>
      </c>
      <c r="C39" s="276">
        <f>C40</f>
        <v>462000</v>
      </c>
      <c r="D39" s="276">
        <f>D40</f>
        <v>0</v>
      </c>
      <c r="E39" s="275">
        <f>E40</f>
        <v>0</v>
      </c>
    </row>
    <row r="40" spans="1:5" ht="63.75">
      <c r="A40" s="273" t="s">
        <v>964</v>
      </c>
      <c r="B40" s="277" t="s">
        <v>965</v>
      </c>
      <c r="C40" s="276">
        <f>C41</f>
        <v>462000</v>
      </c>
      <c r="D40" s="276">
        <f t="shared" ref="D40:E40" si="7">D41</f>
        <v>0</v>
      </c>
      <c r="E40" s="275">
        <f t="shared" si="7"/>
        <v>0</v>
      </c>
    </row>
    <row r="41" spans="1:5" ht="76.5">
      <c r="A41" s="273" t="s">
        <v>966</v>
      </c>
      <c r="B41" s="277" t="s">
        <v>967</v>
      </c>
      <c r="C41" s="276">
        <v>462000</v>
      </c>
      <c r="D41" s="276"/>
      <c r="E41" s="275"/>
    </row>
  </sheetData>
  <mergeCells count="37">
    <mergeCell ref="D1:E1"/>
    <mergeCell ref="D2:E2"/>
    <mergeCell ref="D3:E3"/>
    <mergeCell ref="D4:E4"/>
    <mergeCell ref="D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2"/>
  <sheetViews>
    <sheetView view="pageBreakPreview" topLeftCell="A205" zoomScale="112" zoomScaleSheetLayoutView="112" workbookViewId="0">
      <selection activeCell="D216" sqref="D216"/>
    </sheetView>
  </sheetViews>
  <sheetFormatPr defaultRowHeight="15"/>
  <cols>
    <col min="1" max="1" width="74" style="128" customWidth="1"/>
    <col min="2" max="2" width="11.5703125" style="128" customWidth="1"/>
    <col min="3" max="3" width="5.42578125" style="128" customWidth="1"/>
    <col min="4" max="4" width="15.140625" style="128" customWidth="1"/>
    <col min="5" max="5" width="12.85546875" style="252" customWidth="1"/>
    <col min="6" max="6" width="14.42578125" style="128" customWidth="1"/>
    <col min="7" max="7" width="9.7109375" style="128" customWidth="1"/>
    <col min="8" max="16384" width="9.140625" style="128"/>
  </cols>
  <sheetData>
    <row r="1" spans="1:6" ht="15.75" customHeight="1">
      <c r="C1" s="300" t="s">
        <v>263</v>
      </c>
      <c r="D1" s="300"/>
      <c r="E1" s="300"/>
      <c r="F1" s="300"/>
    </row>
    <row r="2" spans="1:6" ht="15.75" customHeight="1">
      <c r="C2" s="300" t="s">
        <v>0</v>
      </c>
      <c r="D2" s="300"/>
      <c r="E2" s="300"/>
      <c r="F2" s="300"/>
    </row>
    <row r="3" spans="1:6" ht="15.75" customHeight="1">
      <c r="C3" s="301" t="s">
        <v>200</v>
      </c>
      <c r="D3" s="301"/>
      <c r="E3" s="301"/>
      <c r="F3" s="301"/>
    </row>
    <row r="4" spans="1:6" ht="15.75" customHeight="1">
      <c r="B4" s="300" t="s">
        <v>2</v>
      </c>
      <c r="C4" s="300"/>
      <c r="D4" s="300"/>
      <c r="E4" s="300"/>
      <c r="F4" s="300"/>
    </row>
    <row r="5" spans="1:6" ht="15.75" customHeight="1">
      <c r="B5" s="300" t="s">
        <v>950</v>
      </c>
      <c r="C5" s="300"/>
      <c r="D5" s="300"/>
      <c r="E5" s="300"/>
      <c r="F5" s="300"/>
    </row>
    <row r="6" spans="1:6" ht="15.75" customHeight="1">
      <c r="A6" s="352" t="s">
        <v>119</v>
      </c>
      <c r="B6" s="352"/>
      <c r="C6" s="352"/>
      <c r="D6" s="352"/>
      <c r="E6" s="352"/>
      <c r="F6" s="352"/>
    </row>
    <row r="7" spans="1:6" ht="15.75" customHeight="1">
      <c r="A7" s="352" t="s">
        <v>0</v>
      </c>
      <c r="B7" s="352"/>
      <c r="C7" s="352"/>
      <c r="D7" s="352"/>
      <c r="E7" s="352"/>
      <c r="F7" s="352"/>
    </row>
    <row r="8" spans="1:6" ht="15.75" customHeight="1">
      <c r="A8" s="215"/>
      <c r="B8" s="352" t="s">
        <v>1</v>
      </c>
      <c r="C8" s="352"/>
      <c r="D8" s="352"/>
      <c r="E8" s="352"/>
      <c r="F8" s="352"/>
    </row>
    <row r="9" spans="1:6" ht="15.75" customHeight="1">
      <c r="A9" s="215"/>
      <c r="B9" s="352" t="s">
        <v>2</v>
      </c>
      <c r="C9" s="352"/>
      <c r="D9" s="352"/>
      <c r="E9" s="352"/>
      <c r="F9" s="352"/>
    </row>
    <row r="10" spans="1:6" ht="15.75" customHeight="1">
      <c r="A10" s="352" t="s">
        <v>916</v>
      </c>
      <c r="B10" s="352"/>
      <c r="C10" s="352"/>
      <c r="D10" s="352"/>
      <c r="E10" s="352"/>
      <c r="F10" s="352"/>
    </row>
    <row r="11" spans="1:6" ht="15.75">
      <c r="A11" s="93"/>
      <c r="B11" s="93"/>
      <c r="C11" s="93"/>
      <c r="D11" s="93"/>
    </row>
    <row r="12" spans="1:6" ht="15.75">
      <c r="A12" s="356" t="s">
        <v>8</v>
      </c>
      <c r="B12" s="357"/>
      <c r="C12" s="357"/>
      <c r="D12" s="357"/>
    </row>
    <row r="13" spans="1:6" ht="15.75" customHeight="1">
      <c r="A13" s="356" t="s">
        <v>19</v>
      </c>
      <c r="B13" s="357"/>
      <c r="C13" s="357"/>
      <c r="D13" s="357"/>
    </row>
    <row r="14" spans="1:6" ht="15.75" customHeight="1">
      <c r="A14" s="356" t="s">
        <v>20</v>
      </c>
      <c r="B14" s="357"/>
      <c r="C14" s="357"/>
      <c r="D14" s="357"/>
    </row>
    <row r="15" spans="1:6" ht="50.25" customHeight="1">
      <c r="A15" s="356" t="s">
        <v>497</v>
      </c>
      <c r="B15" s="357"/>
      <c r="C15" s="357"/>
      <c r="D15" s="357"/>
    </row>
    <row r="16" spans="1:6" ht="21.75" customHeight="1">
      <c r="A16" s="353" t="s">
        <v>347</v>
      </c>
      <c r="B16" s="353"/>
      <c r="C16" s="353"/>
      <c r="D16" s="353"/>
      <c r="E16" s="353"/>
      <c r="F16" s="353"/>
    </row>
    <row r="17" spans="1:6" ht="44.25" customHeight="1">
      <c r="A17" s="222" t="s">
        <v>9</v>
      </c>
      <c r="B17" s="223" t="s">
        <v>10</v>
      </c>
      <c r="C17" s="223" t="s">
        <v>11</v>
      </c>
      <c r="D17" s="210" t="s">
        <v>924</v>
      </c>
      <c r="E17" s="250" t="s">
        <v>923</v>
      </c>
      <c r="F17" s="210" t="s">
        <v>925</v>
      </c>
    </row>
    <row r="18" spans="1:6" ht="32.25" customHeight="1">
      <c r="A18" s="47" t="s">
        <v>612</v>
      </c>
      <c r="B18" s="54" t="s">
        <v>613</v>
      </c>
      <c r="C18" s="14"/>
      <c r="D18" s="217">
        <f>D19+D33+D44+D48+D71+D79+D90+D95+D100+D26+D27+D37+D38</f>
        <v>135349811.15000001</v>
      </c>
      <c r="E18" s="217">
        <f t="shared" ref="E18:F18" si="0">E19+E33+E44+E48+E71+E79+E90+E95+E100</f>
        <v>13643342.34</v>
      </c>
      <c r="F18" s="266">
        <f t="shared" si="0"/>
        <v>148993153.48999998</v>
      </c>
    </row>
    <row r="19" spans="1:6" s="129" customFormat="1" ht="17.25" customHeight="1">
      <c r="A19" s="47" t="s">
        <v>79</v>
      </c>
      <c r="B19" s="54" t="s">
        <v>614</v>
      </c>
      <c r="C19" s="53"/>
      <c r="D19" s="217">
        <f>D20+D28+D31</f>
        <v>4292321.04</v>
      </c>
      <c r="E19" s="217">
        <f t="shared" ref="E19:F19" si="1">E20+E28+E31</f>
        <v>8143660.9799999995</v>
      </c>
      <c r="F19" s="266">
        <f t="shared" si="1"/>
        <v>12435982.02</v>
      </c>
    </row>
    <row r="20" spans="1:6" ht="27.75" customHeight="1">
      <c r="A20" s="50" t="s">
        <v>80</v>
      </c>
      <c r="B20" s="260" t="s">
        <v>615</v>
      </c>
      <c r="C20" s="270"/>
      <c r="D20" s="218">
        <f>D23+D24+D25+D22+D21+D26+D27</f>
        <v>3115254.34</v>
      </c>
      <c r="E20" s="218">
        <f t="shared" ref="E20:F20" si="2">E23+E24+E25+E22+E21+E26+E27</f>
        <v>9225627.6799999997</v>
      </c>
      <c r="F20" s="82">
        <f t="shared" si="2"/>
        <v>12340882.02</v>
      </c>
    </row>
    <row r="21" spans="1:6" ht="27.75" customHeight="1">
      <c r="A21" s="62" t="s">
        <v>372</v>
      </c>
      <c r="B21" s="260" t="s">
        <v>616</v>
      </c>
      <c r="C21" s="270">
        <v>200</v>
      </c>
      <c r="D21" s="218"/>
      <c r="E21" s="134">
        <v>900000</v>
      </c>
      <c r="F21" s="134">
        <f>D21+E21</f>
        <v>900000</v>
      </c>
    </row>
    <row r="22" spans="1:6" ht="38.25" customHeight="1">
      <c r="A22" s="62" t="s">
        <v>373</v>
      </c>
      <c r="B22" s="260" t="s">
        <v>616</v>
      </c>
      <c r="C22" s="270">
        <v>600</v>
      </c>
      <c r="D22" s="218"/>
      <c r="E22" s="134"/>
      <c r="F22" s="134">
        <f t="shared" ref="F22:F32" si="3">D22+E22</f>
        <v>0</v>
      </c>
    </row>
    <row r="23" spans="1:6" ht="26.25" customHeight="1">
      <c r="A23" s="267" t="s">
        <v>617</v>
      </c>
      <c r="B23" s="260" t="s">
        <v>618</v>
      </c>
      <c r="C23" s="262">
        <v>200</v>
      </c>
      <c r="D23" s="218">
        <v>857950</v>
      </c>
      <c r="E23" s="134">
        <v>1795000</v>
      </c>
      <c r="F23" s="134">
        <f t="shared" si="3"/>
        <v>2652950</v>
      </c>
    </row>
    <row r="24" spans="1:6" ht="41.25" customHeight="1">
      <c r="A24" s="267" t="s">
        <v>619</v>
      </c>
      <c r="B24" s="260" t="s">
        <v>618</v>
      </c>
      <c r="C24" s="262">
        <v>600</v>
      </c>
      <c r="D24" s="218">
        <v>1816179.09</v>
      </c>
      <c r="E24" s="134">
        <v>3953934.75</v>
      </c>
      <c r="F24" s="134">
        <f t="shared" si="3"/>
        <v>5770113.8399999999</v>
      </c>
    </row>
    <row r="25" spans="1:6" ht="38.25">
      <c r="A25" s="43" t="s">
        <v>620</v>
      </c>
      <c r="B25" s="260" t="s">
        <v>621</v>
      </c>
      <c r="C25" s="262">
        <v>200</v>
      </c>
      <c r="D25" s="218">
        <v>441125.25</v>
      </c>
      <c r="E25" s="134">
        <v>1894874.75</v>
      </c>
      <c r="F25" s="134">
        <f t="shared" si="3"/>
        <v>2336000</v>
      </c>
    </row>
    <row r="26" spans="1:6" ht="38.25">
      <c r="A26" s="267" t="s">
        <v>936</v>
      </c>
      <c r="B26" s="260" t="s">
        <v>935</v>
      </c>
      <c r="C26" s="262">
        <v>200</v>
      </c>
      <c r="D26" s="218"/>
      <c r="E26" s="251">
        <v>252525.25</v>
      </c>
      <c r="F26" s="134">
        <f t="shared" si="3"/>
        <v>252525.25</v>
      </c>
    </row>
    <row r="27" spans="1:6" ht="38.25">
      <c r="A27" s="267" t="s">
        <v>937</v>
      </c>
      <c r="B27" s="260" t="s">
        <v>935</v>
      </c>
      <c r="C27" s="262">
        <v>600</v>
      </c>
      <c r="D27" s="218"/>
      <c r="E27" s="251">
        <v>429292.93</v>
      </c>
      <c r="F27" s="134">
        <f t="shared" si="3"/>
        <v>429292.93</v>
      </c>
    </row>
    <row r="28" spans="1:6" ht="21" customHeight="1">
      <c r="A28" s="267" t="s">
        <v>88</v>
      </c>
      <c r="B28" s="260" t="s">
        <v>624</v>
      </c>
      <c r="C28" s="262"/>
      <c r="D28" s="218">
        <f>D30+D29</f>
        <v>50000</v>
      </c>
      <c r="E28" s="218">
        <f t="shared" ref="E28:F28" si="4">E30+E29</f>
        <v>45100</v>
      </c>
      <c r="F28" s="82">
        <f t="shared" si="4"/>
        <v>95100</v>
      </c>
    </row>
    <row r="29" spans="1:6" ht="29.25" customHeight="1">
      <c r="A29" s="267" t="s">
        <v>131</v>
      </c>
      <c r="B29" s="260" t="s">
        <v>625</v>
      </c>
      <c r="C29" s="44">
        <v>200</v>
      </c>
      <c r="D29" s="218"/>
      <c r="E29" s="134">
        <v>45100</v>
      </c>
      <c r="F29" s="134">
        <f t="shared" ref="F29" si="5">D29+E29</f>
        <v>45100</v>
      </c>
    </row>
    <row r="30" spans="1:6" ht="30" customHeight="1">
      <c r="A30" s="267" t="s">
        <v>893</v>
      </c>
      <c r="B30" s="260" t="s">
        <v>625</v>
      </c>
      <c r="C30" s="44">
        <v>300</v>
      </c>
      <c r="D30" s="218">
        <v>50000</v>
      </c>
      <c r="E30" s="134"/>
      <c r="F30" s="134">
        <f t="shared" si="3"/>
        <v>50000</v>
      </c>
    </row>
    <row r="31" spans="1:6" ht="20.25" customHeight="1">
      <c r="A31" s="267" t="s">
        <v>812</v>
      </c>
      <c r="B31" s="260" t="s">
        <v>813</v>
      </c>
      <c r="C31" s="44"/>
      <c r="D31" s="218">
        <f>D32</f>
        <v>1127066.7</v>
      </c>
      <c r="E31" s="218">
        <f t="shared" ref="E31:F31" si="6">E32</f>
        <v>-1127066.7</v>
      </c>
      <c r="F31" s="82">
        <f t="shared" si="6"/>
        <v>0</v>
      </c>
    </row>
    <row r="32" spans="1:6" ht="64.5" customHeight="1">
      <c r="A32" s="50" t="s">
        <v>622</v>
      </c>
      <c r="B32" s="260" t="s">
        <v>623</v>
      </c>
      <c r="C32" s="262">
        <v>600</v>
      </c>
      <c r="D32" s="219">
        <v>1127066.7</v>
      </c>
      <c r="E32" s="134">
        <v>-1127066.7</v>
      </c>
      <c r="F32" s="134">
        <f t="shared" si="3"/>
        <v>0</v>
      </c>
    </row>
    <row r="33" spans="1:6" ht="30" customHeight="1">
      <c r="A33" s="55" t="s">
        <v>89</v>
      </c>
      <c r="B33" s="48" t="s">
        <v>626</v>
      </c>
      <c r="C33" s="44"/>
      <c r="D33" s="217">
        <f t="shared" ref="D33:F33" si="7">D34</f>
        <v>1454890.63</v>
      </c>
      <c r="E33" s="217">
        <f t="shared" si="7"/>
        <v>3830711.07</v>
      </c>
      <c r="F33" s="266">
        <f t="shared" si="7"/>
        <v>5285601.7</v>
      </c>
    </row>
    <row r="34" spans="1:6" ht="31.5" customHeight="1">
      <c r="A34" s="267" t="s">
        <v>90</v>
      </c>
      <c r="B34" s="260" t="s">
        <v>627</v>
      </c>
      <c r="C34" s="44"/>
      <c r="D34" s="218">
        <f>SUM(D35:D43)</f>
        <v>1454890.63</v>
      </c>
      <c r="E34" s="218">
        <f t="shared" ref="E34:F34" si="8">SUM(E35:E43)</f>
        <v>3830711.07</v>
      </c>
      <c r="F34" s="82">
        <f t="shared" si="8"/>
        <v>5285601.7</v>
      </c>
    </row>
    <row r="35" spans="1:6" ht="40.5" customHeight="1">
      <c r="A35" s="267" t="s">
        <v>856</v>
      </c>
      <c r="B35" s="260" t="s">
        <v>919</v>
      </c>
      <c r="C35" s="44">
        <v>200</v>
      </c>
      <c r="D35" s="218">
        <v>213000</v>
      </c>
      <c r="E35" s="134"/>
      <c r="F35" s="134">
        <f t="shared" ref="F35:F43" si="9">D35+E35</f>
        <v>213000</v>
      </c>
    </row>
    <row r="36" spans="1:6" ht="40.5" customHeight="1">
      <c r="A36" s="267" t="s">
        <v>894</v>
      </c>
      <c r="B36" s="260" t="s">
        <v>919</v>
      </c>
      <c r="C36" s="44">
        <v>600</v>
      </c>
      <c r="D36" s="218">
        <v>615000</v>
      </c>
      <c r="E36" s="134"/>
      <c r="F36" s="134">
        <f t="shared" si="9"/>
        <v>615000</v>
      </c>
    </row>
    <row r="37" spans="1:6" ht="40.5" customHeight="1">
      <c r="A37" s="267" t="s">
        <v>938</v>
      </c>
      <c r="B37" s="260" t="s">
        <v>939</v>
      </c>
      <c r="C37" s="44">
        <v>200</v>
      </c>
      <c r="D37" s="218"/>
      <c r="E37" s="134">
        <v>878572.57</v>
      </c>
      <c r="F37" s="134">
        <f t="shared" si="9"/>
        <v>878572.57</v>
      </c>
    </row>
    <row r="38" spans="1:6" ht="40.5" customHeight="1">
      <c r="A38" s="267" t="s">
        <v>940</v>
      </c>
      <c r="B38" s="260" t="s">
        <v>939</v>
      </c>
      <c r="C38" s="44">
        <v>600</v>
      </c>
      <c r="D38" s="218"/>
      <c r="E38" s="134">
        <v>2952138.5</v>
      </c>
      <c r="F38" s="134">
        <f t="shared" si="9"/>
        <v>2952138.5</v>
      </c>
    </row>
    <row r="39" spans="1:6" ht="67.5" customHeight="1">
      <c r="A39" s="42" t="s">
        <v>132</v>
      </c>
      <c r="B39" s="260" t="s">
        <v>628</v>
      </c>
      <c r="C39" s="262">
        <v>200</v>
      </c>
      <c r="D39" s="218">
        <v>74760</v>
      </c>
      <c r="E39" s="134"/>
      <c r="F39" s="134">
        <f t="shared" si="9"/>
        <v>74760</v>
      </c>
    </row>
    <row r="40" spans="1:6" ht="67.5" customHeight="1">
      <c r="A40" s="42" t="s">
        <v>432</v>
      </c>
      <c r="B40" s="260" t="s">
        <v>628</v>
      </c>
      <c r="C40" s="261">
        <v>600</v>
      </c>
      <c r="D40" s="218">
        <v>74760</v>
      </c>
      <c r="E40" s="134"/>
      <c r="F40" s="134">
        <f t="shared" si="9"/>
        <v>74760</v>
      </c>
    </row>
    <row r="41" spans="1:6" ht="30" customHeight="1">
      <c r="A41" s="344" t="s">
        <v>803</v>
      </c>
      <c r="B41" s="346" t="s">
        <v>629</v>
      </c>
      <c r="C41" s="348">
        <v>200</v>
      </c>
      <c r="D41" s="350">
        <v>24841</v>
      </c>
      <c r="E41" s="354"/>
      <c r="F41" s="354">
        <f t="shared" si="9"/>
        <v>24841</v>
      </c>
    </row>
    <row r="42" spans="1:6" ht="60" customHeight="1">
      <c r="A42" s="345"/>
      <c r="B42" s="347"/>
      <c r="C42" s="349"/>
      <c r="D42" s="351"/>
      <c r="E42" s="355"/>
      <c r="F42" s="355"/>
    </row>
    <row r="43" spans="1:6" ht="62.25" customHeight="1">
      <c r="A43" s="43" t="s">
        <v>630</v>
      </c>
      <c r="B43" s="260" t="s">
        <v>631</v>
      </c>
      <c r="C43" s="262">
        <v>300</v>
      </c>
      <c r="D43" s="218">
        <v>452529.63</v>
      </c>
      <c r="E43" s="134"/>
      <c r="F43" s="134">
        <f t="shared" si="9"/>
        <v>452529.63</v>
      </c>
    </row>
    <row r="44" spans="1:6" ht="15" customHeight="1">
      <c r="A44" s="265" t="s">
        <v>121</v>
      </c>
      <c r="B44" s="48" t="s">
        <v>632</v>
      </c>
      <c r="C44" s="56"/>
      <c r="D44" s="217">
        <f t="shared" ref="D44:F44" si="10">D45</f>
        <v>476400</v>
      </c>
      <c r="E44" s="217">
        <f t="shared" si="10"/>
        <v>30000</v>
      </c>
      <c r="F44" s="266">
        <f t="shared" si="10"/>
        <v>506400</v>
      </c>
    </row>
    <row r="45" spans="1:6" ht="20.25" customHeight="1">
      <c r="A45" s="267" t="s">
        <v>122</v>
      </c>
      <c r="B45" s="260" t="s">
        <v>633</v>
      </c>
      <c r="C45" s="262"/>
      <c r="D45" s="218">
        <f t="shared" ref="D45:F45" si="11">D46+D47</f>
        <v>476400</v>
      </c>
      <c r="E45" s="218">
        <f t="shared" si="11"/>
        <v>30000</v>
      </c>
      <c r="F45" s="82">
        <f t="shared" si="11"/>
        <v>506400</v>
      </c>
    </row>
    <row r="46" spans="1:6" ht="39" customHeight="1">
      <c r="A46" s="267" t="s">
        <v>133</v>
      </c>
      <c r="B46" s="260" t="s">
        <v>634</v>
      </c>
      <c r="C46" s="262">
        <v>200</v>
      </c>
      <c r="D46" s="218">
        <v>446400</v>
      </c>
      <c r="E46" s="134">
        <v>30000</v>
      </c>
      <c r="F46" s="134">
        <f t="shared" ref="F46:F47" si="12">D46+E46</f>
        <v>476400</v>
      </c>
    </row>
    <row r="47" spans="1:6" ht="39.75" customHeight="1">
      <c r="A47" s="267" t="s">
        <v>123</v>
      </c>
      <c r="B47" s="260" t="s">
        <v>634</v>
      </c>
      <c r="C47" s="262">
        <v>600</v>
      </c>
      <c r="D47" s="218">
        <v>30000</v>
      </c>
      <c r="E47" s="134"/>
      <c r="F47" s="134">
        <f t="shared" si="12"/>
        <v>30000</v>
      </c>
    </row>
    <row r="48" spans="1:6" ht="18.75" customHeight="1">
      <c r="A48" s="265" t="s">
        <v>91</v>
      </c>
      <c r="B48" s="48" t="s">
        <v>635</v>
      </c>
      <c r="C48" s="262"/>
      <c r="D48" s="217">
        <f t="shared" ref="D48:F48" si="13">D49+D57</f>
        <v>53111738</v>
      </c>
      <c r="E48" s="217">
        <f t="shared" si="13"/>
        <v>1575920.24</v>
      </c>
      <c r="F48" s="266">
        <f t="shared" si="13"/>
        <v>54687658.239999995</v>
      </c>
    </row>
    <row r="49" spans="1:6" ht="21" customHeight="1">
      <c r="A49" s="267" t="s">
        <v>92</v>
      </c>
      <c r="B49" s="260" t="s">
        <v>636</v>
      </c>
      <c r="C49" s="262"/>
      <c r="D49" s="218">
        <f>D50+D51+D52+D53+D54+D55+D56</f>
        <v>9196352</v>
      </c>
      <c r="E49" s="218">
        <f t="shared" ref="E49:F49" si="14">E50+E51+E52+E53+E54+E55+E56</f>
        <v>173033.66</v>
      </c>
      <c r="F49" s="82">
        <f t="shared" si="14"/>
        <v>9369385.6600000001</v>
      </c>
    </row>
    <row r="50" spans="1:6" ht="58.5" customHeight="1">
      <c r="A50" s="267" t="s">
        <v>81</v>
      </c>
      <c r="B50" s="260" t="s">
        <v>637</v>
      </c>
      <c r="C50" s="262">
        <v>100</v>
      </c>
      <c r="D50" s="218">
        <v>1914600</v>
      </c>
      <c r="E50" s="134"/>
      <c r="F50" s="134">
        <f t="shared" ref="F50:F56" si="15">D50+E50</f>
        <v>1914600</v>
      </c>
    </row>
    <row r="51" spans="1:6" ht="39" customHeight="1">
      <c r="A51" s="267" t="s">
        <v>134</v>
      </c>
      <c r="B51" s="259" t="s">
        <v>637</v>
      </c>
      <c r="C51" s="262">
        <v>200</v>
      </c>
      <c r="D51" s="218">
        <v>3431900</v>
      </c>
      <c r="E51" s="134"/>
      <c r="F51" s="134">
        <f t="shared" si="15"/>
        <v>3431900</v>
      </c>
    </row>
    <row r="52" spans="1:6" ht="27" customHeight="1">
      <c r="A52" s="267" t="s">
        <v>82</v>
      </c>
      <c r="B52" s="260" t="s">
        <v>637</v>
      </c>
      <c r="C52" s="262">
        <v>800</v>
      </c>
      <c r="D52" s="218">
        <v>23800</v>
      </c>
      <c r="E52" s="134">
        <v>164956.66</v>
      </c>
      <c r="F52" s="134">
        <f t="shared" si="15"/>
        <v>188756.66</v>
      </c>
    </row>
    <row r="53" spans="1:6" ht="28.5" customHeight="1">
      <c r="A53" s="267" t="s">
        <v>135</v>
      </c>
      <c r="B53" s="260" t="s">
        <v>638</v>
      </c>
      <c r="C53" s="262">
        <v>200</v>
      </c>
      <c r="D53" s="218">
        <v>1429142</v>
      </c>
      <c r="E53" s="134">
        <v>8077</v>
      </c>
      <c r="F53" s="134">
        <f t="shared" si="15"/>
        <v>1437219</v>
      </c>
    </row>
    <row r="54" spans="1:6" ht="28.5" customHeight="1">
      <c r="A54" s="267" t="s">
        <v>136</v>
      </c>
      <c r="B54" s="260" t="s">
        <v>639</v>
      </c>
      <c r="C54" s="262">
        <v>200</v>
      </c>
      <c r="D54" s="218">
        <v>1515400</v>
      </c>
      <c r="E54" s="134"/>
      <c r="F54" s="134">
        <f t="shared" si="15"/>
        <v>1515400</v>
      </c>
    </row>
    <row r="55" spans="1:6" ht="53.25" customHeight="1">
      <c r="A55" s="49" t="s">
        <v>423</v>
      </c>
      <c r="B55" s="260" t="s">
        <v>640</v>
      </c>
      <c r="C55" s="262">
        <v>100</v>
      </c>
      <c r="D55" s="218">
        <v>666352</v>
      </c>
      <c r="E55" s="134"/>
      <c r="F55" s="134">
        <f t="shared" si="15"/>
        <v>666352</v>
      </c>
    </row>
    <row r="56" spans="1:6" ht="51.75" customHeight="1">
      <c r="A56" s="49" t="s">
        <v>424</v>
      </c>
      <c r="B56" s="260" t="s">
        <v>641</v>
      </c>
      <c r="C56" s="262">
        <v>100</v>
      </c>
      <c r="D56" s="218">
        <v>215158</v>
      </c>
      <c r="E56" s="134"/>
      <c r="F56" s="134">
        <f t="shared" si="15"/>
        <v>215158</v>
      </c>
    </row>
    <row r="57" spans="1:6" ht="18.75" customHeight="1">
      <c r="A57" s="267" t="s">
        <v>93</v>
      </c>
      <c r="B57" s="260" t="s">
        <v>642</v>
      </c>
      <c r="C57" s="262"/>
      <c r="D57" s="218">
        <f>D58+D59+D60+D61+D62+D63+D64+D65+D66+D67+D68+D69+D70</f>
        <v>43915386</v>
      </c>
      <c r="E57" s="218">
        <f t="shared" ref="E57:F57" si="16">E58+E59+E60+E61+E62+E63+E64+E65+E66+E67+E68+E69+E70</f>
        <v>1402886.58</v>
      </c>
      <c r="F57" s="82">
        <f t="shared" si="16"/>
        <v>45318272.579999998</v>
      </c>
    </row>
    <row r="58" spans="1:6" ht="68.25" customHeight="1">
      <c r="A58" s="267" t="s">
        <v>83</v>
      </c>
      <c r="B58" s="259" t="s">
        <v>643</v>
      </c>
      <c r="C58" s="261">
        <v>100</v>
      </c>
      <c r="D58" s="218">
        <v>905600</v>
      </c>
      <c r="E58" s="134"/>
      <c r="F58" s="134">
        <f t="shared" ref="F58:F70" si="17">D58+E58</f>
        <v>905600</v>
      </c>
    </row>
    <row r="59" spans="1:6" ht="43.5" customHeight="1">
      <c r="A59" s="50" t="s">
        <v>137</v>
      </c>
      <c r="B59" s="259" t="s">
        <v>643</v>
      </c>
      <c r="C59" s="262">
        <v>200</v>
      </c>
      <c r="D59" s="218">
        <v>10379020</v>
      </c>
      <c r="E59" s="134">
        <v>222715.37</v>
      </c>
      <c r="F59" s="134">
        <f t="shared" si="17"/>
        <v>10601735.369999999</v>
      </c>
    </row>
    <row r="60" spans="1:6" ht="39.75" customHeight="1">
      <c r="A60" s="50" t="s">
        <v>84</v>
      </c>
      <c r="B60" s="259" t="s">
        <v>643</v>
      </c>
      <c r="C60" s="262">
        <v>600</v>
      </c>
      <c r="D60" s="218">
        <v>17181811</v>
      </c>
      <c r="E60" s="134">
        <v>937551.35</v>
      </c>
      <c r="F60" s="134">
        <f t="shared" si="17"/>
        <v>18119362.350000001</v>
      </c>
    </row>
    <row r="61" spans="1:6" ht="29.25" customHeight="1">
      <c r="A61" s="50" t="s">
        <v>85</v>
      </c>
      <c r="B61" s="259" t="s">
        <v>643</v>
      </c>
      <c r="C61" s="262">
        <v>800</v>
      </c>
      <c r="D61" s="218">
        <v>128600</v>
      </c>
      <c r="E61" s="134">
        <v>245326.53</v>
      </c>
      <c r="F61" s="134">
        <f t="shared" si="17"/>
        <v>373926.53</v>
      </c>
    </row>
    <row r="62" spans="1:6" ht="54.75" customHeight="1">
      <c r="A62" s="267" t="s">
        <v>86</v>
      </c>
      <c r="B62" s="260" t="s">
        <v>644</v>
      </c>
      <c r="C62" s="262">
        <v>100</v>
      </c>
      <c r="D62" s="218">
        <v>6819300</v>
      </c>
      <c r="E62" s="134">
        <v>-56400</v>
      </c>
      <c r="F62" s="134">
        <f t="shared" si="17"/>
        <v>6762900</v>
      </c>
    </row>
    <row r="63" spans="1:6" ht="30" customHeight="1">
      <c r="A63" s="50" t="s">
        <v>138</v>
      </c>
      <c r="B63" s="260" t="s">
        <v>644</v>
      </c>
      <c r="C63" s="262">
        <v>200</v>
      </c>
      <c r="D63" s="218">
        <v>1502000</v>
      </c>
      <c r="E63" s="134">
        <v>56400</v>
      </c>
      <c r="F63" s="134">
        <f t="shared" si="17"/>
        <v>1558400</v>
      </c>
    </row>
    <row r="64" spans="1:6" ht="19.5" customHeight="1">
      <c r="A64" s="50" t="s">
        <v>87</v>
      </c>
      <c r="B64" s="260" t="s">
        <v>644</v>
      </c>
      <c r="C64" s="262">
        <v>800</v>
      </c>
      <c r="D64" s="218">
        <v>5800</v>
      </c>
      <c r="E64" s="134"/>
      <c r="F64" s="134">
        <f t="shared" si="17"/>
        <v>5800</v>
      </c>
    </row>
    <row r="65" spans="1:6" ht="29.25" customHeight="1">
      <c r="A65" s="267" t="s">
        <v>135</v>
      </c>
      <c r="B65" s="260" t="s">
        <v>645</v>
      </c>
      <c r="C65" s="262">
        <v>200</v>
      </c>
      <c r="D65" s="218">
        <v>813078</v>
      </c>
      <c r="E65" s="134"/>
      <c r="F65" s="134">
        <f t="shared" si="17"/>
        <v>813078</v>
      </c>
    </row>
    <row r="66" spans="1:6" ht="27.75" customHeight="1">
      <c r="A66" s="267" t="s">
        <v>136</v>
      </c>
      <c r="B66" s="260" t="s">
        <v>646</v>
      </c>
      <c r="C66" s="262">
        <v>200</v>
      </c>
      <c r="D66" s="218">
        <v>701200</v>
      </c>
      <c r="E66" s="134">
        <v>-2706.67</v>
      </c>
      <c r="F66" s="134">
        <f t="shared" si="17"/>
        <v>698493.33</v>
      </c>
    </row>
    <row r="67" spans="1:6" ht="54" customHeight="1">
      <c r="A67" s="49" t="s">
        <v>423</v>
      </c>
      <c r="B67" s="260" t="s">
        <v>647</v>
      </c>
      <c r="C67" s="262">
        <v>100</v>
      </c>
      <c r="D67" s="218">
        <v>299268</v>
      </c>
      <c r="E67" s="134"/>
      <c r="F67" s="134">
        <f t="shared" si="17"/>
        <v>299268</v>
      </c>
    </row>
    <row r="68" spans="1:6" ht="56.25" customHeight="1">
      <c r="A68" s="49" t="s">
        <v>424</v>
      </c>
      <c r="B68" s="260" t="s">
        <v>648</v>
      </c>
      <c r="C68" s="262">
        <v>100</v>
      </c>
      <c r="D68" s="218">
        <v>1039349</v>
      </c>
      <c r="E68" s="134"/>
      <c r="F68" s="134">
        <f t="shared" si="17"/>
        <v>1039349</v>
      </c>
    </row>
    <row r="69" spans="1:6" ht="91.5" customHeight="1">
      <c r="A69" s="124" t="s">
        <v>649</v>
      </c>
      <c r="B69" s="263" t="s">
        <v>650</v>
      </c>
      <c r="C69" s="262">
        <v>100</v>
      </c>
      <c r="D69" s="218">
        <v>1328040</v>
      </c>
      <c r="E69" s="134"/>
      <c r="F69" s="134">
        <f t="shared" si="17"/>
        <v>1328040</v>
      </c>
    </row>
    <row r="70" spans="1:6" ht="65.25" customHeight="1">
      <c r="A70" s="124" t="s">
        <v>651</v>
      </c>
      <c r="B70" s="263" t="s">
        <v>650</v>
      </c>
      <c r="C70" s="262">
        <v>600</v>
      </c>
      <c r="D70" s="218">
        <v>2812320</v>
      </c>
      <c r="E70" s="134"/>
      <c r="F70" s="134">
        <f t="shared" si="17"/>
        <v>2812320</v>
      </c>
    </row>
    <row r="71" spans="1:6" ht="30" customHeight="1">
      <c r="A71" s="57" t="s">
        <v>652</v>
      </c>
      <c r="B71" s="58" t="s">
        <v>653</v>
      </c>
      <c r="C71" s="262"/>
      <c r="D71" s="217">
        <f t="shared" ref="D71:F71" si="18">D72+D75</f>
        <v>69195306</v>
      </c>
      <c r="E71" s="217">
        <f t="shared" si="18"/>
        <v>0</v>
      </c>
      <c r="F71" s="266">
        <f t="shared" si="18"/>
        <v>69195306</v>
      </c>
    </row>
    <row r="72" spans="1:6" ht="20.25" customHeight="1">
      <c r="A72" s="267" t="s">
        <v>92</v>
      </c>
      <c r="B72" s="260" t="s">
        <v>654</v>
      </c>
      <c r="C72" s="262"/>
      <c r="D72" s="218">
        <f t="shared" ref="D72:F72" si="19">D73+D74</f>
        <v>8759436</v>
      </c>
      <c r="E72" s="218">
        <f t="shared" si="19"/>
        <v>0</v>
      </c>
      <c r="F72" s="82">
        <f t="shared" si="19"/>
        <v>8759436</v>
      </c>
    </row>
    <row r="73" spans="1:6" ht="101.25" customHeight="1">
      <c r="A73" s="267" t="s">
        <v>808</v>
      </c>
      <c r="B73" s="260" t="s">
        <v>655</v>
      </c>
      <c r="C73" s="262">
        <v>100</v>
      </c>
      <c r="D73" s="218">
        <v>8708476</v>
      </c>
      <c r="E73" s="134"/>
      <c r="F73" s="134">
        <f t="shared" ref="F73:F74" si="20">D73+E73</f>
        <v>8708476</v>
      </c>
    </row>
    <row r="74" spans="1:6" ht="78.75" customHeight="1">
      <c r="A74" s="267" t="s">
        <v>809</v>
      </c>
      <c r="B74" s="260" t="s">
        <v>655</v>
      </c>
      <c r="C74" s="262">
        <v>200</v>
      </c>
      <c r="D74" s="218">
        <v>50960</v>
      </c>
      <c r="E74" s="134"/>
      <c r="F74" s="134">
        <f t="shared" si="20"/>
        <v>50960</v>
      </c>
    </row>
    <row r="75" spans="1:6" ht="21" customHeight="1">
      <c r="A75" s="267" t="s">
        <v>94</v>
      </c>
      <c r="B75" s="260" t="s">
        <v>656</v>
      </c>
      <c r="C75" s="261"/>
      <c r="D75" s="218">
        <f t="shared" ref="D75:F75" si="21">D76+D77+D78</f>
        <v>60435870</v>
      </c>
      <c r="E75" s="218">
        <f t="shared" si="21"/>
        <v>0</v>
      </c>
      <c r="F75" s="82">
        <f t="shared" si="21"/>
        <v>60435870</v>
      </c>
    </row>
    <row r="76" spans="1:6" ht="117.75" customHeight="1">
      <c r="A76" s="62" t="s">
        <v>657</v>
      </c>
      <c r="B76" s="260" t="s">
        <v>658</v>
      </c>
      <c r="C76" s="262">
        <v>100</v>
      </c>
      <c r="D76" s="218">
        <v>16284501</v>
      </c>
      <c r="E76" s="134"/>
      <c r="F76" s="134">
        <f t="shared" ref="F76:F78" si="22">D76+E76</f>
        <v>16284501</v>
      </c>
    </row>
    <row r="77" spans="1:6" ht="104.25" customHeight="1">
      <c r="A77" s="267" t="s">
        <v>438</v>
      </c>
      <c r="B77" s="260" t="s">
        <v>658</v>
      </c>
      <c r="C77" s="262">
        <v>200</v>
      </c>
      <c r="D77" s="218">
        <v>139782</v>
      </c>
      <c r="E77" s="134"/>
      <c r="F77" s="134">
        <f t="shared" si="22"/>
        <v>139782</v>
      </c>
    </row>
    <row r="78" spans="1:6" ht="103.5" customHeight="1">
      <c r="A78" s="50" t="s">
        <v>439</v>
      </c>
      <c r="B78" s="260" t="s">
        <v>658</v>
      </c>
      <c r="C78" s="262">
        <v>600</v>
      </c>
      <c r="D78" s="218">
        <v>44011587</v>
      </c>
      <c r="E78" s="134"/>
      <c r="F78" s="134">
        <f t="shared" si="22"/>
        <v>44011587</v>
      </c>
    </row>
    <row r="79" spans="1:6" ht="20.25" customHeight="1">
      <c r="A79" s="55" t="s">
        <v>95</v>
      </c>
      <c r="B79" s="48" t="s">
        <v>659</v>
      </c>
      <c r="C79" s="262"/>
      <c r="D79" s="217">
        <f t="shared" ref="D79:F79" si="23">D80</f>
        <v>5667536.6400000006</v>
      </c>
      <c r="E79" s="217">
        <f t="shared" si="23"/>
        <v>63050.05</v>
      </c>
      <c r="F79" s="266">
        <f t="shared" si="23"/>
        <v>5730586.6900000004</v>
      </c>
    </row>
    <row r="80" spans="1:6" ht="19.5" customHeight="1">
      <c r="A80" s="267" t="s">
        <v>96</v>
      </c>
      <c r="B80" s="260" t="s">
        <v>660</v>
      </c>
      <c r="C80" s="262"/>
      <c r="D80" s="219">
        <f>D81+D82+D83+D84+D87+D88+D89+D85+D86</f>
        <v>5667536.6400000006</v>
      </c>
      <c r="E80" s="219">
        <f t="shared" ref="E80:F80" si="24">E81+E82+E83+E84+E87+E88+E89+E85+E86</f>
        <v>63050.05</v>
      </c>
      <c r="F80" s="83">
        <f t="shared" si="24"/>
        <v>5730586.6900000004</v>
      </c>
    </row>
    <row r="81" spans="1:6" ht="53.25" customHeight="1">
      <c r="A81" s="267" t="s">
        <v>97</v>
      </c>
      <c r="B81" s="260" t="s">
        <v>661</v>
      </c>
      <c r="C81" s="262">
        <v>100</v>
      </c>
      <c r="D81" s="218">
        <v>3119748.84</v>
      </c>
      <c r="E81" s="134">
        <v>-252</v>
      </c>
      <c r="F81" s="134">
        <f t="shared" ref="F81:F89" si="25">D81+E81</f>
        <v>3119496.84</v>
      </c>
    </row>
    <row r="82" spans="1:6" ht="27" customHeight="1">
      <c r="A82" s="267" t="s">
        <v>662</v>
      </c>
      <c r="B82" s="260" t="s">
        <v>661</v>
      </c>
      <c r="C82" s="262">
        <v>200</v>
      </c>
      <c r="D82" s="218">
        <v>1139900</v>
      </c>
      <c r="E82" s="134"/>
      <c r="F82" s="134">
        <f t="shared" si="25"/>
        <v>1139900</v>
      </c>
    </row>
    <row r="83" spans="1:6" ht="27.75" customHeight="1">
      <c r="A83" s="267" t="s">
        <v>98</v>
      </c>
      <c r="B83" s="260" t="s">
        <v>661</v>
      </c>
      <c r="C83" s="262">
        <v>800</v>
      </c>
      <c r="D83" s="218">
        <v>37500</v>
      </c>
      <c r="E83" s="134">
        <v>38102.410000000003</v>
      </c>
      <c r="F83" s="134">
        <f t="shared" si="25"/>
        <v>75602.41</v>
      </c>
    </row>
    <row r="84" spans="1:6" ht="78" customHeight="1">
      <c r="A84" s="267" t="s">
        <v>366</v>
      </c>
      <c r="B84" s="260" t="s">
        <v>663</v>
      </c>
      <c r="C84" s="262">
        <v>100</v>
      </c>
      <c r="D84" s="218">
        <v>2650.93</v>
      </c>
      <c r="E84" s="134"/>
      <c r="F84" s="134">
        <f t="shared" si="25"/>
        <v>2650.93</v>
      </c>
    </row>
    <row r="85" spans="1:6" ht="78" customHeight="1">
      <c r="A85" s="49" t="s">
        <v>664</v>
      </c>
      <c r="B85" s="260" t="s">
        <v>665</v>
      </c>
      <c r="C85" s="262">
        <v>100</v>
      </c>
      <c r="D85" s="218">
        <v>700.23</v>
      </c>
      <c r="E85" s="134">
        <v>252</v>
      </c>
      <c r="F85" s="134">
        <f t="shared" si="25"/>
        <v>952.23</v>
      </c>
    </row>
    <row r="86" spans="1:6" ht="78" customHeight="1">
      <c r="A86" s="267" t="s">
        <v>437</v>
      </c>
      <c r="B86" s="260" t="s">
        <v>666</v>
      </c>
      <c r="C86" s="262">
        <v>100</v>
      </c>
      <c r="D86" s="218">
        <v>69322.320000000007</v>
      </c>
      <c r="E86" s="134">
        <v>24947.64</v>
      </c>
      <c r="F86" s="134">
        <f t="shared" si="25"/>
        <v>94269.96</v>
      </c>
    </row>
    <row r="87" spans="1:6" ht="80.25" customHeight="1">
      <c r="A87" s="267" t="s">
        <v>367</v>
      </c>
      <c r="B87" s="260" t="s">
        <v>667</v>
      </c>
      <c r="C87" s="262">
        <v>100</v>
      </c>
      <c r="D87" s="218">
        <v>262442.32</v>
      </c>
      <c r="E87" s="134"/>
      <c r="F87" s="134">
        <f t="shared" si="25"/>
        <v>262442.32</v>
      </c>
    </row>
    <row r="88" spans="1:6" ht="52.5" customHeight="1">
      <c r="A88" s="49" t="s">
        <v>423</v>
      </c>
      <c r="B88" s="260" t="s">
        <v>668</v>
      </c>
      <c r="C88" s="262">
        <v>100</v>
      </c>
      <c r="D88" s="218">
        <v>483493</v>
      </c>
      <c r="E88" s="134"/>
      <c r="F88" s="134">
        <f t="shared" si="25"/>
        <v>483493</v>
      </c>
    </row>
    <row r="89" spans="1:6" ht="54" customHeight="1">
      <c r="A89" s="49" t="s">
        <v>424</v>
      </c>
      <c r="B89" s="260" t="s">
        <v>669</v>
      </c>
      <c r="C89" s="262">
        <v>100</v>
      </c>
      <c r="D89" s="218">
        <v>551779</v>
      </c>
      <c r="E89" s="134"/>
      <c r="F89" s="134">
        <f t="shared" si="25"/>
        <v>551779</v>
      </c>
    </row>
    <row r="90" spans="1:6" ht="17.25" customHeight="1">
      <c r="A90" s="55" t="s">
        <v>99</v>
      </c>
      <c r="B90" s="48" t="s">
        <v>670</v>
      </c>
      <c r="C90" s="262"/>
      <c r="D90" s="217">
        <f t="shared" ref="D90:F90" si="26">D91</f>
        <v>736890</v>
      </c>
      <c r="E90" s="217">
        <f t="shared" si="26"/>
        <v>0</v>
      </c>
      <c r="F90" s="266">
        <f t="shared" si="26"/>
        <v>736890</v>
      </c>
    </row>
    <row r="91" spans="1:6" ht="24" customHeight="1">
      <c r="A91" s="267" t="s">
        <v>100</v>
      </c>
      <c r="B91" s="260" t="s">
        <v>671</v>
      </c>
      <c r="C91" s="262"/>
      <c r="D91" s="218">
        <f>D92+D93+D94</f>
        <v>736890</v>
      </c>
      <c r="E91" s="218">
        <f t="shared" ref="E91:F91" si="27">E92+E93+E94</f>
        <v>0</v>
      </c>
      <c r="F91" s="82">
        <f t="shared" si="27"/>
        <v>736890</v>
      </c>
    </row>
    <row r="92" spans="1:6" ht="54" customHeight="1">
      <c r="A92" s="267" t="s">
        <v>672</v>
      </c>
      <c r="B92" s="260" t="s">
        <v>673</v>
      </c>
      <c r="C92" s="262">
        <v>600</v>
      </c>
      <c r="D92" s="218">
        <v>25410</v>
      </c>
      <c r="E92" s="134"/>
      <c r="F92" s="134">
        <f t="shared" ref="F92:F94" si="28">D92+E92</f>
        <v>25410</v>
      </c>
    </row>
    <row r="93" spans="1:6" ht="39.75" customHeight="1">
      <c r="A93" s="51" t="s">
        <v>153</v>
      </c>
      <c r="B93" s="260" t="s">
        <v>674</v>
      </c>
      <c r="C93" s="262">
        <v>200</v>
      </c>
      <c r="D93" s="218">
        <v>215985</v>
      </c>
      <c r="E93" s="134"/>
      <c r="F93" s="134">
        <f t="shared" si="28"/>
        <v>215985</v>
      </c>
    </row>
    <row r="94" spans="1:6" ht="39" customHeight="1">
      <c r="A94" s="51" t="s">
        <v>154</v>
      </c>
      <c r="B94" s="260" t="s">
        <v>674</v>
      </c>
      <c r="C94" s="262">
        <v>600</v>
      </c>
      <c r="D94" s="218">
        <v>495495</v>
      </c>
      <c r="E94" s="134"/>
      <c r="F94" s="134">
        <f t="shared" si="28"/>
        <v>495495</v>
      </c>
    </row>
    <row r="95" spans="1:6" ht="18" customHeight="1">
      <c r="A95" s="265" t="s">
        <v>431</v>
      </c>
      <c r="B95" s="59" t="s">
        <v>675</v>
      </c>
      <c r="C95" s="264"/>
      <c r="D95" s="217">
        <f t="shared" ref="D95:F95" si="29">D96</f>
        <v>270000</v>
      </c>
      <c r="E95" s="217">
        <f t="shared" si="29"/>
        <v>0</v>
      </c>
      <c r="F95" s="266">
        <f t="shared" si="29"/>
        <v>270000</v>
      </c>
    </row>
    <row r="96" spans="1:6" ht="20.25" customHeight="1">
      <c r="A96" s="267" t="s">
        <v>88</v>
      </c>
      <c r="B96" s="258" t="s">
        <v>676</v>
      </c>
      <c r="C96" s="264"/>
      <c r="D96" s="218">
        <f t="shared" ref="D96:F96" si="30">D97+D98+D99</f>
        <v>270000</v>
      </c>
      <c r="E96" s="218">
        <f t="shared" si="30"/>
        <v>0</v>
      </c>
      <c r="F96" s="82">
        <f t="shared" si="30"/>
        <v>270000</v>
      </c>
    </row>
    <row r="97" spans="1:6" ht="52.5" customHeight="1">
      <c r="A97" s="267" t="s">
        <v>895</v>
      </c>
      <c r="B97" s="258" t="s">
        <v>756</v>
      </c>
      <c r="C97" s="262">
        <v>300</v>
      </c>
      <c r="D97" s="218">
        <v>21000</v>
      </c>
      <c r="E97" s="134"/>
      <c r="F97" s="134">
        <f t="shared" ref="F97:F99" si="31">D97+E97</f>
        <v>21000</v>
      </c>
    </row>
    <row r="98" spans="1:6" ht="29.25" customHeight="1">
      <c r="A98" s="267" t="s">
        <v>896</v>
      </c>
      <c r="B98" s="260" t="s">
        <v>757</v>
      </c>
      <c r="C98" s="262">
        <v>300</v>
      </c>
      <c r="D98" s="218">
        <v>144000</v>
      </c>
      <c r="E98" s="134"/>
      <c r="F98" s="134">
        <f t="shared" si="31"/>
        <v>144000</v>
      </c>
    </row>
    <row r="99" spans="1:6" ht="27" customHeight="1">
      <c r="A99" s="267" t="s">
        <v>897</v>
      </c>
      <c r="B99" s="260" t="s">
        <v>758</v>
      </c>
      <c r="C99" s="262">
        <v>300</v>
      </c>
      <c r="D99" s="218">
        <v>105000</v>
      </c>
      <c r="E99" s="134"/>
      <c r="F99" s="134">
        <f t="shared" si="31"/>
        <v>105000</v>
      </c>
    </row>
    <row r="100" spans="1:6" ht="37.5" customHeight="1">
      <c r="A100" s="265" t="s">
        <v>198</v>
      </c>
      <c r="B100" s="48" t="s">
        <v>677</v>
      </c>
      <c r="C100" s="262"/>
      <c r="D100" s="217">
        <f t="shared" ref="D100:F100" si="32">D101</f>
        <v>144728.84</v>
      </c>
      <c r="E100" s="217">
        <f t="shared" si="32"/>
        <v>0</v>
      </c>
      <c r="F100" s="266">
        <f t="shared" si="32"/>
        <v>144728.84</v>
      </c>
    </row>
    <row r="101" spans="1:6" ht="22.5" customHeight="1">
      <c r="A101" s="267" t="s">
        <v>88</v>
      </c>
      <c r="B101" s="260" t="s">
        <v>678</v>
      </c>
      <c r="C101" s="262"/>
      <c r="D101" s="218">
        <f>D102+D103</f>
        <v>144728.84</v>
      </c>
      <c r="E101" s="218">
        <f t="shared" ref="E101:F101" si="33">E102+E103</f>
        <v>0</v>
      </c>
      <c r="F101" s="82">
        <f t="shared" si="33"/>
        <v>144728.84</v>
      </c>
    </row>
    <row r="102" spans="1:6" ht="39.75" customHeight="1">
      <c r="A102" s="267" t="s">
        <v>368</v>
      </c>
      <c r="B102" s="260" t="s">
        <v>898</v>
      </c>
      <c r="C102" s="262">
        <v>200</v>
      </c>
      <c r="D102" s="218">
        <v>135728.84</v>
      </c>
      <c r="E102" s="134"/>
      <c r="F102" s="134">
        <f t="shared" ref="F102:F103" si="34">D102+E102</f>
        <v>135728.84</v>
      </c>
    </row>
    <row r="103" spans="1:6" ht="52.5" customHeight="1">
      <c r="A103" s="267" t="s">
        <v>914</v>
      </c>
      <c r="B103" s="260" t="s">
        <v>899</v>
      </c>
      <c r="C103" s="262">
        <v>300</v>
      </c>
      <c r="D103" s="218">
        <v>9000</v>
      </c>
      <c r="E103" s="134"/>
      <c r="F103" s="134">
        <f t="shared" si="34"/>
        <v>9000</v>
      </c>
    </row>
    <row r="104" spans="1:6" ht="27.75" customHeight="1">
      <c r="A104" s="267" t="s">
        <v>679</v>
      </c>
      <c r="B104" s="48" t="s">
        <v>680</v>
      </c>
      <c r="C104" s="262"/>
      <c r="D104" s="217">
        <f>D105+D122+D131</f>
        <v>11959578</v>
      </c>
      <c r="E104" s="217">
        <f t="shared" ref="E104:F104" si="35">E105+E122+E131</f>
        <v>987939</v>
      </c>
      <c r="F104" s="266">
        <f t="shared" si="35"/>
        <v>12947517</v>
      </c>
    </row>
    <row r="105" spans="1:6" ht="19.5" customHeight="1">
      <c r="A105" s="60" t="s">
        <v>681</v>
      </c>
      <c r="B105" s="258" t="s">
        <v>682</v>
      </c>
      <c r="C105" s="262"/>
      <c r="D105" s="218">
        <f>D106+D111+D113+D118</f>
        <v>9663669</v>
      </c>
      <c r="E105" s="218">
        <f t="shared" ref="E105:F105" si="36">E106+E111+E113+E118</f>
        <v>986500</v>
      </c>
      <c r="F105" s="82">
        <f t="shared" si="36"/>
        <v>10650169</v>
      </c>
    </row>
    <row r="106" spans="1:6" ht="18" customHeight="1">
      <c r="A106" s="267" t="s">
        <v>104</v>
      </c>
      <c r="B106" s="258" t="s">
        <v>683</v>
      </c>
      <c r="C106" s="262"/>
      <c r="D106" s="218">
        <f>D107+D108+D109+D110</f>
        <v>4542491</v>
      </c>
      <c r="E106" s="218">
        <f t="shared" ref="E106:F106" si="37">E107+E108+E109+E110</f>
        <v>708500</v>
      </c>
      <c r="F106" s="82">
        <f t="shared" si="37"/>
        <v>5250991</v>
      </c>
    </row>
    <row r="107" spans="1:6" ht="51.75" customHeight="1">
      <c r="A107" s="267" t="s">
        <v>102</v>
      </c>
      <c r="B107" s="258" t="s">
        <v>684</v>
      </c>
      <c r="C107" s="262">
        <v>100</v>
      </c>
      <c r="D107" s="218">
        <v>2385387</v>
      </c>
      <c r="E107" s="134">
        <v>372000</v>
      </c>
      <c r="F107" s="134">
        <f t="shared" ref="F107:F110" si="38">D107+E107</f>
        <v>2757387</v>
      </c>
    </row>
    <row r="108" spans="1:6" ht="42" customHeight="1">
      <c r="A108" s="267" t="s">
        <v>139</v>
      </c>
      <c r="B108" s="258" t="s">
        <v>684</v>
      </c>
      <c r="C108" s="262">
        <v>200</v>
      </c>
      <c r="D108" s="218">
        <v>2128104</v>
      </c>
      <c r="E108" s="134">
        <v>320000</v>
      </c>
      <c r="F108" s="134">
        <f t="shared" si="38"/>
        <v>2448104</v>
      </c>
    </row>
    <row r="109" spans="1:6" ht="28.5" customHeight="1">
      <c r="A109" s="267" t="s">
        <v>103</v>
      </c>
      <c r="B109" s="258" t="s">
        <v>684</v>
      </c>
      <c r="C109" s="262">
        <v>800</v>
      </c>
      <c r="D109" s="218">
        <v>14000</v>
      </c>
      <c r="E109" s="134"/>
      <c r="F109" s="134">
        <f t="shared" si="38"/>
        <v>14000</v>
      </c>
    </row>
    <row r="110" spans="1:6" ht="30" customHeight="1">
      <c r="A110" s="61" t="s">
        <v>140</v>
      </c>
      <c r="B110" s="260" t="s">
        <v>685</v>
      </c>
      <c r="C110" s="262">
        <v>200</v>
      </c>
      <c r="D110" s="218">
        <v>15000</v>
      </c>
      <c r="E110" s="134">
        <v>16500</v>
      </c>
      <c r="F110" s="134">
        <f t="shared" si="38"/>
        <v>31500</v>
      </c>
    </row>
    <row r="111" spans="1:6" ht="27" customHeight="1">
      <c r="A111" s="267" t="s">
        <v>105</v>
      </c>
      <c r="B111" s="258" t="s">
        <v>686</v>
      </c>
      <c r="C111" s="262"/>
      <c r="D111" s="218">
        <f>D112</f>
        <v>100000</v>
      </c>
      <c r="E111" s="218">
        <f t="shared" ref="E111:F111" si="39">E112</f>
        <v>650000</v>
      </c>
      <c r="F111" s="82">
        <f t="shared" si="39"/>
        <v>750000</v>
      </c>
    </row>
    <row r="112" spans="1:6" ht="28.5" customHeight="1">
      <c r="A112" s="267" t="s">
        <v>141</v>
      </c>
      <c r="B112" s="258" t="s">
        <v>687</v>
      </c>
      <c r="C112" s="262">
        <v>200</v>
      </c>
      <c r="D112" s="218">
        <v>100000</v>
      </c>
      <c r="E112" s="134">
        <v>650000</v>
      </c>
      <c r="F112" s="134">
        <f t="shared" ref="F112" si="40">D112+E112</f>
        <v>750000</v>
      </c>
    </row>
    <row r="113" spans="1:6" ht="25.5" customHeight="1">
      <c r="A113" s="267" t="s">
        <v>106</v>
      </c>
      <c r="B113" s="258" t="s">
        <v>688</v>
      </c>
      <c r="C113" s="262"/>
      <c r="D113" s="218">
        <f>D114+D115+D116+D117</f>
        <v>2944938</v>
      </c>
      <c r="E113" s="218">
        <f t="shared" ref="E113:F113" si="41">E114+E115+E116+E117</f>
        <v>0</v>
      </c>
      <c r="F113" s="82">
        <f t="shared" si="41"/>
        <v>2944938</v>
      </c>
    </row>
    <row r="114" spans="1:6" ht="75" customHeight="1">
      <c r="A114" s="43" t="s">
        <v>689</v>
      </c>
      <c r="B114" s="258" t="s">
        <v>690</v>
      </c>
      <c r="C114" s="262">
        <v>100</v>
      </c>
      <c r="D114" s="218">
        <v>2204490</v>
      </c>
      <c r="E114" s="134"/>
      <c r="F114" s="134">
        <f t="shared" ref="F114:F117" si="42">D114+E114</f>
        <v>2204490</v>
      </c>
    </row>
    <row r="115" spans="1:6" ht="66.75" customHeight="1">
      <c r="A115" s="267" t="s">
        <v>297</v>
      </c>
      <c r="B115" s="260" t="s">
        <v>691</v>
      </c>
      <c r="C115" s="262">
        <v>100</v>
      </c>
      <c r="D115" s="218">
        <v>244943</v>
      </c>
      <c r="E115" s="134"/>
      <c r="F115" s="134">
        <f t="shared" si="42"/>
        <v>244943</v>
      </c>
    </row>
    <row r="116" spans="1:6" ht="51.75" customHeight="1">
      <c r="A116" s="49" t="s">
        <v>423</v>
      </c>
      <c r="B116" s="260" t="s">
        <v>692</v>
      </c>
      <c r="C116" s="262">
        <v>100</v>
      </c>
      <c r="D116" s="218">
        <v>306228</v>
      </c>
      <c r="E116" s="134"/>
      <c r="F116" s="134">
        <f t="shared" si="42"/>
        <v>306228</v>
      </c>
    </row>
    <row r="117" spans="1:6" ht="51.75" customHeight="1">
      <c r="A117" s="49" t="s">
        <v>424</v>
      </c>
      <c r="B117" s="260" t="s">
        <v>693</v>
      </c>
      <c r="C117" s="262">
        <v>100</v>
      </c>
      <c r="D117" s="218">
        <v>189277</v>
      </c>
      <c r="E117" s="134"/>
      <c r="F117" s="134">
        <f t="shared" si="42"/>
        <v>189277</v>
      </c>
    </row>
    <row r="118" spans="1:6" ht="21" customHeight="1">
      <c r="A118" s="267" t="s">
        <v>160</v>
      </c>
      <c r="B118" s="258" t="s">
        <v>694</v>
      </c>
      <c r="C118" s="262"/>
      <c r="D118" s="218">
        <f>D119+D120+D121</f>
        <v>2076240</v>
      </c>
      <c r="E118" s="218">
        <f t="shared" ref="E118:F118" si="43">E119+E120+E121</f>
        <v>-372000</v>
      </c>
      <c r="F118" s="82">
        <f t="shared" si="43"/>
        <v>1704240</v>
      </c>
    </row>
    <row r="119" spans="1:6" ht="68.25" customHeight="1">
      <c r="A119" s="267" t="s">
        <v>294</v>
      </c>
      <c r="B119" s="258" t="s">
        <v>759</v>
      </c>
      <c r="C119" s="262">
        <v>100</v>
      </c>
      <c r="D119" s="218">
        <v>1453100</v>
      </c>
      <c r="E119" s="134">
        <v>-372000</v>
      </c>
      <c r="F119" s="134">
        <f t="shared" ref="F119:F121" si="44">D119+E119</f>
        <v>1081100</v>
      </c>
    </row>
    <row r="120" spans="1:6" ht="40.5" customHeight="1">
      <c r="A120" s="267" t="s">
        <v>295</v>
      </c>
      <c r="B120" s="258" t="s">
        <v>759</v>
      </c>
      <c r="C120" s="262">
        <v>200</v>
      </c>
      <c r="D120" s="218">
        <v>384733</v>
      </c>
      <c r="E120" s="134"/>
      <c r="F120" s="134">
        <f t="shared" si="44"/>
        <v>384733</v>
      </c>
    </row>
    <row r="121" spans="1:6" ht="40.5" customHeight="1">
      <c r="A121" s="267" t="s">
        <v>844</v>
      </c>
      <c r="B121" s="258" t="s">
        <v>845</v>
      </c>
      <c r="C121" s="262">
        <v>500</v>
      </c>
      <c r="D121" s="218">
        <v>238407</v>
      </c>
      <c r="E121" s="134"/>
      <c r="F121" s="134">
        <f t="shared" si="44"/>
        <v>238407</v>
      </c>
    </row>
    <row r="122" spans="1:6" ht="27" customHeight="1">
      <c r="A122" s="55" t="s">
        <v>107</v>
      </c>
      <c r="B122" s="59" t="s">
        <v>695</v>
      </c>
      <c r="C122" s="262"/>
      <c r="D122" s="217">
        <f t="shared" ref="D122:F122" si="45">D123</f>
        <v>2045909</v>
      </c>
      <c r="E122" s="217">
        <f t="shared" si="45"/>
        <v>1439</v>
      </c>
      <c r="F122" s="266">
        <f t="shared" si="45"/>
        <v>2047348</v>
      </c>
    </row>
    <row r="123" spans="1:6" ht="18.75" customHeight="1">
      <c r="A123" s="267" t="s">
        <v>96</v>
      </c>
      <c r="B123" s="258" t="s">
        <v>696</v>
      </c>
      <c r="C123" s="262"/>
      <c r="D123" s="218">
        <f>D124+D125+D126+D127+D128+D129+D130</f>
        <v>2045909</v>
      </c>
      <c r="E123" s="218">
        <f t="shared" ref="E123:F123" si="46">E124+E125+E126+E127+E128+E129+E130</f>
        <v>1439</v>
      </c>
      <c r="F123" s="82">
        <f t="shared" si="46"/>
        <v>2047348</v>
      </c>
    </row>
    <row r="124" spans="1:6" ht="65.25" customHeight="1">
      <c r="A124" s="267" t="s">
        <v>108</v>
      </c>
      <c r="B124" s="258" t="s">
        <v>697</v>
      </c>
      <c r="C124" s="262">
        <v>100</v>
      </c>
      <c r="D124" s="218">
        <v>1356305</v>
      </c>
      <c r="E124" s="134">
        <v>-159.88999999999999</v>
      </c>
      <c r="F124" s="134">
        <f t="shared" ref="F124:F130" si="47">D124+E124</f>
        <v>1356145.11</v>
      </c>
    </row>
    <row r="125" spans="1:6" ht="37.5" customHeight="1">
      <c r="A125" s="267" t="s">
        <v>142</v>
      </c>
      <c r="B125" s="258" t="s">
        <v>697</v>
      </c>
      <c r="C125" s="262">
        <v>200</v>
      </c>
      <c r="D125" s="218">
        <v>78534</v>
      </c>
      <c r="E125" s="134"/>
      <c r="F125" s="134">
        <f t="shared" si="47"/>
        <v>78534</v>
      </c>
    </row>
    <row r="126" spans="1:6" ht="27" customHeight="1">
      <c r="A126" s="267" t="s">
        <v>109</v>
      </c>
      <c r="B126" s="258" t="s">
        <v>697</v>
      </c>
      <c r="C126" s="262">
        <v>800</v>
      </c>
      <c r="D126" s="218"/>
      <c r="E126" s="134"/>
      <c r="F126" s="134">
        <f t="shared" si="47"/>
        <v>0</v>
      </c>
    </row>
    <row r="127" spans="1:6" ht="79.5" customHeight="1">
      <c r="A127" s="43" t="s">
        <v>337</v>
      </c>
      <c r="B127" s="46" t="s">
        <v>698</v>
      </c>
      <c r="C127" s="262">
        <v>100</v>
      </c>
      <c r="D127" s="218">
        <v>42295</v>
      </c>
      <c r="E127" s="134">
        <v>159.88999999999999</v>
      </c>
      <c r="F127" s="134">
        <f t="shared" si="47"/>
        <v>42454.89</v>
      </c>
    </row>
    <row r="128" spans="1:6" ht="76.5" customHeight="1">
      <c r="A128" s="43" t="s">
        <v>436</v>
      </c>
      <c r="B128" s="260" t="s">
        <v>699</v>
      </c>
      <c r="C128" s="262">
        <v>100</v>
      </c>
      <c r="D128" s="218">
        <v>380655</v>
      </c>
      <c r="E128" s="134">
        <v>1439</v>
      </c>
      <c r="F128" s="134">
        <f t="shared" si="47"/>
        <v>382094</v>
      </c>
    </row>
    <row r="129" spans="1:6" ht="50.25" customHeight="1">
      <c r="A129" s="49" t="s">
        <v>423</v>
      </c>
      <c r="B129" s="260" t="s">
        <v>700</v>
      </c>
      <c r="C129" s="262">
        <v>100</v>
      </c>
      <c r="D129" s="218">
        <v>110539</v>
      </c>
      <c r="E129" s="134"/>
      <c r="F129" s="134">
        <f t="shared" si="47"/>
        <v>110539</v>
      </c>
    </row>
    <row r="130" spans="1:6" ht="54" customHeight="1">
      <c r="A130" s="49" t="s">
        <v>424</v>
      </c>
      <c r="B130" s="260" t="s">
        <v>701</v>
      </c>
      <c r="C130" s="262">
        <v>100</v>
      </c>
      <c r="D130" s="218">
        <v>77581</v>
      </c>
      <c r="E130" s="134"/>
      <c r="F130" s="134">
        <f t="shared" si="47"/>
        <v>77581</v>
      </c>
    </row>
    <row r="131" spans="1:6" ht="24.75" customHeight="1">
      <c r="A131" s="47" t="s">
        <v>702</v>
      </c>
      <c r="B131" s="53">
        <v>2240000000</v>
      </c>
      <c r="C131" s="264"/>
      <c r="D131" s="217">
        <f>D132</f>
        <v>250000</v>
      </c>
      <c r="E131" s="217">
        <f t="shared" ref="E131:F132" si="48">E132</f>
        <v>0</v>
      </c>
      <c r="F131" s="266">
        <f t="shared" si="48"/>
        <v>250000</v>
      </c>
    </row>
    <row r="132" spans="1:6" ht="23.25" customHeight="1">
      <c r="A132" s="43" t="s">
        <v>703</v>
      </c>
      <c r="B132" s="14">
        <v>2240100000</v>
      </c>
      <c r="C132" s="262"/>
      <c r="D132" s="218">
        <f>D133</f>
        <v>250000</v>
      </c>
      <c r="E132" s="218">
        <f t="shared" si="48"/>
        <v>0</v>
      </c>
      <c r="F132" s="82">
        <f t="shared" si="48"/>
        <v>250000</v>
      </c>
    </row>
    <row r="133" spans="1:6" ht="24" customHeight="1">
      <c r="A133" s="43" t="s">
        <v>704</v>
      </c>
      <c r="B133" s="14">
        <v>2240100230</v>
      </c>
      <c r="C133" s="262">
        <v>200</v>
      </c>
      <c r="D133" s="218">
        <v>250000</v>
      </c>
      <c r="E133" s="134"/>
      <c r="F133" s="134">
        <f t="shared" ref="F133" si="49">D133+E133</f>
        <v>250000</v>
      </c>
    </row>
    <row r="134" spans="1:6" ht="29.25" customHeight="1">
      <c r="A134" s="265" t="s">
        <v>12</v>
      </c>
      <c r="B134" s="48" t="s">
        <v>498</v>
      </c>
      <c r="C134" s="262"/>
      <c r="D134" s="217">
        <f>D135+D138</f>
        <v>530000</v>
      </c>
      <c r="E134" s="217">
        <f t="shared" ref="E134:F134" si="50">E135+E138</f>
        <v>0</v>
      </c>
      <c r="F134" s="266">
        <f t="shared" si="50"/>
        <v>530000</v>
      </c>
    </row>
    <row r="135" spans="1:6" ht="40.5" customHeight="1">
      <c r="A135" s="60" t="s">
        <v>708</v>
      </c>
      <c r="B135" s="258" t="s">
        <v>499</v>
      </c>
      <c r="C135" s="62"/>
      <c r="D135" s="218">
        <f t="shared" ref="D135:F136" si="51">D136</f>
        <v>330000</v>
      </c>
      <c r="E135" s="218">
        <f t="shared" si="51"/>
        <v>0</v>
      </c>
      <c r="F135" s="82">
        <f t="shared" si="51"/>
        <v>330000</v>
      </c>
    </row>
    <row r="136" spans="1:6" ht="27.75" customHeight="1">
      <c r="A136" s="267" t="s">
        <v>110</v>
      </c>
      <c r="B136" s="258" t="s">
        <v>500</v>
      </c>
      <c r="C136" s="62"/>
      <c r="D136" s="218">
        <f t="shared" si="51"/>
        <v>330000</v>
      </c>
      <c r="E136" s="218">
        <f t="shared" si="51"/>
        <v>0</v>
      </c>
      <c r="F136" s="82">
        <f t="shared" si="51"/>
        <v>330000</v>
      </c>
    </row>
    <row r="137" spans="1:6" ht="27.75" customHeight="1">
      <c r="A137" s="267" t="s">
        <v>709</v>
      </c>
      <c r="B137" s="258" t="s">
        <v>501</v>
      </c>
      <c r="C137" s="262">
        <v>200</v>
      </c>
      <c r="D137" s="218">
        <v>330000</v>
      </c>
      <c r="E137" s="134"/>
      <c r="F137" s="134">
        <f t="shared" ref="F137" si="52">D137+E137</f>
        <v>330000</v>
      </c>
    </row>
    <row r="138" spans="1:6" ht="20.25" customHeight="1">
      <c r="A138" s="267" t="s">
        <v>425</v>
      </c>
      <c r="B138" s="258" t="s">
        <v>502</v>
      </c>
      <c r="C138" s="262"/>
      <c r="D138" s="218">
        <f>D139</f>
        <v>200000</v>
      </c>
      <c r="E138" s="218">
        <f t="shared" ref="E138:F139" si="53">E139</f>
        <v>0</v>
      </c>
      <c r="F138" s="82">
        <f t="shared" si="53"/>
        <v>200000</v>
      </c>
    </row>
    <row r="139" spans="1:6" ht="19.5" customHeight="1">
      <c r="A139" s="267" t="s">
        <v>426</v>
      </c>
      <c r="B139" s="258" t="s">
        <v>503</v>
      </c>
      <c r="C139" s="262"/>
      <c r="D139" s="218">
        <f>D140</f>
        <v>200000</v>
      </c>
      <c r="E139" s="218">
        <f t="shared" si="53"/>
        <v>0</v>
      </c>
      <c r="F139" s="82">
        <f t="shared" si="53"/>
        <v>200000</v>
      </c>
    </row>
    <row r="140" spans="1:6" ht="51.75" customHeight="1">
      <c r="A140" s="267" t="s">
        <v>433</v>
      </c>
      <c r="B140" s="258" t="s">
        <v>760</v>
      </c>
      <c r="C140" s="262">
        <v>100</v>
      </c>
      <c r="D140" s="218">
        <v>200000</v>
      </c>
      <c r="E140" s="134"/>
      <c r="F140" s="134">
        <f t="shared" ref="F140" si="54">D140+E140</f>
        <v>200000</v>
      </c>
    </row>
    <row r="141" spans="1:6" ht="28.5" customHeight="1">
      <c r="A141" s="265" t="s">
        <v>514</v>
      </c>
      <c r="B141" s="59" t="s">
        <v>504</v>
      </c>
      <c r="C141" s="264"/>
      <c r="D141" s="217">
        <f>D142</f>
        <v>430000</v>
      </c>
      <c r="E141" s="217">
        <f t="shared" ref="E141:F142" si="55">E142</f>
        <v>0</v>
      </c>
      <c r="F141" s="266">
        <f t="shared" si="55"/>
        <v>430000</v>
      </c>
    </row>
    <row r="142" spans="1:6" ht="26.25" customHeight="1">
      <c r="A142" s="60" t="s">
        <v>515</v>
      </c>
      <c r="B142" s="258" t="s">
        <v>505</v>
      </c>
      <c r="C142" s="262"/>
      <c r="D142" s="218">
        <f>D143</f>
        <v>430000</v>
      </c>
      <c r="E142" s="218">
        <f t="shared" si="55"/>
        <v>0</v>
      </c>
      <c r="F142" s="82">
        <f t="shared" si="55"/>
        <v>430000</v>
      </c>
    </row>
    <row r="143" spans="1:6" ht="19.5" customHeight="1">
      <c r="A143" s="267" t="s">
        <v>516</v>
      </c>
      <c r="B143" s="258" t="s">
        <v>506</v>
      </c>
      <c r="C143" s="262"/>
      <c r="D143" s="218">
        <f>D144+D145+D146</f>
        <v>430000</v>
      </c>
      <c r="E143" s="218">
        <f t="shared" ref="E143:F143" si="56">E144+E145+E146</f>
        <v>0</v>
      </c>
      <c r="F143" s="82">
        <f t="shared" si="56"/>
        <v>430000</v>
      </c>
    </row>
    <row r="144" spans="1:6" ht="38.25" customHeight="1">
      <c r="A144" s="42" t="s">
        <v>517</v>
      </c>
      <c r="B144" s="258" t="s">
        <v>761</v>
      </c>
      <c r="C144" s="262">
        <v>800</v>
      </c>
      <c r="D144" s="218">
        <v>200000</v>
      </c>
      <c r="E144" s="134"/>
      <c r="F144" s="134">
        <f t="shared" ref="F144:F146" si="57">D144+E144</f>
        <v>200000</v>
      </c>
    </row>
    <row r="145" spans="1:6" ht="38.25" customHeight="1">
      <c r="A145" s="267" t="s">
        <v>518</v>
      </c>
      <c r="B145" s="258" t="s">
        <v>762</v>
      </c>
      <c r="C145" s="262">
        <v>800</v>
      </c>
      <c r="D145" s="218">
        <v>200000</v>
      </c>
      <c r="E145" s="134"/>
      <c r="F145" s="134">
        <f t="shared" si="57"/>
        <v>200000</v>
      </c>
    </row>
    <row r="146" spans="1:6" ht="27" customHeight="1">
      <c r="A146" s="43" t="s">
        <v>921</v>
      </c>
      <c r="B146" s="258" t="s">
        <v>920</v>
      </c>
      <c r="C146" s="262">
        <v>200</v>
      </c>
      <c r="D146" s="218">
        <v>30000</v>
      </c>
      <c r="E146" s="134"/>
      <c r="F146" s="134">
        <f t="shared" si="57"/>
        <v>30000</v>
      </c>
    </row>
    <row r="147" spans="1:6" ht="26.25" customHeight="1">
      <c r="A147" s="265" t="s">
        <v>607</v>
      </c>
      <c r="B147" s="59" t="s">
        <v>520</v>
      </c>
      <c r="C147" s="264"/>
      <c r="D147" s="217">
        <f>D148+D151</f>
        <v>340000</v>
      </c>
      <c r="E147" s="217">
        <f t="shared" ref="E147:F147" si="58">E148+E151</f>
        <v>0</v>
      </c>
      <c r="F147" s="266">
        <f t="shared" si="58"/>
        <v>340000</v>
      </c>
    </row>
    <row r="148" spans="1:6" ht="28.5" customHeight="1">
      <c r="A148" s="60" t="s">
        <v>754</v>
      </c>
      <c r="B148" s="258" t="s">
        <v>608</v>
      </c>
      <c r="C148" s="262"/>
      <c r="D148" s="218">
        <f>D149</f>
        <v>190000</v>
      </c>
      <c r="E148" s="218">
        <f t="shared" ref="E148:F149" si="59">E149</f>
        <v>0</v>
      </c>
      <c r="F148" s="82">
        <f t="shared" si="59"/>
        <v>190000</v>
      </c>
    </row>
    <row r="149" spans="1:6" ht="21" customHeight="1">
      <c r="A149" s="267" t="s">
        <v>101</v>
      </c>
      <c r="B149" s="258" t="s">
        <v>609</v>
      </c>
      <c r="C149" s="262"/>
      <c r="D149" s="218">
        <f>D150</f>
        <v>190000</v>
      </c>
      <c r="E149" s="218">
        <f t="shared" si="59"/>
        <v>0</v>
      </c>
      <c r="F149" s="82">
        <f t="shared" si="59"/>
        <v>190000</v>
      </c>
    </row>
    <row r="150" spans="1:6" ht="39" customHeight="1">
      <c r="A150" s="267" t="s">
        <v>610</v>
      </c>
      <c r="B150" s="258" t="s">
        <v>763</v>
      </c>
      <c r="C150" s="262">
        <v>200</v>
      </c>
      <c r="D150" s="218">
        <v>190000</v>
      </c>
      <c r="E150" s="134"/>
      <c r="F150" s="134">
        <f t="shared" ref="F150" si="60">D150+E150</f>
        <v>190000</v>
      </c>
    </row>
    <row r="151" spans="1:6" ht="27.75" customHeight="1">
      <c r="A151" s="267" t="s">
        <v>611</v>
      </c>
      <c r="B151" s="258" t="s">
        <v>710</v>
      </c>
      <c r="C151" s="262"/>
      <c r="D151" s="218">
        <f>D152</f>
        <v>150000</v>
      </c>
      <c r="E151" s="218">
        <f t="shared" ref="E151:F151" si="61">E152</f>
        <v>0</v>
      </c>
      <c r="F151" s="82">
        <f t="shared" si="61"/>
        <v>150000</v>
      </c>
    </row>
    <row r="152" spans="1:6" ht="27.75" customHeight="1">
      <c r="A152" s="267" t="s">
        <v>743</v>
      </c>
      <c r="B152" s="258" t="s">
        <v>711</v>
      </c>
      <c r="C152" s="262"/>
      <c r="D152" s="218">
        <f>D153+D154+D155+D156</f>
        <v>150000</v>
      </c>
      <c r="E152" s="218">
        <f t="shared" ref="E152:F152" si="62">E153+E154+E155+E156</f>
        <v>0</v>
      </c>
      <c r="F152" s="82">
        <f t="shared" si="62"/>
        <v>150000</v>
      </c>
    </row>
    <row r="153" spans="1:6" ht="39" customHeight="1">
      <c r="A153" s="267" t="s">
        <v>901</v>
      </c>
      <c r="B153" s="258" t="s">
        <v>712</v>
      </c>
      <c r="C153" s="262">
        <v>600</v>
      </c>
      <c r="D153" s="218">
        <v>20000</v>
      </c>
      <c r="E153" s="134"/>
      <c r="F153" s="134">
        <f t="shared" ref="F153:F156" si="63">D153+E153</f>
        <v>20000</v>
      </c>
    </row>
    <row r="154" spans="1:6" ht="27" customHeight="1">
      <c r="A154" s="43" t="s">
        <v>755</v>
      </c>
      <c r="B154" s="260" t="s">
        <v>713</v>
      </c>
      <c r="C154" s="262">
        <v>200</v>
      </c>
      <c r="D154" s="218">
        <v>100000</v>
      </c>
      <c r="E154" s="134"/>
      <c r="F154" s="134">
        <f t="shared" si="63"/>
        <v>100000</v>
      </c>
    </row>
    <row r="155" spans="1:6" ht="40.5" customHeight="1">
      <c r="A155" s="43" t="s">
        <v>902</v>
      </c>
      <c r="B155" s="260" t="s">
        <v>713</v>
      </c>
      <c r="C155" s="262">
        <v>600</v>
      </c>
      <c r="D155" s="218">
        <v>20000</v>
      </c>
      <c r="E155" s="134"/>
      <c r="F155" s="134">
        <f t="shared" si="63"/>
        <v>20000</v>
      </c>
    </row>
    <row r="156" spans="1:6" ht="36.75" customHeight="1">
      <c r="A156" s="43" t="s">
        <v>714</v>
      </c>
      <c r="B156" s="260" t="s">
        <v>715</v>
      </c>
      <c r="C156" s="262">
        <v>200</v>
      </c>
      <c r="D156" s="218">
        <v>10000</v>
      </c>
      <c r="E156" s="134"/>
      <c r="F156" s="134">
        <f t="shared" si="63"/>
        <v>10000</v>
      </c>
    </row>
    <row r="157" spans="1:6" ht="28.5" customHeight="1">
      <c r="A157" s="265" t="s">
        <v>716</v>
      </c>
      <c r="B157" s="59" t="s">
        <v>509</v>
      </c>
      <c r="C157" s="264"/>
      <c r="D157" s="217">
        <f>D158+D161</f>
        <v>2150149.4</v>
      </c>
      <c r="E157" s="217">
        <f t="shared" ref="E157:F157" si="64">E158+E161</f>
        <v>-2070149.4</v>
      </c>
      <c r="F157" s="266">
        <f t="shared" si="64"/>
        <v>80000</v>
      </c>
    </row>
    <row r="158" spans="1:6" ht="28.5" customHeight="1">
      <c r="A158" s="267" t="s">
        <v>717</v>
      </c>
      <c r="B158" s="258" t="s">
        <v>510</v>
      </c>
      <c r="C158" s="262"/>
      <c r="D158" s="218">
        <f>D159</f>
        <v>80000</v>
      </c>
      <c r="E158" s="218">
        <f t="shared" ref="E158:F159" si="65">E159</f>
        <v>0</v>
      </c>
      <c r="F158" s="82">
        <f t="shared" si="65"/>
        <v>80000</v>
      </c>
    </row>
    <row r="159" spans="1:6" ht="29.25" customHeight="1">
      <c r="A159" s="267" t="s">
        <v>796</v>
      </c>
      <c r="B159" s="258" t="s">
        <v>511</v>
      </c>
      <c r="C159" s="262"/>
      <c r="D159" s="218">
        <f>D160</f>
        <v>80000</v>
      </c>
      <c r="E159" s="218">
        <f t="shared" si="65"/>
        <v>0</v>
      </c>
      <c r="F159" s="82">
        <f t="shared" si="65"/>
        <v>80000</v>
      </c>
    </row>
    <row r="160" spans="1:6" ht="39.75" customHeight="1">
      <c r="A160" s="137" t="s">
        <v>528</v>
      </c>
      <c r="B160" s="260" t="s">
        <v>764</v>
      </c>
      <c r="C160" s="262">
        <v>200</v>
      </c>
      <c r="D160" s="218">
        <v>80000</v>
      </c>
      <c r="E160" s="134"/>
      <c r="F160" s="134">
        <f t="shared" ref="F160" si="66">D160+E160</f>
        <v>80000</v>
      </c>
    </row>
    <row r="161" spans="1:6" ht="28.5" customHeight="1">
      <c r="A161" s="60" t="s">
        <v>507</v>
      </c>
      <c r="B161" s="260" t="s">
        <v>512</v>
      </c>
      <c r="C161" s="262"/>
      <c r="D161" s="218">
        <f t="shared" ref="D161:F162" si="67">D162</f>
        <v>2070149.4</v>
      </c>
      <c r="E161" s="218">
        <f t="shared" si="67"/>
        <v>-2070149.4</v>
      </c>
      <c r="F161" s="82">
        <f t="shared" si="67"/>
        <v>0</v>
      </c>
    </row>
    <row r="162" spans="1:6" ht="30" customHeight="1">
      <c r="A162" s="267" t="s">
        <v>797</v>
      </c>
      <c r="B162" s="260" t="s">
        <v>513</v>
      </c>
      <c r="C162" s="262"/>
      <c r="D162" s="218">
        <f t="shared" si="67"/>
        <v>2070149.4</v>
      </c>
      <c r="E162" s="218">
        <f t="shared" si="67"/>
        <v>-2070149.4</v>
      </c>
      <c r="F162" s="82">
        <f t="shared" si="67"/>
        <v>0</v>
      </c>
    </row>
    <row r="163" spans="1:6" ht="36.75" customHeight="1">
      <c r="A163" s="43" t="s">
        <v>442</v>
      </c>
      <c r="B163" s="269" t="s">
        <v>718</v>
      </c>
      <c r="C163" s="44">
        <v>400</v>
      </c>
      <c r="D163" s="218">
        <v>2070149.4</v>
      </c>
      <c r="E163" s="134">
        <v>-2070149.4</v>
      </c>
      <c r="F163" s="134">
        <f t="shared" ref="F163" si="68">D163+E163</f>
        <v>0</v>
      </c>
    </row>
    <row r="164" spans="1:6" ht="24" customHeight="1">
      <c r="A164" s="64" t="s">
        <v>521</v>
      </c>
      <c r="B164" s="48" t="s">
        <v>522</v>
      </c>
      <c r="C164" s="264"/>
      <c r="D164" s="217">
        <f>D165+D169+D174+D177</f>
        <v>12470870.390000001</v>
      </c>
      <c r="E164" s="217">
        <f t="shared" ref="E164:F164" si="69">E165+E169+E174+E177</f>
        <v>522301.45</v>
      </c>
      <c r="F164" s="266">
        <f t="shared" si="69"/>
        <v>12993171.84</v>
      </c>
    </row>
    <row r="165" spans="1:6" ht="41.25" customHeight="1">
      <c r="A165" s="43" t="s">
        <v>165</v>
      </c>
      <c r="B165" s="260" t="s">
        <v>523</v>
      </c>
      <c r="C165" s="262"/>
      <c r="D165" s="218">
        <f>D166</f>
        <v>2303000</v>
      </c>
      <c r="E165" s="218">
        <f t="shared" ref="E165:F165" si="70">E166</f>
        <v>269776.2</v>
      </c>
      <c r="F165" s="82">
        <f t="shared" si="70"/>
        <v>2572776.2000000002</v>
      </c>
    </row>
    <row r="166" spans="1:6" ht="27" customHeight="1">
      <c r="A166" s="267" t="s">
        <v>166</v>
      </c>
      <c r="B166" s="260" t="s">
        <v>524</v>
      </c>
      <c r="C166" s="262"/>
      <c r="D166" s="218">
        <f>D168+D167</f>
        <v>2303000</v>
      </c>
      <c r="E166" s="218">
        <f t="shared" ref="E166:F166" si="71">E168+E167</f>
        <v>269776.2</v>
      </c>
      <c r="F166" s="82">
        <f t="shared" si="71"/>
        <v>2572776.2000000002</v>
      </c>
    </row>
    <row r="167" spans="1:6" ht="44.25" customHeight="1">
      <c r="A167" s="257" t="s">
        <v>525</v>
      </c>
      <c r="B167" s="260" t="s">
        <v>719</v>
      </c>
      <c r="C167" s="262">
        <v>200</v>
      </c>
      <c r="D167" s="218"/>
      <c r="E167" s="218">
        <v>269776.2</v>
      </c>
      <c r="F167" s="134">
        <f t="shared" ref="F167:F168" si="72">D167+E167</f>
        <v>269776.2</v>
      </c>
    </row>
    <row r="168" spans="1:6" ht="39.75" customHeight="1">
      <c r="A168" s="13" t="s">
        <v>846</v>
      </c>
      <c r="B168" s="14">
        <v>2710108010</v>
      </c>
      <c r="C168" s="262">
        <v>500</v>
      </c>
      <c r="D168" s="218">
        <v>2303000</v>
      </c>
      <c r="E168" s="134"/>
      <c r="F168" s="134">
        <f t="shared" si="72"/>
        <v>2303000</v>
      </c>
    </row>
    <row r="169" spans="1:6" ht="37.5" customHeight="1">
      <c r="A169" s="13" t="s">
        <v>167</v>
      </c>
      <c r="B169" s="260" t="s">
        <v>526</v>
      </c>
      <c r="C169" s="262"/>
      <c r="D169" s="218">
        <f>D170</f>
        <v>9882870.3900000006</v>
      </c>
      <c r="E169" s="218">
        <f t="shared" ref="E169:F169" si="73">E170</f>
        <v>252525.25</v>
      </c>
      <c r="F169" s="82">
        <f t="shared" si="73"/>
        <v>10135395.640000001</v>
      </c>
    </row>
    <row r="170" spans="1:6" ht="28.5" customHeight="1">
      <c r="A170" s="267" t="s">
        <v>168</v>
      </c>
      <c r="B170" s="260" t="s">
        <v>527</v>
      </c>
      <c r="C170" s="262"/>
      <c r="D170" s="218">
        <f>D171+D173+D172</f>
        <v>9882870.3900000006</v>
      </c>
      <c r="E170" s="218">
        <f t="shared" ref="E170:F170" si="74">E171+E173+E172</f>
        <v>252525.25</v>
      </c>
      <c r="F170" s="82">
        <f t="shared" si="74"/>
        <v>10135395.640000001</v>
      </c>
    </row>
    <row r="171" spans="1:6" ht="51.75" customHeight="1">
      <c r="A171" s="13" t="s">
        <v>529</v>
      </c>
      <c r="B171" s="260" t="s">
        <v>720</v>
      </c>
      <c r="C171" s="262">
        <v>200</v>
      </c>
      <c r="D171" s="218">
        <v>4624154.8099999996</v>
      </c>
      <c r="E171" s="134"/>
      <c r="F171" s="134">
        <f t="shared" ref="F171:F173" si="75">D171+E171</f>
        <v>4624154.8099999996</v>
      </c>
    </row>
    <row r="172" spans="1:6" ht="41.25" customHeight="1">
      <c r="A172" s="257" t="s">
        <v>942</v>
      </c>
      <c r="B172" s="260" t="s">
        <v>949</v>
      </c>
      <c r="C172" s="262">
        <v>200</v>
      </c>
      <c r="D172" s="218"/>
      <c r="E172" s="134">
        <v>252525.25</v>
      </c>
      <c r="F172" s="134">
        <f t="shared" si="75"/>
        <v>252525.25</v>
      </c>
    </row>
    <row r="173" spans="1:6" ht="65.25" customHeight="1">
      <c r="A173" s="256" t="s">
        <v>807</v>
      </c>
      <c r="B173" s="260" t="s">
        <v>721</v>
      </c>
      <c r="C173" s="262">
        <v>200</v>
      </c>
      <c r="D173" s="218">
        <v>5258715.58</v>
      </c>
      <c r="E173" s="134"/>
      <c r="F173" s="134">
        <f t="shared" si="75"/>
        <v>5258715.58</v>
      </c>
    </row>
    <row r="174" spans="1:6" ht="24" customHeight="1">
      <c r="A174" s="43" t="s">
        <v>530</v>
      </c>
      <c r="B174" s="260" t="s">
        <v>531</v>
      </c>
      <c r="C174" s="262"/>
      <c r="D174" s="218">
        <f>D175</f>
        <v>35000</v>
      </c>
      <c r="E174" s="218">
        <f t="shared" ref="E174:F175" si="76">E175</f>
        <v>0</v>
      </c>
      <c r="F174" s="82">
        <f t="shared" si="76"/>
        <v>35000</v>
      </c>
    </row>
    <row r="175" spans="1:6" ht="24" customHeight="1">
      <c r="A175" s="43" t="s">
        <v>532</v>
      </c>
      <c r="B175" s="260" t="s">
        <v>533</v>
      </c>
      <c r="C175" s="262"/>
      <c r="D175" s="218">
        <f>D176</f>
        <v>35000</v>
      </c>
      <c r="E175" s="218">
        <f t="shared" si="76"/>
        <v>0</v>
      </c>
      <c r="F175" s="82">
        <f t="shared" si="76"/>
        <v>35000</v>
      </c>
    </row>
    <row r="176" spans="1:6" ht="38.25" customHeight="1">
      <c r="A176" s="43" t="s">
        <v>534</v>
      </c>
      <c r="B176" s="260" t="s">
        <v>765</v>
      </c>
      <c r="C176" s="262">
        <v>200</v>
      </c>
      <c r="D176" s="218">
        <v>35000</v>
      </c>
      <c r="E176" s="134"/>
      <c r="F176" s="134">
        <f t="shared" ref="F176" si="77">D176+E176</f>
        <v>35000</v>
      </c>
    </row>
    <row r="177" spans="1:6" ht="26.25" customHeight="1">
      <c r="A177" s="43" t="s">
        <v>747</v>
      </c>
      <c r="B177" s="260" t="s">
        <v>748</v>
      </c>
      <c r="C177" s="262"/>
      <c r="D177" s="218">
        <f>D178</f>
        <v>250000</v>
      </c>
      <c r="E177" s="218">
        <f t="shared" ref="E177:F178" si="78">E178</f>
        <v>0</v>
      </c>
      <c r="F177" s="82">
        <f t="shared" si="78"/>
        <v>250000</v>
      </c>
    </row>
    <row r="178" spans="1:6" ht="25.5" customHeight="1">
      <c r="A178" s="43" t="s">
        <v>749</v>
      </c>
      <c r="B178" s="260" t="s">
        <v>751</v>
      </c>
      <c r="C178" s="262"/>
      <c r="D178" s="218">
        <f>D179</f>
        <v>250000</v>
      </c>
      <c r="E178" s="218">
        <f t="shared" si="78"/>
        <v>0</v>
      </c>
      <c r="F178" s="82">
        <f t="shared" si="78"/>
        <v>250000</v>
      </c>
    </row>
    <row r="179" spans="1:6" ht="77.25" customHeight="1">
      <c r="A179" s="43" t="s">
        <v>750</v>
      </c>
      <c r="B179" s="260" t="s">
        <v>766</v>
      </c>
      <c r="C179" s="262">
        <v>200</v>
      </c>
      <c r="D179" s="218">
        <v>250000</v>
      </c>
      <c r="E179" s="134"/>
      <c r="F179" s="134">
        <f t="shared" ref="F179" si="79">D179+E179</f>
        <v>250000</v>
      </c>
    </row>
    <row r="180" spans="1:6" ht="26.25" customHeight="1">
      <c r="A180" s="267" t="s">
        <v>535</v>
      </c>
      <c r="B180" s="48" t="s">
        <v>536</v>
      </c>
      <c r="C180" s="262"/>
      <c r="D180" s="217">
        <f>D181+D184+D191+D198+D202+D207+D210+D213+D188+D216</f>
        <v>10955510</v>
      </c>
      <c r="E180" s="217">
        <f>E181+E184+E191+E198+E202+E207+E210+E213+E188+E216</f>
        <v>5900000</v>
      </c>
      <c r="F180" s="266">
        <f>F181+F184+F191+F198+F202+F207+F210+F213+F188+F216</f>
        <v>16855510</v>
      </c>
    </row>
    <row r="181" spans="1:6" ht="26.25" customHeight="1">
      <c r="A181" s="267" t="s">
        <v>537</v>
      </c>
      <c r="B181" s="260" t="s">
        <v>538</v>
      </c>
      <c r="C181" s="44"/>
      <c r="D181" s="218">
        <f t="shared" ref="D181:F182" si="80">D182</f>
        <v>150000</v>
      </c>
      <c r="E181" s="218">
        <f t="shared" si="80"/>
        <v>0</v>
      </c>
      <c r="F181" s="82">
        <f t="shared" si="80"/>
        <v>150000</v>
      </c>
    </row>
    <row r="182" spans="1:6" ht="18.75" customHeight="1">
      <c r="A182" s="267" t="s">
        <v>156</v>
      </c>
      <c r="B182" s="260" t="s">
        <v>539</v>
      </c>
      <c r="C182" s="44"/>
      <c r="D182" s="218">
        <f>D183</f>
        <v>150000</v>
      </c>
      <c r="E182" s="218">
        <f t="shared" si="80"/>
        <v>0</v>
      </c>
      <c r="F182" s="82">
        <f t="shared" si="80"/>
        <v>150000</v>
      </c>
    </row>
    <row r="183" spans="1:6" ht="29.25" customHeight="1">
      <c r="A183" s="267" t="s">
        <v>370</v>
      </c>
      <c r="B183" s="260" t="s">
        <v>540</v>
      </c>
      <c r="C183" s="262">
        <v>300</v>
      </c>
      <c r="D183" s="218">
        <v>150000</v>
      </c>
      <c r="E183" s="134"/>
      <c r="F183" s="134">
        <f t="shared" ref="F183" si="81">D183+E183</f>
        <v>150000</v>
      </c>
    </row>
    <row r="184" spans="1:6" ht="18.75" customHeight="1">
      <c r="A184" s="50" t="s">
        <v>169</v>
      </c>
      <c r="B184" s="260" t="s">
        <v>553</v>
      </c>
      <c r="C184" s="44"/>
      <c r="D184" s="218">
        <f t="shared" ref="D184:F184" si="82">D185</f>
        <v>463910</v>
      </c>
      <c r="E184" s="218">
        <f t="shared" si="82"/>
        <v>0</v>
      </c>
      <c r="F184" s="82">
        <f t="shared" si="82"/>
        <v>463910</v>
      </c>
    </row>
    <row r="185" spans="1:6" ht="21.75" customHeight="1">
      <c r="A185" s="267" t="s">
        <v>556</v>
      </c>
      <c r="B185" s="260" t="s">
        <v>554</v>
      </c>
      <c r="C185" s="44"/>
      <c r="D185" s="218">
        <f>D186+D187</f>
        <v>463910</v>
      </c>
      <c r="E185" s="218">
        <f t="shared" ref="E185:F185" si="83">E186+E187</f>
        <v>0</v>
      </c>
      <c r="F185" s="82">
        <f t="shared" si="83"/>
        <v>463910</v>
      </c>
    </row>
    <row r="186" spans="1:6" ht="37.5" customHeight="1">
      <c r="A186" s="43" t="s">
        <v>557</v>
      </c>
      <c r="B186" s="260" t="s">
        <v>555</v>
      </c>
      <c r="C186" s="44">
        <v>400</v>
      </c>
      <c r="D186" s="218">
        <v>463910</v>
      </c>
      <c r="E186" s="134">
        <v>-350000</v>
      </c>
      <c r="F186" s="134">
        <f t="shared" ref="F186:F187" si="84">D186+E186</f>
        <v>113910</v>
      </c>
    </row>
    <row r="187" spans="1:6" ht="27.75" customHeight="1">
      <c r="A187" s="50" t="s">
        <v>944</v>
      </c>
      <c r="B187" s="260" t="s">
        <v>945</v>
      </c>
      <c r="C187" s="44">
        <v>500</v>
      </c>
      <c r="D187" s="218"/>
      <c r="E187" s="251">
        <v>350000</v>
      </c>
      <c r="F187" s="134">
        <f t="shared" si="84"/>
        <v>350000</v>
      </c>
    </row>
    <row r="188" spans="1:6" ht="27" customHeight="1">
      <c r="A188" s="43" t="s">
        <v>558</v>
      </c>
      <c r="B188" s="260" t="s">
        <v>541</v>
      </c>
      <c r="C188" s="44"/>
      <c r="D188" s="218">
        <f>D189</f>
        <v>10000</v>
      </c>
      <c r="E188" s="218">
        <f t="shared" ref="E188:F189" si="85">E189</f>
        <v>0</v>
      </c>
      <c r="F188" s="82">
        <f t="shared" si="85"/>
        <v>10000</v>
      </c>
    </row>
    <row r="189" spans="1:6" ht="26.25" customHeight="1">
      <c r="A189" s="43" t="s">
        <v>374</v>
      </c>
      <c r="B189" s="260" t="s">
        <v>542</v>
      </c>
      <c r="C189" s="44"/>
      <c r="D189" s="218">
        <f>D190</f>
        <v>10000</v>
      </c>
      <c r="E189" s="218">
        <f t="shared" si="85"/>
        <v>0</v>
      </c>
      <c r="F189" s="82">
        <f t="shared" si="85"/>
        <v>10000</v>
      </c>
    </row>
    <row r="190" spans="1:6" ht="51.75" customHeight="1">
      <c r="A190" s="43" t="s">
        <v>560</v>
      </c>
      <c r="B190" s="260" t="s">
        <v>559</v>
      </c>
      <c r="C190" s="44">
        <v>300</v>
      </c>
      <c r="D190" s="218">
        <v>10000</v>
      </c>
      <c r="E190" s="134"/>
      <c r="F190" s="134">
        <f t="shared" ref="F190" si="86">D190+E190</f>
        <v>10000</v>
      </c>
    </row>
    <row r="191" spans="1:6" ht="25.5" customHeight="1">
      <c r="A191" s="43" t="s">
        <v>561</v>
      </c>
      <c r="B191" s="260" t="s">
        <v>543</v>
      </c>
      <c r="C191" s="44"/>
      <c r="D191" s="218">
        <f>D192+D196</f>
        <v>1383100</v>
      </c>
      <c r="E191" s="218">
        <f t="shared" ref="E191:F191" si="87">E192+E196</f>
        <v>0</v>
      </c>
      <c r="F191" s="82">
        <f t="shared" si="87"/>
        <v>1383100</v>
      </c>
    </row>
    <row r="192" spans="1:6" ht="18" customHeight="1">
      <c r="A192" s="43" t="s">
        <v>175</v>
      </c>
      <c r="B192" s="260" t="s">
        <v>544</v>
      </c>
      <c r="C192" s="44"/>
      <c r="D192" s="218">
        <f>D193+D194+D195</f>
        <v>1023100</v>
      </c>
      <c r="E192" s="218">
        <f t="shared" ref="E192:F192" si="88">E193+E194+E195</f>
        <v>0</v>
      </c>
      <c r="F192" s="82">
        <f t="shared" si="88"/>
        <v>1023100</v>
      </c>
    </row>
    <row r="193" spans="1:6" ht="39" customHeight="1">
      <c r="A193" s="43" t="s">
        <v>563</v>
      </c>
      <c r="B193" s="260" t="s">
        <v>767</v>
      </c>
      <c r="C193" s="44">
        <v>200</v>
      </c>
      <c r="D193" s="218">
        <v>879900</v>
      </c>
      <c r="E193" s="134"/>
      <c r="F193" s="134">
        <f t="shared" ref="F193:F195" si="89">D193+E193</f>
        <v>879900</v>
      </c>
    </row>
    <row r="194" spans="1:6" ht="26.25" customHeight="1">
      <c r="A194" s="43" t="s">
        <v>177</v>
      </c>
      <c r="B194" s="260" t="s">
        <v>768</v>
      </c>
      <c r="C194" s="44">
        <v>200</v>
      </c>
      <c r="D194" s="218">
        <v>97000</v>
      </c>
      <c r="E194" s="134"/>
      <c r="F194" s="134">
        <f t="shared" si="89"/>
        <v>97000</v>
      </c>
    </row>
    <row r="195" spans="1:6" ht="42" customHeight="1">
      <c r="A195" s="50" t="s">
        <v>838</v>
      </c>
      <c r="B195" s="260" t="s">
        <v>839</v>
      </c>
      <c r="C195" s="44">
        <v>500</v>
      </c>
      <c r="D195" s="218">
        <v>46200</v>
      </c>
      <c r="E195" s="134"/>
      <c r="F195" s="134">
        <f t="shared" si="89"/>
        <v>46200</v>
      </c>
    </row>
    <row r="196" spans="1:6" ht="39.75" customHeight="1">
      <c r="A196" s="43" t="s">
        <v>427</v>
      </c>
      <c r="B196" s="260" t="s">
        <v>562</v>
      </c>
      <c r="C196" s="44"/>
      <c r="D196" s="218">
        <f>D197</f>
        <v>360000</v>
      </c>
      <c r="E196" s="218">
        <f t="shared" ref="E196:F196" si="90">E197</f>
        <v>0</v>
      </c>
      <c r="F196" s="82">
        <f t="shared" si="90"/>
        <v>360000</v>
      </c>
    </row>
    <row r="197" spans="1:6" ht="54" customHeight="1">
      <c r="A197" s="137" t="s">
        <v>428</v>
      </c>
      <c r="B197" s="260" t="s">
        <v>769</v>
      </c>
      <c r="C197" s="44">
        <v>800</v>
      </c>
      <c r="D197" s="218">
        <v>360000</v>
      </c>
      <c r="E197" s="218"/>
      <c r="F197" s="134">
        <f t="shared" ref="F197" si="91">D197+E197</f>
        <v>360000</v>
      </c>
    </row>
    <row r="198" spans="1:6" ht="26.25" customHeight="1">
      <c r="A198" s="43" t="s">
        <v>170</v>
      </c>
      <c r="B198" s="260" t="s">
        <v>545</v>
      </c>
      <c r="C198" s="44"/>
      <c r="D198" s="218">
        <f t="shared" ref="D198:F198" si="92">D199</f>
        <v>1787900</v>
      </c>
      <c r="E198" s="218">
        <f t="shared" si="92"/>
        <v>-200000</v>
      </c>
      <c r="F198" s="82">
        <f t="shared" si="92"/>
        <v>1587900</v>
      </c>
    </row>
    <row r="199" spans="1:6" ht="22.5" customHeight="1">
      <c r="A199" s="267" t="s">
        <v>188</v>
      </c>
      <c r="B199" s="260" t="s">
        <v>546</v>
      </c>
      <c r="C199" s="44"/>
      <c r="D199" s="218">
        <f>D200+D201</f>
        <v>1787900</v>
      </c>
      <c r="E199" s="218">
        <f t="shared" ref="E199:F199" si="93">E200+E201</f>
        <v>-200000</v>
      </c>
      <c r="F199" s="82">
        <f t="shared" si="93"/>
        <v>1587900</v>
      </c>
    </row>
    <row r="200" spans="1:6" ht="25.5" customHeight="1">
      <c r="A200" s="43" t="s">
        <v>290</v>
      </c>
      <c r="B200" s="260" t="s">
        <v>770</v>
      </c>
      <c r="C200" s="262">
        <v>200</v>
      </c>
      <c r="D200" s="218">
        <v>900000</v>
      </c>
      <c r="E200" s="134">
        <v>-200000</v>
      </c>
      <c r="F200" s="134">
        <f t="shared" ref="F200:F201" si="94">D200+E200</f>
        <v>700000</v>
      </c>
    </row>
    <row r="201" spans="1:6" ht="39.75" customHeight="1">
      <c r="A201" s="43" t="s">
        <v>834</v>
      </c>
      <c r="B201" s="260" t="s">
        <v>835</v>
      </c>
      <c r="C201" s="44">
        <v>500</v>
      </c>
      <c r="D201" s="218">
        <v>887900</v>
      </c>
      <c r="E201" s="134"/>
      <c r="F201" s="134">
        <f t="shared" si="94"/>
        <v>887900</v>
      </c>
    </row>
    <row r="202" spans="1:6" ht="24" customHeight="1">
      <c r="A202" s="43" t="s">
        <v>171</v>
      </c>
      <c r="B202" s="260" t="s">
        <v>547</v>
      </c>
      <c r="C202" s="44"/>
      <c r="D202" s="218">
        <f t="shared" ref="D202:F202" si="95">D203</f>
        <v>5500000</v>
      </c>
      <c r="E202" s="218">
        <f t="shared" si="95"/>
        <v>5900000</v>
      </c>
      <c r="F202" s="82">
        <f t="shared" si="95"/>
        <v>11400000</v>
      </c>
    </row>
    <row r="203" spans="1:6" ht="19.5" customHeight="1">
      <c r="A203" s="267" t="s">
        <v>189</v>
      </c>
      <c r="B203" s="260" t="s">
        <v>548</v>
      </c>
      <c r="C203" s="44"/>
      <c r="D203" s="218">
        <f>D204+D205+D206</f>
        <v>5500000</v>
      </c>
      <c r="E203" s="218">
        <f t="shared" ref="E203:F203" si="96">E204+E205+E206</f>
        <v>5900000</v>
      </c>
      <c r="F203" s="82">
        <f t="shared" si="96"/>
        <v>11400000</v>
      </c>
    </row>
    <row r="204" spans="1:6" ht="36.75" customHeight="1">
      <c r="A204" s="43" t="s">
        <v>173</v>
      </c>
      <c r="B204" s="260" t="s">
        <v>772</v>
      </c>
      <c r="C204" s="44">
        <v>800</v>
      </c>
      <c r="D204" s="218">
        <v>4131000</v>
      </c>
      <c r="E204" s="134">
        <v>5900000</v>
      </c>
      <c r="F204" s="134">
        <f t="shared" ref="F204:F206" si="97">D204+E204</f>
        <v>10031000</v>
      </c>
    </row>
    <row r="205" spans="1:6" ht="25.5" customHeight="1">
      <c r="A205" s="43" t="s">
        <v>176</v>
      </c>
      <c r="B205" s="260" t="s">
        <v>773</v>
      </c>
      <c r="C205" s="262">
        <v>200</v>
      </c>
      <c r="D205" s="218">
        <v>500000</v>
      </c>
      <c r="E205" s="134"/>
      <c r="F205" s="134">
        <f t="shared" si="97"/>
        <v>500000</v>
      </c>
    </row>
    <row r="206" spans="1:6" ht="36" customHeight="1">
      <c r="A206" s="43" t="s">
        <v>840</v>
      </c>
      <c r="B206" s="260" t="s">
        <v>841</v>
      </c>
      <c r="C206" s="44">
        <v>500</v>
      </c>
      <c r="D206" s="218">
        <v>869000</v>
      </c>
      <c r="E206" s="134"/>
      <c r="F206" s="134">
        <f t="shared" si="97"/>
        <v>869000</v>
      </c>
    </row>
    <row r="207" spans="1:6" ht="25.5" customHeight="1">
      <c r="A207" s="43" t="s">
        <v>174</v>
      </c>
      <c r="B207" s="260" t="s">
        <v>549</v>
      </c>
      <c r="C207" s="44"/>
      <c r="D207" s="218">
        <f t="shared" ref="D207:F208" si="98">D208</f>
        <v>200000</v>
      </c>
      <c r="E207" s="218">
        <f t="shared" si="98"/>
        <v>0</v>
      </c>
      <c r="F207" s="82">
        <f t="shared" si="98"/>
        <v>200000</v>
      </c>
    </row>
    <row r="208" spans="1:6" ht="19.5" customHeight="1">
      <c r="A208" s="267" t="s">
        <v>564</v>
      </c>
      <c r="B208" s="260" t="s">
        <v>550</v>
      </c>
      <c r="C208" s="44"/>
      <c r="D208" s="218">
        <f>D209</f>
        <v>200000</v>
      </c>
      <c r="E208" s="218">
        <f t="shared" si="98"/>
        <v>0</v>
      </c>
      <c r="F208" s="82">
        <f t="shared" si="98"/>
        <v>200000</v>
      </c>
    </row>
    <row r="209" spans="1:6" ht="38.25" customHeight="1">
      <c r="A209" s="43" t="s">
        <v>836</v>
      </c>
      <c r="B209" s="260" t="s">
        <v>837</v>
      </c>
      <c r="C209" s="44">
        <v>500</v>
      </c>
      <c r="D209" s="218">
        <v>200000</v>
      </c>
      <c r="E209" s="134"/>
      <c r="F209" s="134">
        <f t="shared" ref="F209" si="99">D209+E209</f>
        <v>200000</v>
      </c>
    </row>
    <row r="210" spans="1:6" ht="26.25" customHeight="1">
      <c r="A210" s="43" t="s">
        <v>565</v>
      </c>
      <c r="B210" s="260" t="s">
        <v>551</v>
      </c>
      <c r="C210" s="44"/>
      <c r="D210" s="218">
        <f t="shared" ref="D210:F211" si="100">D211</f>
        <v>100000</v>
      </c>
      <c r="E210" s="218">
        <f t="shared" si="100"/>
        <v>0</v>
      </c>
      <c r="F210" s="82">
        <f t="shared" si="100"/>
        <v>100000</v>
      </c>
    </row>
    <row r="211" spans="1:6" ht="18.75" customHeight="1">
      <c r="A211" s="50" t="s">
        <v>197</v>
      </c>
      <c r="B211" s="260" t="s">
        <v>552</v>
      </c>
      <c r="C211" s="44"/>
      <c r="D211" s="218">
        <f>D212</f>
        <v>100000</v>
      </c>
      <c r="E211" s="218">
        <f t="shared" si="100"/>
        <v>0</v>
      </c>
      <c r="F211" s="82">
        <f t="shared" si="100"/>
        <v>100000</v>
      </c>
    </row>
    <row r="212" spans="1:6" ht="39.75" customHeight="1">
      <c r="A212" s="43" t="s">
        <v>566</v>
      </c>
      <c r="B212" s="260" t="s">
        <v>776</v>
      </c>
      <c r="C212" s="44">
        <v>200</v>
      </c>
      <c r="D212" s="218">
        <v>100000</v>
      </c>
      <c r="E212" s="134"/>
      <c r="F212" s="134">
        <f t="shared" ref="F212" si="101">D212+E212</f>
        <v>100000</v>
      </c>
    </row>
    <row r="213" spans="1:6" ht="51.75" customHeight="1">
      <c r="A213" s="43" t="s">
        <v>567</v>
      </c>
      <c r="B213" s="260" t="s">
        <v>568</v>
      </c>
      <c r="C213" s="44"/>
      <c r="D213" s="218">
        <f t="shared" ref="D213:F214" si="102">D214</f>
        <v>360600</v>
      </c>
      <c r="E213" s="218">
        <f t="shared" si="102"/>
        <v>0</v>
      </c>
      <c r="F213" s="82">
        <f t="shared" si="102"/>
        <v>360600</v>
      </c>
    </row>
    <row r="214" spans="1:6" ht="27" customHeight="1">
      <c r="A214" s="43" t="s">
        <v>172</v>
      </c>
      <c r="B214" s="260" t="s">
        <v>569</v>
      </c>
      <c r="C214" s="44"/>
      <c r="D214" s="218">
        <f t="shared" si="102"/>
        <v>360600</v>
      </c>
      <c r="E214" s="218">
        <f t="shared" si="102"/>
        <v>0</v>
      </c>
      <c r="F214" s="82">
        <f t="shared" si="102"/>
        <v>360600</v>
      </c>
    </row>
    <row r="215" spans="1:6" ht="54" customHeight="1">
      <c r="A215" s="149" t="s">
        <v>842</v>
      </c>
      <c r="B215" s="260" t="s">
        <v>843</v>
      </c>
      <c r="C215" s="44">
        <v>500</v>
      </c>
      <c r="D215" s="218">
        <v>360600</v>
      </c>
      <c r="E215" s="134"/>
      <c r="F215" s="134">
        <f t="shared" ref="F215" si="103">D215+E215</f>
        <v>360600</v>
      </c>
    </row>
    <row r="216" spans="1:6" ht="28.5" customHeight="1">
      <c r="A216" s="149" t="s">
        <v>848</v>
      </c>
      <c r="B216" s="260" t="s">
        <v>852</v>
      </c>
      <c r="C216" s="44"/>
      <c r="D216" s="218">
        <f t="shared" ref="D216:F216" si="104">D217</f>
        <v>1000000</v>
      </c>
      <c r="E216" s="218">
        <f t="shared" si="104"/>
        <v>200000</v>
      </c>
      <c r="F216" s="82">
        <f t="shared" si="104"/>
        <v>1200000</v>
      </c>
    </row>
    <row r="217" spans="1:6" ht="20.25" customHeight="1">
      <c r="A217" s="50" t="s">
        <v>849</v>
      </c>
      <c r="B217" s="260" t="s">
        <v>853</v>
      </c>
      <c r="C217" s="44"/>
      <c r="D217" s="218">
        <f>D219+D218</f>
        <v>1000000</v>
      </c>
      <c r="E217" s="218">
        <f t="shared" ref="E217:F217" si="105">E219+E218</f>
        <v>200000</v>
      </c>
      <c r="F217" s="82">
        <f t="shared" si="105"/>
        <v>1200000</v>
      </c>
    </row>
    <row r="218" spans="1:6" ht="36.75" customHeight="1">
      <c r="A218" s="43" t="s">
        <v>850</v>
      </c>
      <c r="B218" s="260" t="s">
        <v>854</v>
      </c>
      <c r="C218" s="44">
        <v>200</v>
      </c>
      <c r="D218" s="218">
        <v>950000</v>
      </c>
      <c r="E218" s="134">
        <v>200000</v>
      </c>
      <c r="F218" s="134">
        <f t="shared" ref="F218:F219" si="106">D218+E218</f>
        <v>1150000</v>
      </c>
    </row>
    <row r="219" spans="1:6" ht="39.75" customHeight="1">
      <c r="A219" s="43" t="s">
        <v>851</v>
      </c>
      <c r="B219" s="260" t="s">
        <v>855</v>
      </c>
      <c r="C219" s="44">
        <v>200</v>
      </c>
      <c r="D219" s="218">
        <v>50000</v>
      </c>
      <c r="E219" s="134"/>
      <c r="F219" s="134">
        <f t="shared" si="106"/>
        <v>50000</v>
      </c>
    </row>
    <row r="220" spans="1:6" ht="41.25" customHeight="1">
      <c r="A220" s="267" t="s">
        <v>881</v>
      </c>
      <c r="B220" s="48" t="s">
        <v>571</v>
      </c>
      <c r="C220" s="262"/>
      <c r="D220" s="217">
        <f>D221+D226</f>
        <v>1380000</v>
      </c>
      <c r="E220" s="217">
        <f t="shared" ref="E220:F220" si="107">E221+E226</f>
        <v>0</v>
      </c>
      <c r="F220" s="266">
        <f t="shared" si="107"/>
        <v>1380000</v>
      </c>
    </row>
    <row r="221" spans="1:6" ht="27.75" customHeight="1">
      <c r="A221" s="267" t="s">
        <v>882</v>
      </c>
      <c r="B221" s="258" t="s">
        <v>572</v>
      </c>
      <c r="C221" s="262"/>
      <c r="D221" s="218">
        <f>D222+D223</f>
        <v>0</v>
      </c>
      <c r="E221" s="218">
        <f t="shared" ref="E221:F221" si="108">E222+E223</f>
        <v>0</v>
      </c>
      <c r="F221" s="82">
        <f t="shared" si="108"/>
        <v>0</v>
      </c>
    </row>
    <row r="222" spans="1:6" ht="25.5" customHeight="1">
      <c r="A222" s="267" t="s">
        <v>883</v>
      </c>
      <c r="B222" s="258" t="s">
        <v>573</v>
      </c>
      <c r="C222" s="262"/>
      <c r="D222" s="218">
        <f>D223</f>
        <v>0</v>
      </c>
      <c r="E222" s="218">
        <f t="shared" ref="E222:F222" si="109">E223</f>
        <v>0</v>
      </c>
      <c r="F222" s="82">
        <f t="shared" si="109"/>
        <v>0</v>
      </c>
    </row>
    <row r="223" spans="1:6" ht="26.25" customHeight="1">
      <c r="A223" s="267" t="s">
        <v>884</v>
      </c>
      <c r="B223" s="258" t="s">
        <v>777</v>
      </c>
      <c r="C223" s="262">
        <v>200</v>
      </c>
      <c r="D223" s="218"/>
      <c r="E223" s="134"/>
      <c r="F223" s="134">
        <f t="shared" ref="F223" si="110">D223+E223</f>
        <v>0</v>
      </c>
    </row>
    <row r="224" spans="1:6" ht="20.25" customHeight="1">
      <c r="A224" s="267" t="s">
        <v>885</v>
      </c>
      <c r="B224" s="258" t="s">
        <v>886</v>
      </c>
      <c r="C224" s="262"/>
      <c r="D224" s="218">
        <f>D225</f>
        <v>0</v>
      </c>
      <c r="E224" s="218">
        <f t="shared" ref="E224:F224" si="111">E225</f>
        <v>0</v>
      </c>
      <c r="F224" s="82">
        <f t="shared" si="111"/>
        <v>0</v>
      </c>
    </row>
    <row r="225" spans="1:6" ht="26.25" customHeight="1">
      <c r="A225" s="267" t="s">
        <v>723</v>
      </c>
      <c r="B225" s="258" t="s">
        <v>887</v>
      </c>
      <c r="C225" s="262">
        <v>200</v>
      </c>
      <c r="D225" s="218"/>
      <c r="E225" s="134"/>
      <c r="F225" s="134">
        <f t="shared" ref="F225" si="112">D225+E225</f>
        <v>0</v>
      </c>
    </row>
    <row r="226" spans="1:6" ht="26.25" customHeight="1">
      <c r="A226" s="267" t="s">
        <v>724</v>
      </c>
      <c r="B226" s="258" t="s">
        <v>728</v>
      </c>
      <c r="C226" s="262"/>
      <c r="D226" s="218">
        <f>D227</f>
        <v>1380000</v>
      </c>
      <c r="E226" s="218">
        <f t="shared" ref="E226:F226" si="113">E227</f>
        <v>0</v>
      </c>
      <c r="F226" s="82">
        <f t="shared" si="113"/>
        <v>1380000</v>
      </c>
    </row>
    <row r="227" spans="1:6" ht="19.5" customHeight="1">
      <c r="A227" s="267" t="s">
        <v>725</v>
      </c>
      <c r="B227" s="258" t="s">
        <v>888</v>
      </c>
      <c r="C227" s="262"/>
      <c r="D227" s="218">
        <f>D228+D229</f>
        <v>1380000</v>
      </c>
      <c r="E227" s="218">
        <f t="shared" ref="E227:F227" si="114">E228+E229</f>
        <v>0</v>
      </c>
      <c r="F227" s="82">
        <f t="shared" si="114"/>
        <v>1380000</v>
      </c>
    </row>
    <row r="228" spans="1:6" ht="26.25" customHeight="1">
      <c r="A228" s="267" t="s">
        <v>726</v>
      </c>
      <c r="B228" s="258" t="s">
        <v>889</v>
      </c>
      <c r="C228" s="262">
        <v>200</v>
      </c>
      <c r="D228" s="218">
        <v>1080000</v>
      </c>
      <c r="E228" s="134"/>
      <c r="F228" s="134">
        <f t="shared" ref="F228:F229" si="115">D228+E228</f>
        <v>1080000</v>
      </c>
    </row>
    <row r="229" spans="1:6" ht="40.5" customHeight="1">
      <c r="A229" s="267" t="s">
        <v>727</v>
      </c>
      <c r="B229" s="258" t="s">
        <v>779</v>
      </c>
      <c r="C229" s="262">
        <v>200</v>
      </c>
      <c r="D229" s="218">
        <v>300000</v>
      </c>
      <c r="E229" s="134"/>
      <c r="F229" s="134">
        <f t="shared" si="115"/>
        <v>300000</v>
      </c>
    </row>
    <row r="230" spans="1:6" ht="27.75" customHeight="1">
      <c r="A230" s="265" t="s">
        <v>577</v>
      </c>
      <c r="B230" s="48" t="s">
        <v>574</v>
      </c>
      <c r="C230" s="262"/>
      <c r="D230" s="217">
        <f>D231+D236</f>
        <v>3295000</v>
      </c>
      <c r="E230" s="217">
        <f t="shared" ref="E230:F230" si="116">E231+E236</f>
        <v>0</v>
      </c>
      <c r="F230" s="266">
        <f t="shared" si="116"/>
        <v>3295000</v>
      </c>
    </row>
    <row r="231" spans="1:6" ht="27" customHeight="1">
      <c r="A231" s="267" t="s">
        <v>578</v>
      </c>
      <c r="B231" s="258" t="s">
        <v>575</v>
      </c>
      <c r="C231" s="262"/>
      <c r="D231" s="218">
        <f t="shared" ref="D231:F231" si="117">D232</f>
        <v>2500000</v>
      </c>
      <c r="E231" s="218">
        <f t="shared" si="117"/>
        <v>0</v>
      </c>
      <c r="F231" s="82">
        <f t="shared" si="117"/>
        <v>2500000</v>
      </c>
    </row>
    <row r="232" spans="1:6" ht="28.5" customHeight="1">
      <c r="A232" s="267" t="s">
        <v>579</v>
      </c>
      <c r="B232" s="258" t="s">
        <v>576</v>
      </c>
      <c r="C232" s="262"/>
      <c r="D232" s="218">
        <f>D233+D234+D235</f>
        <v>2500000</v>
      </c>
      <c r="E232" s="218">
        <f t="shared" ref="E232:F232" si="118">E233+E234+E235</f>
        <v>0</v>
      </c>
      <c r="F232" s="82">
        <f t="shared" si="118"/>
        <v>2500000</v>
      </c>
    </row>
    <row r="233" spans="1:6" ht="42" customHeight="1">
      <c r="A233" s="267" t="s">
        <v>580</v>
      </c>
      <c r="B233" s="258" t="s">
        <v>780</v>
      </c>
      <c r="C233" s="262">
        <v>200</v>
      </c>
      <c r="D233" s="218">
        <v>1000000</v>
      </c>
      <c r="E233" s="134"/>
      <c r="F233" s="134">
        <f t="shared" ref="F233:F235" si="119">D233+E233</f>
        <v>1000000</v>
      </c>
    </row>
    <row r="234" spans="1:6" ht="26.25" customHeight="1">
      <c r="A234" s="63" t="s">
        <v>581</v>
      </c>
      <c r="B234" s="260" t="s">
        <v>781</v>
      </c>
      <c r="C234" s="262">
        <v>200</v>
      </c>
      <c r="D234" s="218">
        <v>300000</v>
      </c>
      <c r="E234" s="134"/>
      <c r="F234" s="134">
        <f t="shared" si="119"/>
        <v>300000</v>
      </c>
    </row>
    <row r="235" spans="1:6" ht="39" customHeight="1">
      <c r="A235" s="43" t="s">
        <v>582</v>
      </c>
      <c r="B235" s="258" t="s">
        <v>782</v>
      </c>
      <c r="C235" s="262">
        <v>200</v>
      </c>
      <c r="D235" s="218">
        <v>1200000</v>
      </c>
      <c r="E235" s="134"/>
      <c r="F235" s="134">
        <f t="shared" si="119"/>
        <v>1200000</v>
      </c>
    </row>
    <row r="236" spans="1:6" ht="27" customHeight="1">
      <c r="A236" s="50" t="s">
        <v>729</v>
      </c>
      <c r="B236" s="258" t="s">
        <v>730</v>
      </c>
      <c r="C236" s="262"/>
      <c r="D236" s="218">
        <f>D237</f>
        <v>795000</v>
      </c>
      <c r="E236" s="218">
        <f t="shared" ref="E236:F236" si="120">E237</f>
        <v>0</v>
      </c>
      <c r="F236" s="82">
        <f t="shared" si="120"/>
        <v>795000</v>
      </c>
    </row>
    <row r="237" spans="1:6" ht="39" customHeight="1">
      <c r="A237" s="43" t="s">
        <v>731</v>
      </c>
      <c r="B237" s="258" t="s">
        <v>735</v>
      </c>
      <c r="C237" s="262"/>
      <c r="D237" s="218">
        <f>D238+D239+D240</f>
        <v>795000</v>
      </c>
      <c r="E237" s="218">
        <f t="shared" ref="E237:F237" si="121">E238+E239+E240</f>
        <v>0</v>
      </c>
      <c r="F237" s="82">
        <f t="shared" si="121"/>
        <v>795000</v>
      </c>
    </row>
    <row r="238" spans="1:6" ht="39" customHeight="1">
      <c r="A238" s="43" t="s">
        <v>732</v>
      </c>
      <c r="B238" s="258" t="s">
        <v>783</v>
      </c>
      <c r="C238" s="262">
        <v>200</v>
      </c>
      <c r="D238" s="218">
        <v>470000</v>
      </c>
      <c r="E238" s="134"/>
      <c r="F238" s="134">
        <f t="shared" ref="F238:F240" si="122">D238+E238</f>
        <v>470000</v>
      </c>
    </row>
    <row r="239" spans="1:6" ht="39" customHeight="1">
      <c r="A239" s="43" t="s">
        <v>733</v>
      </c>
      <c r="B239" s="258" t="s">
        <v>784</v>
      </c>
      <c r="C239" s="262">
        <v>200</v>
      </c>
      <c r="D239" s="218">
        <v>250000</v>
      </c>
      <c r="E239" s="134"/>
      <c r="F239" s="134">
        <f t="shared" si="122"/>
        <v>250000</v>
      </c>
    </row>
    <row r="240" spans="1:6" ht="39" customHeight="1">
      <c r="A240" s="43" t="s">
        <v>734</v>
      </c>
      <c r="B240" s="258" t="s">
        <v>785</v>
      </c>
      <c r="C240" s="262">
        <v>200</v>
      </c>
      <c r="D240" s="218">
        <v>75000</v>
      </c>
      <c r="E240" s="134"/>
      <c r="F240" s="134">
        <f t="shared" si="122"/>
        <v>75000</v>
      </c>
    </row>
    <row r="241" spans="1:6" ht="30" customHeight="1">
      <c r="A241" s="138" t="s">
        <v>583</v>
      </c>
      <c r="B241" s="48" t="s">
        <v>584</v>
      </c>
      <c r="C241" s="264"/>
      <c r="D241" s="217">
        <f>D242+D245</f>
        <v>50000</v>
      </c>
      <c r="E241" s="217">
        <f t="shared" ref="E241:F241" si="123">E242+E245</f>
        <v>0</v>
      </c>
      <c r="F241" s="266">
        <f t="shared" si="123"/>
        <v>50000</v>
      </c>
    </row>
    <row r="242" spans="1:6" ht="29.25" customHeight="1">
      <c r="A242" s="50" t="s">
        <v>585</v>
      </c>
      <c r="B242" s="258" t="s">
        <v>586</v>
      </c>
      <c r="C242" s="262"/>
      <c r="D242" s="218">
        <f t="shared" ref="D242:F243" si="124">D243</f>
        <v>40000</v>
      </c>
      <c r="E242" s="218">
        <f t="shared" si="124"/>
        <v>0</v>
      </c>
      <c r="F242" s="82">
        <f t="shared" si="124"/>
        <v>40000</v>
      </c>
    </row>
    <row r="243" spans="1:6" ht="21" customHeight="1">
      <c r="A243" s="50" t="s">
        <v>587</v>
      </c>
      <c r="B243" s="258" t="s">
        <v>588</v>
      </c>
      <c r="C243" s="262"/>
      <c r="D243" s="218">
        <f>D244</f>
        <v>40000</v>
      </c>
      <c r="E243" s="218">
        <f t="shared" si="124"/>
        <v>0</v>
      </c>
      <c r="F243" s="82">
        <f t="shared" si="124"/>
        <v>40000</v>
      </c>
    </row>
    <row r="244" spans="1:6" ht="27" customHeight="1">
      <c r="A244" s="50" t="s">
        <v>589</v>
      </c>
      <c r="B244" s="258" t="s">
        <v>786</v>
      </c>
      <c r="C244" s="262">
        <v>200</v>
      </c>
      <c r="D244" s="218">
        <v>40000</v>
      </c>
      <c r="E244" s="134"/>
      <c r="F244" s="134">
        <f t="shared" ref="F244" si="125">D244+E244</f>
        <v>40000</v>
      </c>
    </row>
    <row r="245" spans="1:6" ht="27" customHeight="1">
      <c r="A245" s="50" t="s">
        <v>591</v>
      </c>
      <c r="B245" s="258" t="s">
        <v>590</v>
      </c>
      <c r="C245" s="262"/>
      <c r="D245" s="218">
        <f t="shared" ref="D245:F246" si="126">D246</f>
        <v>10000</v>
      </c>
      <c r="E245" s="218">
        <f t="shared" si="126"/>
        <v>0</v>
      </c>
      <c r="F245" s="82">
        <f t="shared" si="126"/>
        <v>10000</v>
      </c>
    </row>
    <row r="246" spans="1:6" ht="19.5" customHeight="1">
      <c r="A246" s="50" t="s">
        <v>592</v>
      </c>
      <c r="B246" s="258" t="s">
        <v>879</v>
      </c>
      <c r="C246" s="262"/>
      <c r="D246" s="218">
        <f>D247</f>
        <v>10000</v>
      </c>
      <c r="E246" s="218">
        <f t="shared" si="126"/>
        <v>0</v>
      </c>
      <c r="F246" s="82">
        <f t="shared" si="126"/>
        <v>10000</v>
      </c>
    </row>
    <row r="247" spans="1:6" ht="27" customHeight="1">
      <c r="A247" s="50" t="s">
        <v>593</v>
      </c>
      <c r="B247" s="258" t="s">
        <v>880</v>
      </c>
      <c r="C247" s="262">
        <v>200</v>
      </c>
      <c r="D247" s="218">
        <v>10000</v>
      </c>
      <c r="E247" s="134"/>
      <c r="F247" s="134">
        <f t="shared" ref="F247" si="127">D247+E247</f>
        <v>10000</v>
      </c>
    </row>
    <row r="248" spans="1:6" ht="19.5" customHeight="1">
      <c r="A248" s="47" t="s">
        <v>594</v>
      </c>
      <c r="B248" s="48" t="s">
        <v>595</v>
      </c>
      <c r="C248" s="264"/>
      <c r="D248" s="217">
        <f>D253+D249+D263+D257</f>
        <v>2315240.38</v>
      </c>
      <c r="E248" s="217">
        <f t="shared" ref="E248:F248" si="128">E253+E249+E263+E257</f>
        <v>497000</v>
      </c>
      <c r="F248" s="266">
        <f t="shared" si="128"/>
        <v>2812240.38</v>
      </c>
    </row>
    <row r="249" spans="1:6" ht="24" customHeight="1">
      <c r="A249" s="43" t="s">
        <v>596</v>
      </c>
      <c r="B249" s="258" t="s">
        <v>598</v>
      </c>
      <c r="C249" s="262"/>
      <c r="D249" s="218">
        <f t="shared" ref="D249:F249" si="129">D250</f>
        <v>1000000</v>
      </c>
      <c r="E249" s="218">
        <f t="shared" si="129"/>
        <v>447000</v>
      </c>
      <c r="F249" s="82">
        <f t="shared" si="129"/>
        <v>1447000</v>
      </c>
    </row>
    <row r="250" spans="1:6" ht="27.75" customHeight="1">
      <c r="A250" s="43" t="s">
        <v>600</v>
      </c>
      <c r="B250" s="258" t="s">
        <v>599</v>
      </c>
      <c r="C250" s="262"/>
      <c r="D250" s="218">
        <f>D251+D252</f>
        <v>1000000</v>
      </c>
      <c r="E250" s="218">
        <f t="shared" ref="E250:F250" si="130">E251+E252</f>
        <v>447000</v>
      </c>
      <c r="F250" s="82">
        <f t="shared" si="130"/>
        <v>1447000</v>
      </c>
    </row>
    <row r="251" spans="1:6" ht="38.25" customHeight="1">
      <c r="A251" s="43" t="s">
        <v>601</v>
      </c>
      <c r="B251" s="258" t="s">
        <v>788</v>
      </c>
      <c r="C251" s="262">
        <v>200</v>
      </c>
      <c r="D251" s="218">
        <v>900000</v>
      </c>
      <c r="E251" s="134">
        <v>447000</v>
      </c>
      <c r="F251" s="134">
        <f t="shared" ref="F251:F252" si="131">D251+E251</f>
        <v>1347000</v>
      </c>
    </row>
    <row r="252" spans="1:6" ht="40.5" customHeight="1">
      <c r="A252" s="50" t="s">
        <v>602</v>
      </c>
      <c r="B252" s="258" t="s">
        <v>922</v>
      </c>
      <c r="C252" s="262">
        <v>200</v>
      </c>
      <c r="D252" s="218">
        <v>100000</v>
      </c>
      <c r="E252" s="134"/>
      <c r="F252" s="134">
        <f t="shared" si="131"/>
        <v>100000</v>
      </c>
    </row>
    <row r="253" spans="1:6" ht="24" customHeight="1">
      <c r="A253" s="43" t="s">
        <v>603</v>
      </c>
      <c r="B253" s="258" t="s">
        <v>597</v>
      </c>
      <c r="C253" s="262"/>
      <c r="D253" s="218">
        <f t="shared" ref="D253:F253" si="132">D254</f>
        <v>330000</v>
      </c>
      <c r="E253" s="218">
        <f t="shared" si="132"/>
        <v>0</v>
      </c>
      <c r="F253" s="82">
        <f t="shared" si="132"/>
        <v>330000</v>
      </c>
    </row>
    <row r="254" spans="1:6" ht="50.25" customHeight="1">
      <c r="A254" s="43" t="s">
        <v>605</v>
      </c>
      <c r="B254" s="258" t="s">
        <v>604</v>
      </c>
      <c r="C254" s="262"/>
      <c r="D254" s="218">
        <f>D255+D256</f>
        <v>330000</v>
      </c>
      <c r="E254" s="218">
        <f t="shared" ref="E254:F254" si="133">E255+E256</f>
        <v>0</v>
      </c>
      <c r="F254" s="82">
        <f t="shared" si="133"/>
        <v>330000</v>
      </c>
    </row>
    <row r="255" spans="1:6" ht="40.5" customHeight="1">
      <c r="A255" s="43" t="s">
        <v>606</v>
      </c>
      <c r="B255" s="258" t="s">
        <v>789</v>
      </c>
      <c r="C255" s="262">
        <v>200</v>
      </c>
      <c r="D255" s="218">
        <v>30000</v>
      </c>
      <c r="E255" s="134"/>
      <c r="F255" s="134">
        <f t="shared" ref="F255:F256" si="134">D255+E255</f>
        <v>30000</v>
      </c>
    </row>
    <row r="256" spans="1:6" ht="38.25" customHeight="1">
      <c r="A256" s="43" t="s">
        <v>143</v>
      </c>
      <c r="B256" s="260" t="s">
        <v>790</v>
      </c>
      <c r="C256" s="262">
        <v>200</v>
      </c>
      <c r="D256" s="218">
        <v>300000</v>
      </c>
      <c r="E256" s="134"/>
      <c r="F256" s="134">
        <f t="shared" si="134"/>
        <v>300000</v>
      </c>
    </row>
    <row r="257" spans="1:6" ht="25.5">
      <c r="A257" s="43" t="s">
        <v>736</v>
      </c>
      <c r="B257" s="260" t="s">
        <v>739</v>
      </c>
      <c r="C257" s="262"/>
      <c r="D257" s="218">
        <f>D258</f>
        <v>582240.38</v>
      </c>
      <c r="E257" s="218">
        <f t="shared" ref="E257:F257" si="135">E258</f>
        <v>50000</v>
      </c>
      <c r="F257" s="82">
        <f t="shared" si="135"/>
        <v>632240.38</v>
      </c>
    </row>
    <row r="258" spans="1:6" ht="27" customHeight="1">
      <c r="A258" s="43" t="s">
        <v>737</v>
      </c>
      <c r="B258" s="260" t="s">
        <v>740</v>
      </c>
      <c r="C258" s="262"/>
      <c r="D258" s="218">
        <f>D259+D261+D262+D260</f>
        <v>582240.38</v>
      </c>
      <c r="E258" s="218">
        <f t="shared" ref="E258:F258" si="136">E259+E261+E262+E260</f>
        <v>50000</v>
      </c>
      <c r="F258" s="82">
        <f t="shared" si="136"/>
        <v>632240.38</v>
      </c>
    </row>
    <row r="259" spans="1:6" ht="38.25" customHeight="1">
      <c r="A259" s="43" t="s">
        <v>738</v>
      </c>
      <c r="B259" s="260" t="s">
        <v>791</v>
      </c>
      <c r="C259" s="262">
        <v>200</v>
      </c>
      <c r="D259" s="218">
        <v>80000</v>
      </c>
      <c r="E259" s="134">
        <v>50000</v>
      </c>
      <c r="F259" s="134">
        <f t="shared" ref="F259:F262" si="137">D259+E259</f>
        <v>130000</v>
      </c>
    </row>
    <row r="260" spans="1:6" ht="38.25" customHeight="1">
      <c r="A260" s="43" t="s">
        <v>903</v>
      </c>
      <c r="B260" s="260" t="s">
        <v>791</v>
      </c>
      <c r="C260" s="262">
        <v>600</v>
      </c>
      <c r="D260" s="218">
        <v>100000</v>
      </c>
      <c r="E260" s="134"/>
      <c r="F260" s="134">
        <f t="shared" si="137"/>
        <v>100000</v>
      </c>
    </row>
    <row r="261" spans="1:6" ht="64.5" customHeight="1">
      <c r="A261" s="43" t="s">
        <v>804</v>
      </c>
      <c r="B261" s="260" t="s">
        <v>795</v>
      </c>
      <c r="C261" s="262">
        <v>100</v>
      </c>
      <c r="D261" s="218">
        <v>362675</v>
      </c>
      <c r="E261" s="134"/>
      <c r="F261" s="134">
        <f t="shared" si="137"/>
        <v>362675</v>
      </c>
    </row>
    <row r="262" spans="1:6" ht="40.5" customHeight="1">
      <c r="A262" s="43" t="s">
        <v>805</v>
      </c>
      <c r="B262" s="260" t="s">
        <v>795</v>
      </c>
      <c r="C262" s="262">
        <v>200</v>
      </c>
      <c r="D262" s="218">
        <v>39565.379999999997</v>
      </c>
      <c r="E262" s="134"/>
      <c r="F262" s="134">
        <f t="shared" si="137"/>
        <v>39565.379999999997</v>
      </c>
    </row>
    <row r="263" spans="1:6" ht="17.25" customHeight="1">
      <c r="A263" s="50" t="s">
        <v>744</v>
      </c>
      <c r="B263" s="260" t="s">
        <v>741</v>
      </c>
      <c r="C263" s="262"/>
      <c r="D263" s="218">
        <f>D264</f>
        <v>403000</v>
      </c>
      <c r="E263" s="218">
        <f t="shared" ref="E263:F263" si="138">E264</f>
        <v>0</v>
      </c>
      <c r="F263" s="82">
        <f t="shared" si="138"/>
        <v>403000</v>
      </c>
    </row>
    <row r="264" spans="1:6" ht="21.75" customHeight="1">
      <c r="A264" s="50" t="s">
        <v>745</v>
      </c>
      <c r="B264" s="260" t="s">
        <v>742</v>
      </c>
      <c r="C264" s="262"/>
      <c r="D264" s="218">
        <f>D265+D267+D266+D268</f>
        <v>403000</v>
      </c>
      <c r="E264" s="218">
        <f t="shared" ref="E264:F264" si="139">E265+E267+E266+E268</f>
        <v>0</v>
      </c>
      <c r="F264" s="82">
        <f t="shared" si="139"/>
        <v>403000</v>
      </c>
    </row>
    <row r="265" spans="1:6" ht="40.5" customHeight="1">
      <c r="A265" s="43" t="s">
        <v>746</v>
      </c>
      <c r="B265" s="260" t="s">
        <v>792</v>
      </c>
      <c r="C265" s="262">
        <v>200</v>
      </c>
      <c r="D265" s="218">
        <v>138000</v>
      </c>
      <c r="E265" s="134"/>
      <c r="F265" s="134">
        <f t="shared" ref="F265:F268" si="140">D265+E265</f>
        <v>138000</v>
      </c>
    </row>
    <row r="266" spans="1:6" ht="40.5" customHeight="1">
      <c r="A266" s="43" t="s">
        <v>904</v>
      </c>
      <c r="B266" s="260" t="s">
        <v>792</v>
      </c>
      <c r="C266" s="262">
        <v>600</v>
      </c>
      <c r="D266" s="218">
        <v>94000</v>
      </c>
      <c r="E266" s="134"/>
      <c r="F266" s="134">
        <f t="shared" si="140"/>
        <v>94000</v>
      </c>
    </row>
    <row r="267" spans="1:6" ht="35.25" customHeight="1">
      <c r="A267" s="43" t="s">
        <v>152</v>
      </c>
      <c r="B267" s="260" t="s">
        <v>793</v>
      </c>
      <c r="C267" s="262">
        <v>200</v>
      </c>
      <c r="D267" s="218">
        <v>138000</v>
      </c>
      <c r="E267" s="134"/>
      <c r="F267" s="134">
        <f t="shared" si="140"/>
        <v>138000</v>
      </c>
    </row>
    <row r="268" spans="1:6" ht="35.25" customHeight="1">
      <c r="A268" s="43" t="s">
        <v>905</v>
      </c>
      <c r="B268" s="260" t="s">
        <v>793</v>
      </c>
      <c r="C268" s="262">
        <v>600</v>
      </c>
      <c r="D268" s="218">
        <v>33000</v>
      </c>
      <c r="E268" s="134"/>
      <c r="F268" s="134">
        <f t="shared" si="140"/>
        <v>33000</v>
      </c>
    </row>
    <row r="269" spans="1:6" ht="25.5">
      <c r="A269" s="265" t="s">
        <v>371</v>
      </c>
      <c r="B269" s="53">
        <v>4000000000</v>
      </c>
      <c r="C269" s="262"/>
      <c r="D269" s="217">
        <f>D270+D273+D286+D300+D306</f>
        <v>38423197.230000004</v>
      </c>
      <c r="E269" s="217">
        <f t="shared" ref="E269:F269" si="141">E270+E273+E286+E300+E306</f>
        <v>2416532.7800000003</v>
      </c>
      <c r="F269" s="266">
        <f t="shared" si="141"/>
        <v>40839730.010000005</v>
      </c>
    </row>
    <row r="270" spans="1:6" ht="25.5">
      <c r="A270" s="265" t="s">
        <v>13</v>
      </c>
      <c r="B270" s="53">
        <v>4090000000</v>
      </c>
      <c r="C270" s="262"/>
      <c r="D270" s="217">
        <f t="shared" ref="D270:F270" si="142">D271+D272</f>
        <v>670935</v>
      </c>
      <c r="E270" s="217">
        <f t="shared" si="142"/>
        <v>0</v>
      </c>
      <c r="F270" s="266">
        <f t="shared" si="142"/>
        <v>670935</v>
      </c>
    </row>
    <row r="271" spans="1:6" ht="51" customHeight="1">
      <c r="A271" s="267" t="s">
        <v>111</v>
      </c>
      <c r="B271" s="14">
        <v>4090000270</v>
      </c>
      <c r="C271" s="262">
        <v>100</v>
      </c>
      <c r="D271" s="218">
        <v>570249</v>
      </c>
      <c r="E271" s="134"/>
      <c r="F271" s="134">
        <f t="shared" ref="F271:F272" si="143">D271+E271</f>
        <v>570249</v>
      </c>
    </row>
    <row r="272" spans="1:6" ht="27.75" customHeight="1">
      <c r="A272" s="267" t="s">
        <v>144</v>
      </c>
      <c r="B272" s="14">
        <v>4090000270</v>
      </c>
      <c r="C272" s="262">
        <v>200</v>
      </c>
      <c r="D272" s="218">
        <v>100686</v>
      </c>
      <c r="E272" s="134"/>
      <c r="F272" s="134">
        <f t="shared" si="143"/>
        <v>100686</v>
      </c>
    </row>
    <row r="273" spans="1:6" ht="27.75" customHeight="1">
      <c r="A273" s="65" t="s">
        <v>124</v>
      </c>
      <c r="B273" s="53">
        <v>4100000000</v>
      </c>
      <c r="C273" s="262"/>
      <c r="D273" s="217">
        <f>D274+D275+D276+D277+D281+D282+D283+D278+D279+D280+D284+D285</f>
        <v>26237370</v>
      </c>
      <c r="E273" s="217">
        <f t="shared" ref="E273:F273" si="144">E274+E275+E276+E277+E281+E282+E283+E278+E279+E280+E284+E285</f>
        <v>13645</v>
      </c>
      <c r="F273" s="266">
        <f t="shared" si="144"/>
        <v>26251015</v>
      </c>
    </row>
    <row r="274" spans="1:6" ht="54.75" customHeight="1">
      <c r="A274" s="42" t="s">
        <v>112</v>
      </c>
      <c r="B274" s="14">
        <v>4190000250</v>
      </c>
      <c r="C274" s="262">
        <v>100</v>
      </c>
      <c r="D274" s="218">
        <v>1575776</v>
      </c>
      <c r="E274" s="134"/>
      <c r="F274" s="134">
        <f t="shared" ref="F274:F299" si="145">D274+E274</f>
        <v>1575776</v>
      </c>
    </row>
    <row r="275" spans="1:6" ht="51.75" customHeight="1">
      <c r="A275" s="267" t="s">
        <v>113</v>
      </c>
      <c r="B275" s="14">
        <v>4190000280</v>
      </c>
      <c r="C275" s="262">
        <v>100</v>
      </c>
      <c r="D275" s="218">
        <v>14735399</v>
      </c>
      <c r="E275" s="134">
        <v>59100</v>
      </c>
      <c r="F275" s="134">
        <f t="shared" si="145"/>
        <v>14794499</v>
      </c>
    </row>
    <row r="276" spans="1:6" ht="25.5" customHeight="1">
      <c r="A276" s="267" t="s">
        <v>145</v>
      </c>
      <c r="B276" s="14">
        <v>4190000280</v>
      </c>
      <c r="C276" s="262">
        <v>200</v>
      </c>
      <c r="D276" s="218">
        <v>2310644</v>
      </c>
      <c r="E276" s="134">
        <v>-45455</v>
      </c>
      <c r="F276" s="134">
        <f t="shared" si="145"/>
        <v>2265189</v>
      </c>
    </row>
    <row r="277" spans="1:6" ht="25.5">
      <c r="A277" s="267" t="s">
        <v>114</v>
      </c>
      <c r="B277" s="14">
        <v>4190000280</v>
      </c>
      <c r="C277" s="262">
        <v>800</v>
      </c>
      <c r="D277" s="218">
        <v>25400</v>
      </c>
      <c r="E277" s="134"/>
      <c r="F277" s="134">
        <f t="shared" si="145"/>
        <v>25400</v>
      </c>
    </row>
    <row r="278" spans="1:6" ht="54.75" customHeight="1">
      <c r="A278" s="267" t="s">
        <v>125</v>
      </c>
      <c r="B278" s="260" t="s">
        <v>120</v>
      </c>
      <c r="C278" s="45" t="s">
        <v>7</v>
      </c>
      <c r="D278" s="218">
        <v>1768336</v>
      </c>
      <c r="E278" s="134"/>
      <c r="F278" s="134">
        <f t="shared" si="145"/>
        <v>1768336</v>
      </c>
    </row>
    <row r="279" spans="1:6" ht="26.25" customHeight="1">
      <c r="A279" s="267" t="s">
        <v>146</v>
      </c>
      <c r="B279" s="260" t="s">
        <v>120</v>
      </c>
      <c r="C279" s="45" t="s">
        <v>72</v>
      </c>
      <c r="D279" s="218">
        <v>159738</v>
      </c>
      <c r="E279" s="134"/>
      <c r="F279" s="134">
        <f t="shared" si="145"/>
        <v>159738</v>
      </c>
    </row>
    <row r="280" spans="1:6" ht="25.5">
      <c r="A280" s="267" t="s">
        <v>194</v>
      </c>
      <c r="B280" s="260" t="s">
        <v>120</v>
      </c>
      <c r="C280" s="45" t="s">
        <v>193</v>
      </c>
      <c r="D280" s="218">
        <v>2000</v>
      </c>
      <c r="E280" s="134"/>
      <c r="F280" s="134">
        <f t="shared" si="145"/>
        <v>2000</v>
      </c>
    </row>
    <row r="281" spans="1:6" ht="52.5" customHeight="1">
      <c r="A281" s="267" t="s">
        <v>115</v>
      </c>
      <c r="B281" s="14">
        <v>4190000290</v>
      </c>
      <c r="C281" s="262">
        <v>100</v>
      </c>
      <c r="D281" s="218">
        <v>3874837</v>
      </c>
      <c r="E281" s="134"/>
      <c r="F281" s="134">
        <f t="shared" si="145"/>
        <v>3874837</v>
      </c>
    </row>
    <row r="282" spans="1:6" ht="39.75" customHeight="1">
      <c r="A282" s="267" t="s">
        <v>147</v>
      </c>
      <c r="B282" s="14">
        <v>4190000290</v>
      </c>
      <c r="C282" s="262">
        <v>200</v>
      </c>
      <c r="D282" s="218">
        <v>213205</v>
      </c>
      <c r="E282" s="134"/>
      <c r="F282" s="134">
        <f t="shared" si="145"/>
        <v>213205</v>
      </c>
    </row>
    <row r="283" spans="1:6" ht="25.5" customHeight="1">
      <c r="A283" s="267" t="s">
        <v>116</v>
      </c>
      <c r="B283" s="14">
        <v>4190000290</v>
      </c>
      <c r="C283" s="262">
        <v>800</v>
      </c>
      <c r="D283" s="218">
        <v>2000</v>
      </c>
      <c r="E283" s="134"/>
      <c r="F283" s="134">
        <f t="shared" si="145"/>
        <v>2000</v>
      </c>
    </row>
    <row r="284" spans="1:6" ht="52.5" customHeight="1">
      <c r="A284" s="267" t="s">
        <v>195</v>
      </c>
      <c r="B284" s="14">
        <v>4190000370</v>
      </c>
      <c r="C284" s="262">
        <v>100</v>
      </c>
      <c r="D284" s="218">
        <v>1455855</v>
      </c>
      <c r="E284" s="134">
        <v>40488</v>
      </c>
      <c r="F284" s="134">
        <f t="shared" si="145"/>
        <v>1496343</v>
      </c>
    </row>
    <row r="285" spans="1:6" ht="38.25">
      <c r="A285" s="267" t="s">
        <v>196</v>
      </c>
      <c r="B285" s="14">
        <v>4190000370</v>
      </c>
      <c r="C285" s="262">
        <v>200</v>
      </c>
      <c r="D285" s="218">
        <v>114180</v>
      </c>
      <c r="E285" s="134">
        <v>-40488</v>
      </c>
      <c r="F285" s="134">
        <f t="shared" si="145"/>
        <v>73692</v>
      </c>
    </row>
    <row r="286" spans="1:6" ht="18.75" customHeight="1">
      <c r="A286" s="65" t="s">
        <v>14</v>
      </c>
      <c r="B286" s="53">
        <v>4290000000</v>
      </c>
      <c r="C286" s="262"/>
      <c r="D286" s="217">
        <f>D287+D288+D289+D290+D292+D293+D294+D297+D298+D299+D295+D296+D291</f>
        <v>11249643.98</v>
      </c>
      <c r="E286" s="217">
        <f t="shared" ref="E286:F286" si="146">E287+E288+E289+E290+E292+E293+E294+E297+E298+E299+E295+E296+E291</f>
        <v>1799294.72</v>
      </c>
      <c r="F286" s="266">
        <f t="shared" si="146"/>
        <v>13048938.700000001</v>
      </c>
    </row>
    <row r="287" spans="1:6" ht="25.5">
      <c r="A287" s="267" t="s">
        <v>117</v>
      </c>
      <c r="B287" s="14">
        <v>4290020090</v>
      </c>
      <c r="C287" s="262">
        <v>800</v>
      </c>
      <c r="D287" s="218">
        <v>1040357.98</v>
      </c>
      <c r="E287" s="134"/>
      <c r="F287" s="134">
        <f t="shared" si="145"/>
        <v>1040357.98</v>
      </c>
    </row>
    <row r="288" spans="1:6" ht="25.5">
      <c r="A288" s="267" t="s">
        <v>155</v>
      </c>
      <c r="B288" s="14">
        <v>4290020120</v>
      </c>
      <c r="C288" s="262">
        <v>800</v>
      </c>
      <c r="D288" s="218">
        <v>21300</v>
      </c>
      <c r="E288" s="134">
        <v>5317.5</v>
      </c>
      <c r="F288" s="134">
        <f t="shared" si="145"/>
        <v>26617.5</v>
      </c>
    </row>
    <row r="289" spans="1:6" ht="38.25" customHeight="1">
      <c r="A289" s="267" t="s">
        <v>148</v>
      </c>
      <c r="B289" s="14">
        <v>4290020140</v>
      </c>
      <c r="C289" s="262">
        <v>200</v>
      </c>
      <c r="D289" s="218">
        <v>306500</v>
      </c>
      <c r="E289" s="134"/>
      <c r="F289" s="134">
        <f t="shared" si="145"/>
        <v>306500</v>
      </c>
    </row>
    <row r="290" spans="1:6" ht="38.25" customHeight="1">
      <c r="A290" s="267" t="s">
        <v>149</v>
      </c>
      <c r="B290" s="14">
        <v>4290020150</v>
      </c>
      <c r="C290" s="262">
        <v>200</v>
      </c>
      <c r="D290" s="218">
        <v>330000</v>
      </c>
      <c r="E290" s="134"/>
      <c r="F290" s="134">
        <f t="shared" si="145"/>
        <v>330000</v>
      </c>
    </row>
    <row r="291" spans="1:6" ht="38.25" customHeight="1">
      <c r="A291" s="267" t="s">
        <v>847</v>
      </c>
      <c r="B291" s="14">
        <v>4290008100</v>
      </c>
      <c r="C291" s="262">
        <v>500</v>
      </c>
      <c r="D291" s="218">
        <v>966300</v>
      </c>
      <c r="E291" s="134"/>
      <c r="F291" s="134">
        <f t="shared" si="145"/>
        <v>966300</v>
      </c>
    </row>
    <row r="292" spans="1:6" ht="67.5" customHeight="1">
      <c r="A292" s="267" t="s">
        <v>17</v>
      </c>
      <c r="B292" s="14">
        <v>4290000300</v>
      </c>
      <c r="C292" s="262">
        <v>100</v>
      </c>
      <c r="D292" s="218">
        <v>3208422</v>
      </c>
      <c r="E292" s="134"/>
      <c r="F292" s="134">
        <f t="shared" si="145"/>
        <v>3208422</v>
      </c>
    </row>
    <row r="293" spans="1:6" ht="39.75" customHeight="1">
      <c r="A293" s="267" t="s">
        <v>150</v>
      </c>
      <c r="B293" s="14">
        <v>4290000300</v>
      </c>
      <c r="C293" s="262">
        <v>200</v>
      </c>
      <c r="D293" s="218">
        <v>2584058</v>
      </c>
      <c r="E293" s="134">
        <v>1800000</v>
      </c>
      <c r="F293" s="134">
        <f t="shared" si="145"/>
        <v>4384058</v>
      </c>
    </row>
    <row r="294" spans="1:6" ht="37.5" customHeight="1">
      <c r="A294" s="267" t="s">
        <v>18</v>
      </c>
      <c r="B294" s="14">
        <v>4290000300</v>
      </c>
      <c r="C294" s="262">
        <v>800</v>
      </c>
      <c r="D294" s="218">
        <v>6500</v>
      </c>
      <c r="E294" s="134"/>
      <c r="F294" s="134">
        <f t="shared" si="145"/>
        <v>6500</v>
      </c>
    </row>
    <row r="295" spans="1:6" ht="51.75" customHeight="1">
      <c r="A295" s="49" t="s">
        <v>423</v>
      </c>
      <c r="B295" s="260" t="s">
        <v>429</v>
      </c>
      <c r="C295" s="262">
        <v>100</v>
      </c>
      <c r="D295" s="218">
        <v>359278</v>
      </c>
      <c r="E295" s="134"/>
      <c r="F295" s="134">
        <f t="shared" si="145"/>
        <v>359278</v>
      </c>
    </row>
    <row r="296" spans="1:6" ht="51.75" customHeight="1">
      <c r="A296" s="49" t="s">
        <v>424</v>
      </c>
      <c r="B296" s="260" t="s">
        <v>430</v>
      </c>
      <c r="C296" s="262">
        <v>100</v>
      </c>
      <c r="D296" s="218">
        <v>500528</v>
      </c>
      <c r="E296" s="134"/>
      <c r="F296" s="134">
        <f t="shared" si="145"/>
        <v>500528</v>
      </c>
    </row>
    <row r="297" spans="1:6" ht="27.75" customHeight="1">
      <c r="A297" s="60" t="s">
        <v>164</v>
      </c>
      <c r="B297" s="66">
        <v>4290020180</v>
      </c>
      <c r="C297" s="66">
        <v>200</v>
      </c>
      <c r="D297" s="220">
        <v>400000</v>
      </c>
      <c r="E297" s="134">
        <v>-6022.78</v>
      </c>
      <c r="F297" s="134">
        <f t="shared" si="145"/>
        <v>393977.22</v>
      </c>
    </row>
    <row r="298" spans="1:6" ht="26.25" customHeight="1">
      <c r="A298" s="42" t="s">
        <v>118</v>
      </c>
      <c r="B298" s="14">
        <v>4290007010</v>
      </c>
      <c r="C298" s="262">
        <v>300</v>
      </c>
      <c r="D298" s="218">
        <v>1516400</v>
      </c>
      <c r="E298" s="134"/>
      <c r="F298" s="134">
        <f t="shared" si="145"/>
        <v>1516400</v>
      </c>
    </row>
    <row r="299" spans="1:6" ht="51.75" customHeight="1">
      <c r="A299" s="42" t="s">
        <v>159</v>
      </c>
      <c r="B299" s="14">
        <v>4290007030</v>
      </c>
      <c r="C299" s="262">
        <v>300</v>
      </c>
      <c r="D299" s="218">
        <v>10000</v>
      </c>
      <c r="E299" s="134"/>
      <c r="F299" s="134">
        <f t="shared" si="145"/>
        <v>10000</v>
      </c>
    </row>
    <row r="300" spans="1:6" ht="26.25" customHeight="1">
      <c r="A300" s="65" t="s">
        <v>15</v>
      </c>
      <c r="B300" s="53">
        <v>4300000000</v>
      </c>
      <c r="C300" s="262"/>
      <c r="D300" s="217">
        <f t="shared" ref="D300:F300" si="147">D301</f>
        <v>265109.13</v>
      </c>
      <c r="E300" s="217">
        <f t="shared" si="147"/>
        <v>602278.98</v>
      </c>
      <c r="F300" s="266">
        <f t="shared" si="147"/>
        <v>867388.11</v>
      </c>
    </row>
    <row r="301" spans="1:6">
      <c r="A301" s="42" t="s">
        <v>14</v>
      </c>
      <c r="B301" s="14">
        <v>4390000000</v>
      </c>
      <c r="C301" s="262"/>
      <c r="D301" s="218">
        <f>D302+D303+D304+D305</f>
        <v>265109.13</v>
      </c>
      <c r="E301" s="218">
        <f t="shared" ref="E301:F301" si="148">E302+E303+E304+E305</f>
        <v>602278.98</v>
      </c>
      <c r="F301" s="82">
        <f t="shared" si="148"/>
        <v>867388.11</v>
      </c>
    </row>
    <row r="302" spans="1:6" ht="39" customHeight="1">
      <c r="A302" s="267" t="s">
        <v>151</v>
      </c>
      <c r="B302" s="14">
        <v>4390080350</v>
      </c>
      <c r="C302" s="262">
        <v>200</v>
      </c>
      <c r="D302" s="218">
        <v>6268.8</v>
      </c>
      <c r="E302" s="134"/>
      <c r="F302" s="134">
        <f t="shared" ref="F302:F305" si="149">D302+E302</f>
        <v>6268.8</v>
      </c>
    </row>
    <row r="303" spans="1:6" ht="64.5" customHeight="1">
      <c r="A303" s="49" t="s">
        <v>806</v>
      </c>
      <c r="B303" s="14">
        <v>4390080370</v>
      </c>
      <c r="C303" s="262">
        <v>200</v>
      </c>
      <c r="D303" s="218">
        <v>30703.33</v>
      </c>
      <c r="E303" s="134"/>
      <c r="F303" s="134">
        <f t="shared" si="149"/>
        <v>30703.33</v>
      </c>
    </row>
    <row r="304" spans="1:6" ht="78.75" customHeight="1">
      <c r="A304" s="49" t="s">
        <v>440</v>
      </c>
      <c r="B304" s="268">
        <v>4390082400</v>
      </c>
      <c r="C304" s="262">
        <v>200</v>
      </c>
      <c r="D304" s="218">
        <v>228137</v>
      </c>
      <c r="E304" s="134"/>
      <c r="F304" s="134">
        <f t="shared" si="149"/>
        <v>228137</v>
      </c>
    </row>
    <row r="305" spans="1:6" ht="41.25" customHeight="1">
      <c r="A305" s="49" t="s">
        <v>943</v>
      </c>
      <c r="B305" s="268">
        <v>4390087000</v>
      </c>
      <c r="C305" s="44">
        <v>200</v>
      </c>
      <c r="D305" s="218"/>
      <c r="E305" s="251">
        <v>602278.98</v>
      </c>
      <c r="F305" s="134">
        <f t="shared" si="149"/>
        <v>602278.98</v>
      </c>
    </row>
    <row r="306" spans="1:6" ht="38.25" customHeight="1">
      <c r="A306" s="67" t="s">
        <v>296</v>
      </c>
      <c r="B306" s="53">
        <v>4400000000</v>
      </c>
      <c r="C306" s="44"/>
      <c r="D306" s="217">
        <f t="shared" ref="D306:F310" si="150">D307</f>
        <v>139.12</v>
      </c>
      <c r="E306" s="217">
        <f t="shared" si="150"/>
        <v>1314.08</v>
      </c>
      <c r="F306" s="266">
        <f t="shared" si="150"/>
        <v>1453.1999999999998</v>
      </c>
    </row>
    <row r="307" spans="1:6">
      <c r="A307" s="62" t="s">
        <v>14</v>
      </c>
      <c r="B307" s="14">
        <v>4490000000</v>
      </c>
      <c r="C307" s="44"/>
      <c r="D307" s="218">
        <f>D308</f>
        <v>139.12</v>
      </c>
      <c r="E307" s="218">
        <f t="shared" si="150"/>
        <v>1314.08</v>
      </c>
      <c r="F307" s="82">
        <f t="shared" si="150"/>
        <v>1453.1999999999998</v>
      </c>
    </row>
    <row r="308" spans="1:6" ht="36.75" customHeight="1">
      <c r="A308" s="43" t="s">
        <v>441</v>
      </c>
      <c r="B308" s="14">
        <v>4490051200</v>
      </c>
      <c r="C308" s="44">
        <v>200</v>
      </c>
      <c r="D308" s="218">
        <v>139.12</v>
      </c>
      <c r="E308" s="134">
        <v>1314.08</v>
      </c>
      <c r="F308" s="134">
        <f t="shared" ref="F308" si="151">D308+E308</f>
        <v>1453.1999999999998</v>
      </c>
    </row>
    <row r="309" spans="1:6" ht="27" customHeight="1">
      <c r="A309" s="67" t="s">
        <v>946</v>
      </c>
      <c r="B309" s="269">
        <v>4500000000</v>
      </c>
      <c r="C309" s="44"/>
      <c r="D309" s="217">
        <f t="shared" si="150"/>
        <v>0</v>
      </c>
      <c r="E309" s="217">
        <f t="shared" si="150"/>
        <v>158116</v>
      </c>
      <c r="F309" s="266">
        <f t="shared" si="150"/>
        <v>158116</v>
      </c>
    </row>
    <row r="310" spans="1:6" ht="20.25" customHeight="1">
      <c r="A310" s="62" t="s">
        <v>14</v>
      </c>
      <c r="B310" s="269">
        <v>4590000000</v>
      </c>
      <c r="C310" s="44"/>
      <c r="D310" s="218">
        <f>D311</f>
        <v>0</v>
      </c>
      <c r="E310" s="218">
        <f t="shared" si="150"/>
        <v>158116</v>
      </c>
      <c r="F310" s="82">
        <f t="shared" si="150"/>
        <v>158116</v>
      </c>
    </row>
    <row r="311" spans="1:6" ht="29.25" customHeight="1">
      <c r="A311" s="50" t="s">
        <v>947</v>
      </c>
      <c r="B311" s="269">
        <v>4590054690</v>
      </c>
      <c r="C311" s="44">
        <v>200</v>
      </c>
      <c r="D311" s="218"/>
      <c r="E311" s="134">
        <v>158116</v>
      </c>
      <c r="F311" s="134">
        <f t="shared" ref="F311" si="152">D311+E311</f>
        <v>158116</v>
      </c>
    </row>
    <row r="312" spans="1:6" ht="12.75">
      <c r="A312" s="265" t="s">
        <v>16</v>
      </c>
      <c r="B312" s="269"/>
      <c r="C312" s="262"/>
      <c r="D312" s="221">
        <f>D18+D104+D134+D141+D147+D157+D164+D180+D220+D230+D241+D248+D269+D309</f>
        <v>219649356.55000001</v>
      </c>
      <c r="E312" s="221">
        <f t="shared" ref="E312:F312" si="153">E18+E104+E134+E141+E147+E157+E164+E180+E220+E230+E241+E248+E269+E309</f>
        <v>22055082.170000002</v>
      </c>
      <c r="F312" s="271">
        <f t="shared" si="153"/>
        <v>241704438.71999997</v>
      </c>
    </row>
  </sheetData>
  <mergeCells count="21">
    <mergeCell ref="C1:F1"/>
    <mergeCell ref="C2:F2"/>
    <mergeCell ref="A12:D12"/>
    <mergeCell ref="A13:D13"/>
    <mergeCell ref="A15:D15"/>
    <mergeCell ref="A14:D14"/>
    <mergeCell ref="C3:F3"/>
    <mergeCell ref="B4:F4"/>
    <mergeCell ref="B5:F5"/>
    <mergeCell ref="A6:F6"/>
    <mergeCell ref="A7:F7"/>
    <mergeCell ref="A41:A42"/>
    <mergeCell ref="B41:B42"/>
    <mergeCell ref="C41:C42"/>
    <mergeCell ref="D41:D42"/>
    <mergeCell ref="B8:F8"/>
    <mergeCell ref="B9:F9"/>
    <mergeCell ref="A10:F10"/>
    <mergeCell ref="A16:F16"/>
    <mergeCell ref="E41:E42"/>
    <mergeCell ref="F41:F42"/>
  </mergeCells>
  <pageMargins left="0.7" right="0.7" top="0.75" bottom="0.75" header="0.3" footer="0.3"/>
  <pageSetup paperSize="9" scale="65" orientation="portrait" r:id="rId1"/>
  <rowBreaks count="9" manualBreakCount="9">
    <brk id="39" max="5" man="1"/>
    <brk id="68" max="5" man="1"/>
    <brk id="86" max="5" man="1"/>
    <brk id="116" max="5" man="1"/>
    <brk id="146" max="5" man="1"/>
    <brk id="179" max="5" man="1"/>
    <brk id="217" max="5" man="1"/>
    <brk id="254" max="5" man="1"/>
    <brk id="28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54"/>
  <sheetViews>
    <sheetView view="pageBreakPreview" topLeftCell="A160" zoomScale="106" zoomScaleSheetLayoutView="106" workbookViewId="0">
      <selection activeCell="A146" sqref="A146"/>
    </sheetView>
  </sheetViews>
  <sheetFormatPr defaultRowHeight="12.75"/>
  <cols>
    <col min="1" max="1" width="61.7109375" style="128" customWidth="1"/>
    <col min="2" max="2" width="11.5703125" style="128" customWidth="1"/>
    <col min="3" max="3" width="5.42578125" style="128" customWidth="1"/>
    <col min="4" max="4" width="14.5703125" style="128" customWidth="1"/>
    <col min="5" max="5" width="14.28515625" style="128" customWidth="1"/>
    <col min="6" max="16384" width="9.140625" style="128"/>
  </cols>
  <sheetData>
    <row r="1" spans="1:5" ht="15.75" customHeight="1">
      <c r="D1" s="300" t="s">
        <v>332</v>
      </c>
      <c r="E1" s="300"/>
    </row>
    <row r="2" spans="1:5" ht="15.75" customHeight="1">
      <c r="D2" s="300" t="s">
        <v>0</v>
      </c>
      <c r="E2" s="300"/>
    </row>
    <row r="3" spans="1:5" ht="15.75">
      <c r="D3" s="301" t="s">
        <v>200</v>
      </c>
      <c r="E3" s="301"/>
    </row>
    <row r="4" spans="1:5" ht="15.75" customHeight="1">
      <c r="C4" s="300" t="s">
        <v>2</v>
      </c>
      <c r="D4" s="300"/>
      <c r="E4" s="300"/>
    </row>
    <row r="5" spans="1:5" ht="15.75" customHeight="1">
      <c r="C5" s="300" t="s">
        <v>950</v>
      </c>
      <c r="D5" s="300"/>
      <c r="E5" s="300"/>
    </row>
    <row r="6" spans="1:5" ht="15.75" customHeight="1">
      <c r="A6" s="352" t="s">
        <v>335</v>
      </c>
      <c r="B6" s="352"/>
      <c r="C6" s="352"/>
      <c r="D6" s="352"/>
      <c r="E6" s="352"/>
    </row>
    <row r="7" spans="1:5" ht="15.75" customHeight="1">
      <c r="A7" s="352" t="s">
        <v>0</v>
      </c>
      <c r="B7" s="352"/>
      <c r="C7" s="352"/>
      <c r="D7" s="352"/>
      <c r="E7" s="352"/>
    </row>
    <row r="8" spans="1:5" ht="15.75" customHeight="1">
      <c r="A8" s="127"/>
      <c r="B8" s="352" t="s">
        <v>1</v>
      </c>
      <c r="C8" s="352"/>
      <c r="D8" s="352"/>
      <c r="E8" s="352"/>
    </row>
    <row r="9" spans="1:5" ht="15.75" customHeight="1">
      <c r="A9" s="127"/>
      <c r="B9" s="352" t="s">
        <v>2</v>
      </c>
      <c r="C9" s="352"/>
      <c r="D9" s="352"/>
      <c r="E9" s="352"/>
    </row>
    <row r="10" spans="1:5" ht="15.75" customHeight="1">
      <c r="A10" s="352" t="s">
        <v>916</v>
      </c>
      <c r="B10" s="352"/>
      <c r="C10" s="352"/>
      <c r="D10" s="352"/>
      <c r="E10" s="352"/>
    </row>
    <row r="11" spans="1:5" ht="15.75" customHeight="1">
      <c r="A11" s="136"/>
      <c r="B11" s="136"/>
      <c r="C11" s="136"/>
      <c r="D11" s="136"/>
      <c r="E11" s="136"/>
    </row>
    <row r="12" spans="1:5" ht="15.75">
      <c r="A12" s="93"/>
      <c r="B12" s="93"/>
      <c r="C12" s="93"/>
      <c r="D12" s="93"/>
    </row>
    <row r="13" spans="1:5" ht="15.75" customHeight="1">
      <c r="A13" s="356" t="s">
        <v>8</v>
      </c>
      <c r="B13" s="356"/>
      <c r="C13" s="356"/>
      <c r="D13" s="356"/>
      <c r="E13" s="356"/>
    </row>
    <row r="14" spans="1:5" ht="15.75" customHeight="1">
      <c r="A14" s="356" t="s">
        <v>19</v>
      </c>
      <c r="B14" s="356"/>
      <c r="C14" s="356"/>
      <c r="D14" s="356"/>
      <c r="E14" s="356"/>
    </row>
    <row r="15" spans="1:5" ht="15.75" customHeight="1">
      <c r="A15" s="356" t="s">
        <v>20</v>
      </c>
      <c r="B15" s="356"/>
      <c r="C15" s="356"/>
      <c r="D15" s="356"/>
      <c r="E15" s="356"/>
    </row>
    <row r="16" spans="1:5" ht="48" customHeight="1">
      <c r="A16" s="356" t="s">
        <v>801</v>
      </c>
      <c r="B16" s="356"/>
      <c r="C16" s="356"/>
      <c r="D16" s="356"/>
      <c r="E16" s="356"/>
    </row>
    <row r="17" spans="1:5" ht="27.75" customHeight="1">
      <c r="A17" s="135"/>
      <c r="B17" s="135"/>
      <c r="C17" s="135"/>
      <c r="D17" s="135"/>
      <c r="E17" s="135"/>
    </row>
    <row r="18" spans="1:5" ht="21.75" customHeight="1">
      <c r="A18" s="353" t="s">
        <v>347</v>
      </c>
      <c r="B18" s="353"/>
      <c r="C18" s="353"/>
      <c r="D18" s="353"/>
      <c r="E18" s="353"/>
    </row>
    <row r="19" spans="1:5" ht="15.75" customHeight="1">
      <c r="A19" s="362" t="s">
        <v>9</v>
      </c>
      <c r="B19" s="362" t="s">
        <v>10</v>
      </c>
      <c r="C19" s="362" t="s">
        <v>11</v>
      </c>
      <c r="D19" s="363" t="s">
        <v>287</v>
      </c>
      <c r="E19" s="364"/>
    </row>
    <row r="20" spans="1:5" ht="26.25" customHeight="1">
      <c r="A20" s="362"/>
      <c r="B20" s="362"/>
      <c r="C20" s="362"/>
      <c r="D20" s="133" t="s">
        <v>752</v>
      </c>
      <c r="E20" s="133" t="s">
        <v>753</v>
      </c>
    </row>
    <row r="21" spans="1:5" ht="24.75" customHeight="1">
      <c r="A21" s="47" t="s">
        <v>612</v>
      </c>
      <c r="B21" s="54" t="s">
        <v>613</v>
      </c>
      <c r="C21" s="14"/>
      <c r="D21" s="81">
        <f>D22+D27+D36+D40+D59+D63+D68+D73+D78</f>
        <v>75943157.230000004</v>
      </c>
      <c r="E21" s="81">
        <f>E22+E27+E36+E40+E59+E63+E68+E73+E78</f>
        <v>74903789.829999998</v>
      </c>
    </row>
    <row r="22" spans="1:5" s="129" customFormat="1" ht="17.25" customHeight="1">
      <c r="A22" s="47" t="s">
        <v>79</v>
      </c>
      <c r="B22" s="54" t="s">
        <v>614</v>
      </c>
      <c r="C22" s="53"/>
      <c r="D22" s="81">
        <f>D23</f>
        <v>5636550</v>
      </c>
      <c r="E22" s="239">
        <f>E23</f>
        <v>3438600</v>
      </c>
    </row>
    <row r="23" spans="1:5" ht="27.75" customHeight="1">
      <c r="A23" s="50" t="s">
        <v>80</v>
      </c>
      <c r="B23" s="170" t="s">
        <v>615</v>
      </c>
      <c r="C23" s="177"/>
      <c r="D23" s="82">
        <f>D24+D25+D26</f>
        <v>5636550</v>
      </c>
      <c r="E23" s="82">
        <f>E24+E25+E26</f>
        <v>3438600</v>
      </c>
    </row>
    <row r="24" spans="1:5" ht="39.75" customHeight="1">
      <c r="A24" s="15" t="s">
        <v>617</v>
      </c>
      <c r="B24" s="170" t="s">
        <v>618</v>
      </c>
      <c r="C24" s="172">
        <v>200</v>
      </c>
      <c r="D24" s="82">
        <v>1800000</v>
      </c>
      <c r="E24" s="134">
        <v>800000</v>
      </c>
    </row>
    <row r="25" spans="1:5" ht="38.25">
      <c r="A25" s="15" t="s">
        <v>619</v>
      </c>
      <c r="B25" s="170" t="s">
        <v>618</v>
      </c>
      <c r="C25" s="172">
        <v>600</v>
      </c>
      <c r="D25" s="82">
        <v>3397950</v>
      </c>
      <c r="E25" s="134">
        <v>2200000</v>
      </c>
    </row>
    <row r="26" spans="1:5" ht="38.25">
      <c r="A26" s="43" t="s">
        <v>620</v>
      </c>
      <c r="B26" s="170" t="s">
        <v>621</v>
      </c>
      <c r="C26" s="172">
        <v>200</v>
      </c>
      <c r="D26" s="82">
        <v>438600</v>
      </c>
      <c r="E26" s="82">
        <v>438600</v>
      </c>
    </row>
    <row r="27" spans="1:5" ht="25.5">
      <c r="A27" s="55" t="s">
        <v>89</v>
      </c>
      <c r="B27" s="48" t="s">
        <v>626</v>
      </c>
      <c r="C27" s="44"/>
      <c r="D27" s="81">
        <f t="shared" ref="D27:E27" si="0">D28</f>
        <v>4684080.8900000006</v>
      </c>
      <c r="E27" s="81">
        <f t="shared" si="0"/>
        <v>4567581.17</v>
      </c>
    </row>
    <row r="28" spans="1:5" ht="25.5">
      <c r="A28" s="15" t="s">
        <v>90</v>
      </c>
      <c r="B28" s="170" t="s">
        <v>627</v>
      </c>
      <c r="C28" s="44"/>
      <c r="D28" s="82">
        <f>SUM(D29:D35)</f>
        <v>4684080.8900000006</v>
      </c>
      <c r="E28" s="82">
        <f>SUM(E29:E35)</f>
        <v>4567581.17</v>
      </c>
    </row>
    <row r="29" spans="1:5" ht="51">
      <c r="A29" s="235" t="s">
        <v>938</v>
      </c>
      <c r="B29" s="237" t="s">
        <v>939</v>
      </c>
      <c r="C29" s="44">
        <v>200</v>
      </c>
      <c r="D29" s="218">
        <v>904860.79</v>
      </c>
      <c r="E29" s="134">
        <v>878141.62</v>
      </c>
    </row>
    <row r="30" spans="1:5" ht="51">
      <c r="A30" s="235" t="s">
        <v>940</v>
      </c>
      <c r="B30" s="237" t="s">
        <v>939</v>
      </c>
      <c r="C30" s="44">
        <v>600</v>
      </c>
      <c r="D30" s="218">
        <v>3040470.97</v>
      </c>
      <c r="E30" s="134">
        <v>2950690.42</v>
      </c>
    </row>
    <row r="31" spans="1:5" ht="76.5">
      <c r="A31" s="42" t="s">
        <v>132</v>
      </c>
      <c r="B31" s="170" t="s">
        <v>628</v>
      </c>
      <c r="C31" s="172">
        <v>200</v>
      </c>
      <c r="D31" s="82">
        <v>74760</v>
      </c>
      <c r="E31" s="82">
        <v>74760</v>
      </c>
    </row>
    <row r="32" spans="1:5" ht="79.5" customHeight="1">
      <c r="A32" s="42" t="s">
        <v>432</v>
      </c>
      <c r="B32" s="170" t="s">
        <v>628</v>
      </c>
      <c r="C32" s="171">
        <v>600</v>
      </c>
      <c r="D32" s="82">
        <v>37380</v>
      </c>
      <c r="E32" s="82">
        <v>37380</v>
      </c>
    </row>
    <row r="33" spans="1:5" ht="96" customHeight="1">
      <c r="A33" s="344" t="s">
        <v>803</v>
      </c>
      <c r="B33" s="360" t="s">
        <v>629</v>
      </c>
      <c r="C33" s="361">
        <v>200</v>
      </c>
      <c r="D33" s="358">
        <v>24841</v>
      </c>
      <c r="E33" s="358">
        <v>24841</v>
      </c>
    </row>
    <row r="34" spans="1:5" ht="11.25" customHeight="1">
      <c r="A34" s="345"/>
      <c r="B34" s="346"/>
      <c r="C34" s="348"/>
      <c r="D34" s="359"/>
      <c r="E34" s="359"/>
    </row>
    <row r="35" spans="1:5" ht="76.5">
      <c r="A35" s="43" t="s">
        <v>630</v>
      </c>
      <c r="B35" s="170" t="s">
        <v>631</v>
      </c>
      <c r="C35" s="172">
        <v>300</v>
      </c>
      <c r="D35" s="82">
        <v>601768.13</v>
      </c>
      <c r="E35" s="82">
        <v>601768.13</v>
      </c>
    </row>
    <row r="36" spans="1:5" ht="18" customHeight="1">
      <c r="A36" s="52" t="s">
        <v>121</v>
      </c>
      <c r="B36" s="48" t="s">
        <v>632</v>
      </c>
      <c r="C36" s="56"/>
      <c r="D36" s="81">
        <f t="shared" ref="D36:E36" si="1">D37</f>
        <v>476400</v>
      </c>
      <c r="E36" s="81">
        <f t="shared" si="1"/>
        <v>476400</v>
      </c>
    </row>
    <row r="37" spans="1:5" ht="25.5">
      <c r="A37" s="15" t="s">
        <v>122</v>
      </c>
      <c r="B37" s="170" t="s">
        <v>633</v>
      </c>
      <c r="C37" s="172"/>
      <c r="D37" s="82">
        <f t="shared" ref="D37:E37" si="2">D38+D39</f>
        <v>476400</v>
      </c>
      <c r="E37" s="82">
        <f t="shared" si="2"/>
        <v>476400</v>
      </c>
    </row>
    <row r="38" spans="1:5" ht="51">
      <c r="A38" s="15" t="s">
        <v>133</v>
      </c>
      <c r="B38" s="170" t="s">
        <v>634</v>
      </c>
      <c r="C38" s="172">
        <v>200</v>
      </c>
      <c r="D38" s="82">
        <v>436400</v>
      </c>
      <c r="E38" s="82">
        <v>436400</v>
      </c>
    </row>
    <row r="39" spans="1:5" ht="51">
      <c r="A39" s="15" t="s">
        <v>123</v>
      </c>
      <c r="B39" s="170" t="s">
        <v>634</v>
      </c>
      <c r="C39" s="172">
        <v>600</v>
      </c>
      <c r="D39" s="82">
        <v>40000</v>
      </c>
      <c r="E39" s="82">
        <v>40000</v>
      </c>
    </row>
    <row r="40" spans="1:5" ht="27" customHeight="1">
      <c r="A40" s="52" t="s">
        <v>91</v>
      </c>
      <c r="B40" s="48" t="s">
        <v>635</v>
      </c>
      <c r="C40" s="172"/>
      <c r="D40" s="81">
        <f>D41+D47</f>
        <v>51308679.340000004</v>
      </c>
      <c r="E40" s="81">
        <f>E41+E47</f>
        <v>52556661.659999996</v>
      </c>
    </row>
    <row r="41" spans="1:5" ht="27" customHeight="1">
      <c r="A41" s="15" t="s">
        <v>92</v>
      </c>
      <c r="B41" s="170" t="s">
        <v>636</v>
      </c>
      <c r="C41" s="172"/>
      <c r="D41" s="82">
        <f>D42+D43+D44+D45+D46</f>
        <v>8295142</v>
      </c>
      <c r="E41" s="82">
        <f>E42+E43+E44+E45+E46</f>
        <v>8460192</v>
      </c>
    </row>
    <row r="42" spans="1:5" ht="63.75" customHeight="1">
      <c r="A42" s="15" t="s">
        <v>81</v>
      </c>
      <c r="B42" s="170" t="s">
        <v>637</v>
      </c>
      <c r="C42" s="172">
        <v>100</v>
      </c>
      <c r="D42" s="82">
        <v>1914600</v>
      </c>
      <c r="E42" s="82">
        <v>1914600</v>
      </c>
    </row>
    <row r="43" spans="1:5" ht="40.5" customHeight="1">
      <c r="A43" s="15" t="s">
        <v>134</v>
      </c>
      <c r="B43" s="169" t="s">
        <v>637</v>
      </c>
      <c r="C43" s="172">
        <v>200</v>
      </c>
      <c r="D43" s="82">
        <v>3556100</v>
      </c>
      <c r="E43" s="82">
        <v>3556100</v>
      </c>
    </row>
    <row r="44" spans="1:5" ht="26.25" customHeight="1">
      <c r="A44" s="15" t="s">
        <v>82</v>
      </c>
      <c r="B44" s="170" t="s">
        <v>637</v>
      </c>
      <c r="C44" s="172">
        <v>800</v>
      </c>
      <c r="D44" s="82">
        <v>23800</v>
      </c>
      <c r="E44" s="134">
        <v>188850</v>
      </c>
    </row>
    <row r="45" spans="1:5" ht="41.25" customHeight="1">
      <c r="A45" s="15" t="s">
        <v>135</v>
      </c>
      <c r="B45" s="170" t="s">
        <v>638</v>
      </c>
      <c r="C45" s="172">
        <v>200</v>
      </c>
      <c r="D45" s="82">
        <v>1429142</v>
      </c>
      <c r="E45" s="82">
        <v>1429142</v>
      </c>
    </row>
    <row r="46" spans="1:5" ht="27.75" customHeight="1">
      <c r="A46" s="15" t="s">
        <v>136</v>
      </c>
      <c r="B46" s="170" t="s">
        <v>639</v>
      </c>
      <c r="C46" s="172">
        <v>200</v>
      </c>
      <c r="D46" s="82">
        <v>1371500</v>
      </c>
      <c r="E46" s="82">
        <v>1371500</v>
      </c>
    </row>
    <row r="47" spans="1:5" ht="21.75" customHeight="1">
      <c r="A47" s="15" t="s">
        <v>93</v>
      </c>
      <c r="B47" s="170" t="s">
        <v>642</v>
      </c>
      <c r="C47" s="172"/>
      <c r="D47" s="82">
        <f>D48+D49+D50+D51+D52+D53+D54+D55+D56+D57+D58</f>
        <v>43013537.340000004</v>
      </c>
      <c r="E47" s="82">
        <f>E48+E49+E50+E51+E52+E53+E54+E55+E56+E57+E58</f>
        <v>44096469.659999996</v>
      </c>
    </row>
    <row r="48" spans="1:5" ht="63" customHeight="1">
      <c r="A48" s="15" t="s">
        <v>83</v>
      </c>
      <c r="B48" s="169" t="s">
        <v>643</v>
      </c>
      <c r="C48" s="171">
        <v>100</v>
      </c>
      <c r="D48" s="82">
        <v>908000</v>
      </c>
      <c r="E48" s="82">
        <v>908000</v>
      </c>
    </row>
    <row r="49" spans="1:5" ht="52.5" customHeight="1">
      <c r="A49" s="50" t="s">
        <v>137</v>
      </c>
      <c r="B49" s="169" t="s">
        <v>643</v>
      </c>
      <c r="C49" s="172">
        <v>200</v>
      </c>
      <c r="D49" s="82">
        <v>10631300</v>
      </c>
      <c r="E49" s="82">
        <v>10631300</v>
      </c>
    </row>
    <row r="50" spans="1:5" ht="52.5" customHeight="1">
      <c r="A50" s="50" t="s">
        <v>84</v>
      </c>
      <c r="B50" s="169" t="s">
        <v>643</v>
      </c>
      <c r="C50" s="172">
        <v>600</v>
      </c>
      <c r="D50" s="82">
        <v>17223487</v>
      </c>
      <c r="E50" s="134">
        <v>17753087</v>
      </c>
    </row>
    <row r="51" spans="1:5" ht="39" customHeight="1">
      <c r="A51" s="50" t="s">
        <v>85</v>
      </c>
      <c r="B51" s="169" t="s">
        <v>643</v>
      </c>
      <c r="C51" s="172">
        <v>800</v>
      </c>
      <c r="D51" s="82">
        <v>128600</v>
      </c>
      <c r="E51" s="134">
        <v>651050</v>
      </c>
    </row>
    <row r="52" spans="1:5" ht="52.5" customHeight="1">
      <c r="A52" s="15" t="s">
        <v>86</v>
      </c>
      <c r="B52" s="170" t="s">
        <v>644</v>
      </c>
      <c r="C52" s="172">
        <v>100</v>
      </c>
      <c r="D52" s="82">
        <v>6819300</v>
      </c>
      <c r="E52" s="82">
        <v>6819300</v>
      </c>
    </row>
    <row r="53" spans="1:5" ht="31.5" customHeight="1">
      <c r="A53" s="50" t="s">
        <v>138</v>
      </c>
      <c r="B53" s="170" t="s">
        <v>644</v>
      </c>
      <c r="C53" s="172">
        <v>200</v>
      </c>
      <c r="D53" s="82">
        <v>1531600</v>
      </c>
      <c r="E53" s="134">
        <v>1562400</v>
      </c>
    </row>
    <row r="54" spans="1:5" ht="27" customHeight="1">
      <c r="A54" s="50" t="s">
        <v>87</v>
      </c>
      <c r="B54" s="170" t="s">
        <v>644</v>
      </c>
      <c r="C54" s="172">
        <v>800</v>
      </c>
      <c r="D54" s="82">
        <v>5800</v>
      </c>
      <c r="E54" s="82">
        <v>5800</v>
      </c>
    </row>
    <row r="55" spans="1:5" ht="38.25">
      <c r="A55" s="15" t="s">
        <v>135</v>
      </c>
      <c r="B55" s="170" t="s">
        <v>645</v>
      </c>
      <c r="C55" s="172">
        <v>200</v>
      </c>
      <c r="D55" s="82">
        <v>813078</v>
      </c>
      <c r="E55" s="82">
        <v>813078</v>
      </c>
    </row>
    <row r="56" spans="1:5" ht="25.5">
      <c r="A56" s="15" t="s">
        <v>136</v>
      </c>
      <c r="B56" s="170" t="s">
        <v>646</v>
      </c>
      <c r="C56" s="172">
        <v>200</v>
      </c>
      <c r="D56" s="82">
        <v>812012.34</v>
      </c>
      <c r="E56" s="82">
        <v>812094.66</v>
      </c>
    </row>
    <row r="57" spans="1:5" ht="103.5" customHeight="1">
      <c r="A57" s="124" t="s">
        <v>649</v>
      </c>
      <c r="B57" s="174" t="s">
        <v>650</v>
      </c>
      <c r="C57" s="172">
        <v>100</v>
      </c>
      <c r="D57" s="82">
        <v>1328040</v>
      </c>
      <c r="E57" s="134">
        <v>1328040</v>
      </c>
    </row>
    <row r="58" spans="1:5" ht="92.25" customHeight="1">
      <c r="A58" s="124" t="s">
        <v>651</v>
      </c>
      <c r="B58" s="174" t="s">
        <v>650</v>
      </c>
      <c r="C58" s="172">
        <v>600</v>
      </c>
      <c r="D58" s="82">
        <v>2812320</v>
      </c>
      <c r="E58" s="134">
        <v>2812320</v>
      </c>
    </row>
    <row r="59" spans="1:5" ht="42" customHeight="1">
      <c r="A59" s="57" t="s">
        <v>652</v>
      </c>
      <c r="B59" s="58" t="s">
        <v>653</v>
      </c>
      <c r="C59" s="172"/>
      <c r="D59" s="81">
        <f>D60</f>
        <v>8424057</v>
      </c>
      <c r="E59" s="239">
        <f>E60</f>
        <v>8424057</v>
      </c>
    </row>
    <row r="60" spans="1:5" ht="17.25" customHeight="1">
      <c r="A60" s="15" t="s">
        <v>92</v>
      </c>
      <c r="B60" s="170" t="s">
        <v>654</v>
      </c>
      <c r="C60" s="172"/>
      <c r="D60" s="82">
        <f t="shared" ref="D60:E60" si="3">D61+D62</f>
        <v>8424057</v>
      </c>
      <c r="E60" s="82">
        <f t="shared" si="3"/>
        <v>8424057</v>
      </c>
    </row>
    <row r="61" spans="1:5" ht="116.25" customHeight="1">
      <c r="A61" s="15" t="s">
        <v>808</v>
      </c>
      <c r="B61" s="170" t="s">
        <v>655</v>
      </c>
      <c r="C61" s="172">
        <v>100</v>
      </c>
      <c r="D61" s="82">
        <v>8400792</v>
      </c>
      <c r="E61" s="82">
        <v>8400792</v>
      </c>
    </row>
    <row r="62" spans="1:5" ht="93.75" customHeight="1">
      <c r="A62" s="15" t="s">
        <v>809</v>
      </c>
      <c r="B62" s="170" t="s">
        <v>655</v>
      </c>
      <c r="C62" s="172">
        <v>200</v>
      </c>
      <c r="D62" s="82">
        <v>23265</v>
      </c>
      <c r="E62" s="82">
        <v>23265</v>
      </c>
    </row>
    <row r="63" spans="1:5" ht="18" customHeight="1">
      <c r="A63" s="55" t="s">
        <v>95</v>
      </c>
      <c r="B63" s="48" t="s">
        <v>659</v>
      </c>
      <c r="C63" s="172"/>
      <c r="D63" s="81">
        <f t="shared" ref="D63:E63" si="4">D64</f>
        <v>4326500</v>
      </c>
      <c r="E63" s="81">
        <f t="shared" si="4"/>
        <v>4353600</v>
      </c>
    </row>
    <row r="64" spans="1:5" ht="21" customHeight="1">
      <c r="A64" s="15" t="s">
        <v>96</v>
      </c>
      <c r="B64" s="170" t="s">
        <v>660</v>
      </c>
      <c r="C64" s="172"/>
      <c r="D64" s="83">
        <f>D65+D66+D67</f>
        <v>4326500</v>
      </c>
      <c r="E64" s="83">
        <f>E65+E66+E67</f>
        <v>4353600</v>
      </c>
    </row>
    <row r="65" spans="1:5" ht="63.75">
      <c r="A65" s="15" t="s">
        <v>97</v>
      </c>
      <c r="B65" s="170" t="s">
        <v>661</v>
      </c>
      <c r="C65" s="172">
        <v>100</v>
      </c>
      <c r="D65" s="82">
        <v>3123100</v>
      </c>
      <c r="E65" s="82">
        <v>3123100</v>
      </c>
    </row>
    <row r="66" spans="1:5" ht="38.25">
      <c r="A66" s="15" t="s">
        <v>662</v>
      </c>
      <c r="B66" s="170" t="s">
        <v>661</v>
      </c>
      <c r="C66" s="172">
        <v>200</v>
      </c>
      <c r="D66" s="82">
        <v>1165900</v>
      </c>
      <c r="E66" s="134">
        <v>1193000</v>
      </c>
    </row>
    <row r="67" spans="1:5" ht="25.5">
      <c r="A67" s="15" t="s">
        <v>98</v>
      </c>
      <c r="B67" s="170" t="s">
        <v>661</v>
      </c>
      <c r="C67" s="172">
        <v>800</v>
      </c>
      <c r="D67" s="82">
        <v>37500</v>
      </c>
      <c r="E67" s="82">
        <v>37500</v>
      </c>
    </row>
    <row r="68" spans="1:5" ht="21" customHeight="1">
      <c r="A68" s="55" t="s">
        <v>99</v>
      </c>
      <c r="B68" s="48" t="s">
        <v>670</v>
      </c>
      <c r="C68" s="172"/>
      <c r="D68" s="81">
        <f t="shared" ref="D68:E68" si="5">D69</f>
        <v>736890</v>
      </c>
      <c r="E68" s="81">
        <f t="shared" si="5"/>
        <v>736890</v>
      </c>
    </row>
    <row r="69" spans="1:5" ht="20.25" customHeight="1">
      <c r="A69" s="15" t="s">
        <v>100</v>
      </c>
      <c r="B69" s="170" t="s">
        <v>671</v>
      </c>
      <c r="C69" s="172"/>
      <c r="D69" s="82">
        <f t="shared" ref="D69:E69" si="6">D70+D71+D72</f>
        <v>736890</v>
      </c>
      <c r="E69" s="82">
        <f t="shared" si="6"/>
        <v>736890</v>
      </c>
    </row>
    <row r="70" spans="1:5" ht="63.75">
      <c r="A70" s="15" t="s">
        <v>672</v>
      </c>
      <c r="B70" s="170" t="s">
        <v>673</v>
      </c>
      <c r="C70" s="172">
        <v>600</v>
      </c>
      <c r="D70" s="82">
        <v>25410</v>
      </c>
      <c r="E70" s="82">
        <v>25410</v>
      </c>
    </row>
    <row r="71" spans="1:5" ht="38.25">
      <c r="A71" s="51" t="s">
        <v>153</v>
      </c>
      <c r="B71" s="170" t="s">
        <v>674</v>
      </c>
      <c r="C71" s="172">
        <v>200</v>
      </c>
      <c r="D71" s="82">
        <v>215985</v>
      </c>
      <c r="E71" s="82">
        <v>215985</v>
      </c>
    </row>
    <row r="72" spans="1:5" ht="51">
      <c r="A72" s="51" t="s">
        <v>154</v>
      </c>
      <c r="B72" s="170" t="s">
        <v>674</v>
      </c>
      <c r="C72" s="172">
        <v>600</v>
      </c>
      <c r="D72" s="82">
        <v>495495</v>
      </c>
      <c r="E72" s="82">
        <v>495495</v>
      </c>
    </row>
    <row r="73" spans="1:5" ht="30" customHeight="1">
      <c r="A73" s="52" t="s">
        <v>431</v>
      </c>
      <c r="B73" s="59" t="s">
        <v>675</v>
      </c>
      <c r="C73" s="168"/>
      <c r="D73" s="81">
        <f t="shared" ref="D73:E73" si="7">D74</f>
        <v>270000</v>
      </c>
      <c r="E73" s="81">
        <f t="shared" si="7"/>
        <v>270000</v>
      </c>
    </row>
    <row r="74" spans="1:5" ht="29.25" customHeight="1">
      <c r="A74" s="15" t="s">
        <v>88</v>
      </c>
      <c r="B74" s="167" t="s">
        <v>676</v>
      </c>
      <c r="C74" s="168"/>
      <c r="D74" s="82">
        <f t="shared" ref="D74" si="8">D75+D76+D77</f>
        <v>270000</v>
      </c>
      <c r="E74" s="82">
        <f>E75+E76+E77</f>
        <v>270000</v>
      </c>
    </row>
    <row r="75" spans="1:5" ht="51">
      <c r="A75" s="198" t="s">
        <v>895</v>
      </c>
      <c r="B75" s="167" t="s">
        <v>756</v>
      </c>
      <c r="C75" s="195">
        <v>300</v>
      </c>
      <c r="D75" s="82">
        <v>57000</v>
      </c>
      <c r="E75" s="82">
        <v>54000</v>
      </c>
    </row>
    <row r="76" spans="1:5" ht="30.75" customHeight="1">
      <c r="A76" s="198" t="s">
        <v>896</v>
      </c>
      <c r="B76" s="170" t="s">
        <v>757</v>
      </c>
      <c r="C76" s="195">
        <v>300</v>
      </c>
      <c r="D76" s="82">
        <v>108000</v>
      </c>
      <c r="E76" s="82">
        <v>156000</v>
      </c>
    </row>
    <row r="77" spans="1:5" ht="29.25" customHeight="1">
      <c r="A77" s="201" t="s">
        <v>897</v>
      </c>
      <c r="B77" s="170" t="s">
        <v>758</v>
      </c>
      <c r="C77" s="195">
        <v>300</v>
      </c>
      <c r="D77" s="82">
        <v>105000</v>
      </c>
      <c r="E77" s="82">
        <v>60000</v>
      </c>
    </row>
    <row r="78" spans="1:5" ht="42.75" customHeight="1">
      <c r="A78" s="52" t="s">
        <v>198</v>
      </c>
      <c r="B78" s="48" t="s">
        <v>677</v>
      </c>
      <c r="C78" s="172"/>
      <c r="D78" s="81">
        <f t="shared" ref="D78:E78" si="9">D79</f>
        <v>80000</v>
      </c>
      <c r="E78" s="81">
        <f t="shared" si="9"/>
        <v>80000</v>
      </c>
    </row>
    <row r="79" spans="1:5" ht="30" customHeight="1">
      <c r="A79" s="15" t="s">
        <v>88</v>
      </c>
      <c r="B79" s="170" t="s">
        <v>678</v>
      </c>
      <c r="C79" s="172"/>
      <c r="D79" s="82">
        <f>D81+D80</f>
        <v>80000</v>
      </c>
      <c r="E79" s="82">
        <f>E81+E80</f>
        <v>80000</v>
      </c>
    </row>
    <row r="80" spans="1:5" ht="41.25" customHeight="1">
      <c r="A80" s="204" t="s">
        <v>900</v>
      </c>
      <c r="B80" s="193" t="s">
        <v>898</v>
      </c>
      <c r="C80" s="195">
        <v>300</v>
      </c>
      <c r="D80" s="82">
        <v>60000</v>
      </c>
      <c r="E80" s="82">
        <v>60000</v>
      </c>
    </row>
    <row r="81" spans="1:5" ht="64.5" customHeight="1">
      <c r="A81" s="204" t="s">
        <v>914</v>
      </c>
      <c r="B81" s="193" t="s">
        <v>899</v>
      </c>
      <c r="C81" s="172">
        <v>300</v>
      </c>
      <c r="D81" s="82">
        <v>20000</v>
      </c>
      <c r="E81" s="82">
        <v>20000</v>
      </c>
    </row>
    <row r="82" spans="1:5" ht="25.5">
      <c r="A82" s="15" t="s">
        <v>679</v>
      </c>
      <c r="B82" s="48" t="s">
        <v>680</v>
      </c>
      <c r="C82" s="172"/>
      <c r="D82" s="81">
        <f>D83+D96+D100</f>
        <v>8622133</v>
      </c>
      <c r="E82" s="81">
        <f>E83+E96+E100</f>
        <v>8776943</v>
      </c>
    </row>
    <row r="83" spans="1:5" ht="24" customHeight="1">
      <c r="A83" s="60" t="s">
        <v>681</v>
      </c>
      <c r="B83" s="167" t="s">
        <v>682</v>
      </c>
      <c r="C83" s="172"/>
      <c r="D83" s="82">
        <f>D84+D89+D91+D93</f>
        <v>6891794</v>
      </c>
      <c r="E83" s="82">
        <f>E84+E89+E91+E93</f>
        <v>6993270</v>
      </c>
    </row>
    <row r="84" spans="1:5" ht="21" customHeight="1">
      <c r="A84" s="15" t="s">
        <v>104</v>
      </c>
      <c r="B84" s="167" t="s">
        <v>683</v>
      </c>
      <c r="C84" s="172"/>
      <c r="D84" s="82">
        <f>D85+D86+D87+D88</f>
        <v>4544861</v>
      </c>
      <c r="E84" s="82">
        <f>E85+E86+E87+E88</f>
        <v>4544861</v>
      </c>
    </row>
    <row r="85" spans="1:5" ht="66.75" customHeight="1">
      <c r="A85" s="15" t="s">
        <v>102</v>
      </c>
      <c r="B85" s="167" t="s">
        <v>684</v>
      </c>
      <c r="C85" s="172">
        <v>100</v>
      </c>
      <c r="D85" s="82">
        <v>2387757</v>
      </c>
      <c r="E85" s="82">
        <v>2387757</v>
      </c>
    </row>
    <row r="86" spans="1:5" ht="42.75" customHeight="1">
      <c r="A86" s="15" t="s">
        <v>139</v>
      </c>
      <c r="B86" s="167" t="s">
        <v>684</v>
      </c>
      <c r="C86" s="172">
        <v>200</v>
      </c>
      <c r="D86" s="82">
        <v>2128104</v>
      </c>
      <c r="E86" s="82">
        <v>2128104</v>
      </c>
    </row>
    <row r="87" spans="1:5" ht="39.75" customHeight="1">
      <c r="A87" s="15" t="s">
        <v>103</v>
      </c>
      <c r="B87" s="167" t="s">
        <v>684</v>
      </c>
      <c r="C87" s="172">
        <v>800</v>
      </c>
      <c r="D87" s="82">
        <v>14000</v>
      </c>
      <c r="E87" s="82">
        <v>14000</v>
      </c>
    </row>
    <row r="88" spans="1:5" ht="41.25" customHeight="1">
      <c r="A88" s="61" t="s">
        <v>140</v>
      </c>
      <c r="B88" s="170" t="s">
        <v>685</v>
      </c>
      <c r="C88" s="172">
        <v>200</v>
      </c>
      <c r="D88" s="82">
        <v>15000</v>
      </c>
      <c r="E88" s="82">
        <v>15000</v>
      </c>
    </row>
    <row r="89" spans="1:5" ht="27.75" customHeight="1">
      <c r="A89" s="15" t="s">
        <v>105</v>
      </c>
      <c r="B89" s="167" t="s">
        <v>686</v>
      </c>
      <c r="C89" s="172"/>
      <c r="D89" s="82">
        <f t="shared" ref="D89:E89" si="10">D90</f>
        <v>36154</v>
      </c>
      <c r="E89" s="82">
        <f t="shared" si="10"/>
        <v>91249</v>
      </c>
    </row>
    <row r="90" spans="1:5" ht="38.25">
      <c r="A90" s="15" t="s">
        <v>141</v>
      </c>
      <c r="B90" s="167" t="s">
        <v>687</v>
      </c>
      <c r="C90" s="172">
        <v>200</v>
      </c>
      <c r="D90" s="82">
        <v>36154</v>
      </c>
      <c r="E90" s="134">
        <v>91249</v>
      </c>
    </row>
    <row r="91" spans="1:5" ht="25.5">
      <c r="A91" s="15" t="s">
        <v>106</v>
      </c>
      <c r="B91" s="167" t="s">
        <v>688</v>
      </c>
      <c r="C91" s="172"/>
      <c r="D91" s="82">
        <f>D92</f>
        <v>244943</v>
      </c>
      <c r="E91" s="82">
        <f>E92</f>
        <v>244943</v>
      </c>
    </row>
    <row r="92" spans="1:5" ht="76.5">
      <c r="A92" s="15" t="s">
        <v>297</v>
      </c>
      <c r="B92" s="170" t="s">
        <v>691</v>
      </c>
      <c r="C92" s="172">
        <v>100</v>
      </c>
      <c r="D92" s="82">
        <v>244943</v>
      </c>
      <c r="E92" s="82">
        <v>244943</v>
      </c>
    </row>
    <row r="93" spans="1:5" ht="26.25" customHeight="1">
      <c r="A93" s="15" t="s">
        <v>160</v>
      </c>
      <c r="B93" s="167" t="s">
        <v>694</v>
      </c>
      <c r="C93" s="172"/>
      <c r="D93" s="82">
        <f t="shared" ref="D93:E93" si="11">D94+D95</f>
        <v>2065836</v>
      </c>
      <c r="E93" s="82">
        <f t="shared" si="11"/>
        <v>2112217</v>
      </c>
    </row>
    <row r="94" spans="1:5" ht="78.75" customHeight="1">
      <c r="A94" s="15" t="s">
        <v>294</v>
      </c>
      <c r="B94" s="167" t="s">
        <v>759</v>
      </c>
      <c r="C94" s="172">
        <v>100</v>
      </c>
      <c r="D94" s="82">
        <v>1453100</v>
      </c>
      <c r="E94" s="82">
        <v>1453100</v>
      </c>
    </row>
    <row r="95" spans="1:5" ht="51">
      <c r="A95" s="15" t="s">
        <v>295</v>
      </c>
      <c r="B95" s="167" t="s">
        <v>759</v>
      </c>
      <c r="C95" s="172">
        <v>200</v>
      </c>
      <c r="D95" s="82">
        <v>612736</v>
      </c>
      <c r="E95" s="134">
        <v>659117</v>
      </c>
    </row>
    <row r="96" spans="1:5" ht="29.25" customHeight="1">
      <c r="A96" s="55" t="s">
        <v>107</v>
      </c>
      <c r="B96" s="59" t="s">
        <v>695</v>
      </c>
      <c r="C96" s="172"/>
      <c r="D96" s="81">
        <f t="shared" ref="D96:E96" si="12">D97</f>
        <v>1480339</v>
      </c>
      <c r="E96" s="81">
        <f t="shared" si="12"/>
        <v>1483673</v>
      </c>
    </row>
    <row r="97" spans="1:5" ht="21" customHeight="1">
      <c r="A97" s="15" t="s">
        <v>96</v>
      </c>
      <c r="B97" s="167" t="s">
        <v>696</v>
      </c>
      <c r="C97" s="172"/>
      <c r="D97" s="82">
        <f>D98+D99</f>
        <v>1480339</v>
      </c>
      <c r="E97" s="82">
        <f>E98+E99</f>
        <v>1483673</v>
      </c>
    </row>
    <row r="98" spans="1:5" ht="68.25" customHeight="1">
      <c r="A98" s="15" t="s">
        <v>108</v>
      </c>
      <c r="B98" s="167" t="s">
        <v>697</v>
      </c>
      <c r="C98" s="172">
        <v>100</v>
      </c>
      <c r="D98" s="82">
        <v>1400600</v>
      </c>
      <c r="E98" s="82">
        <v>1400600</v>
      </c>
    </row>
    <row r="99" spans="1:5" ht="54.75" customHeight="1">
      <c r="A99" s="15" t="s">
        <v>142</v>
      </c>
      <c r="B99" s="167" t="s">
        <v>697</v>
      </c>
      <c r="C99" s="172">
        <v>200</v>
      </c>
      <c r="D99" s="82">
        <v>79739</v>
      </c>
      <c r="E99" s="134">
        <v>83073</v>
      </c>
    </row>
    <row r="100" spans="1:5" ht="30" customHeight="1">
      <c r="A100" s="47" t="s">
        <v>702</v>
      </c>
      <c r="B100" s="53">
        <v>2240000000</v>
      </c>
      <c r="C100" s="168"/>
      <c r="D100" s="81">
        <f t="shared" ref="D100:E101" si="13">D101</f>
        <v>250000</v>
      </c>
      <c r="E100" s="81">
        <f t="shared" si="13"/>
        <v>300000</v>
      </c>
    </row>
    <row r="101" spans="1:5" ht="27" customHeight="1">
      <c r="A101" s="43" t="s">
        <v>703</v>
      </c>
      <c r="B101" s="14">
        <v>2240100000</v>
      </c>
      <c r="C101" s="172"/>
      <c r="D101" s="82">
        <f t="shared" si="13"/>
        <v>250000</v>
      </c>
      <c r="E101" s="82">
        <f t="shared" si="13"/>
        <v>300000</v>
      </c>
    </row>
    <row r="102" spans="1:5" ht="27.75" customHeight="1">
      <c r="A102" s="43" t="s">
        <v>704</v>
      </c>
      <c r="B102" s="14">
        <v>2240100230</v>
      </c>
      <c r="C102" s="172">
        <v>200</v>
      </c>
      <c r="D102" s="82">
        <v>250000</v>
      </c>
      <c r="E102" s="82">
        <v>300000</v>
      </c>
    </row>
    <row r="103" spans="1:5" ht="30" customHeight="1">
      <c r="A103" s="52" t="s">
        <v>12</v>
      </c>
      <c r="B103" s="48" t="s">
        <v>498</v>
      </c>
      <c r="C103" s="172"/>
      <c r="D103" s="81">
        <f t="shared" ref="D103:E103" si="14">D104+D107</f>
        <v>530000</v>
      </c>
      <c r="E103" s="81">
        <f t="shared" si="14"/>
        <v>530000</v>
      </c>
    </row>
    <row r="104" spans="1:5" ht="40.5" customHeight="1">
      <c r="A104" s="60" t="s">
        <v>708</v>
      </c>
      <c r="B104" s="167" t="s">
        <v>499</v>
      </c>
      <c r="C104" s="62"/>
      <c r="D104" s="82">
        <f t="shared" ref="D104:E105" si="15">D105</f>
        <v>330000</v>
      </c>
      <c r="E104" s="82">
        <f t="shared" si="15"/>
        <v>330000</v>
      </c>
    </row>
    <row r="105" spans="1:5" ht="39" customHeight="1">
      <c r="A105" s="15" t="s">
        <v>110</v>
      </c>
      <c r="B105" s="167" t="s">
        <v>500</v>
      </c>
      <c r="C105" s="62"/>
      <c r="D105" s="82">
        <f t="shared" si="15"/>
        <v>330000</v>
      </c>
      <c r="E105" s="82">
        <f t="shared" si="15"/>
        <v>330000</v>
      </c>
    </row>
    <row r="106" spans="1:5" ht="41.25" customHeight="1">
      <c r="A106" s="15" t="s">
        <v>709</v>
      </c>
      <c r="B106" s="167" t="s">
        <v>501</v>
      </c>
      <c r="C106" s="172">
        <v>200</v>
      </c>
      <c r="D106" s="82">
        <v>330000</v>
      </c>
      <c r="E106" s="82">
        <v>330000</v>
      </c>
    </row>
    <row r="107" spans="1:5" ht="29.25" customHeight="1">
      <c r="A107" s="15" t="s">
        <v>425</v>
      </c>
      <c r="B107" s="167" t="s">
        <v>502</v>
      </c>
      <c r="C107" s="172"/>
      <c r="D107" s="82">
        <f t="shared" ref="D107:E108" si="16">D108</f>
        <v>200000</v>
      </c>
      <c r="E107" s="82">
        <f t="shared" si="16"/>
        <v>200000</v>
      </c>
    </row>
    <row r="108" spans="1:5" ht="27" customHeight="1">
      <c r="A108" s="15" t="s">
        <v>426</v>
      </c>
      <c r="B108" s="167" t="s">
        <v>503</v>
      </c>
      <c r="C108" s="172"/>
      <c r="D108" s="82">
        <f t="shared" si="16"/>
        <v>200000</v>
      </c>
      <c r="E108" s="82">
        <f t="shared" si="16"/>
        <v>200000</v>
      </c>
    </row>
    <row r="109" spans="1:5" ht="54" customHeight="1">
      <c r="A109" s="15" t="s">
        <v>433</v>
      </c>
      <c r="B109" s="167" t="s">
        <v>760</v>
      </c>
      <c r="C109" s="172">
        <v>100</v>
      </c>
      <c r="D109" s="82">
        <v>200000</v>
      </c>
      <c r="E109" s="82">
        <v>200000</v>
      </c>
    </row>
    <row r="110" spans="1:5" ht="24.75" customHeight="1">
      <c r="A110" s="52" t="s">
        <v>514</v>
      </c>
      <c r="B110" s="59" t="s">
        <v>504</v>
      </c>
      <c r="C110" s="168"/>
      <c r="D110" s="81">
        <f t="shared" ref="D110:E111" si="17">D111</f>
        <v>430000</v>
      </c>
      <c r="E110" s="81">
        <f t="shared" si="17"/>
        <v>430000</v>
      </c>
    </row>
    <row r="111" spans="1:5" ht="25.5">
      <c r="A111" s="60" t="s">
        <v>515</v>
      </c>
      <c r="B111" s="167" t="s">
        <v>505</v>
      </c>
      <c r="C111" s="172"/>
      <c r="D111" s="82">
        <f t="shared" si="17"/>
        <v>430000</v>
      </c>
      <c r="E111" s="82">
        <f t="shared" si="17"/>
        <v>430000</v>
      </c>
    </row>
    <row r="112" spans="1:5" ht="27.75" customHeight="1">
      <c r="A112" s="15" t="s">
        <v>516</v>
      </c>
      <c r="B112" s="167" t="s">
        <v>506</v>
      </c>
      <c r="C112" s="172"/>
      <c r="D112" s="82">
        <f t="shared" ref="D112:E112" si="18">D113+D114+D115</f>
        <v>430000</v>
      </c>
      <c r="E112" s="82">
        <f t="shared" si="18"/>
        <v>430000</v>
      </c>
    </row>
    <row r="113" spans="1:5" ht="38.25">
      <c r="A113" s="42" t="s">
        <v>517</v>
      </c>
      <c r="B113" s="167" t="s">
        <v>761</v>
      </c>
      <c r="C113" s="172">
        <v>800</v>
      </c>
      <c r="D113" s="82">
        <v>200000</v>
      </c>
      <c r="E113" s="82">
        <v>200000</v>
      </c>
    </row>
    <row r="114" spans="1:5" ht="51">
      <c r="A114" s="15" t="s">
        <v>518</v>
      </c>
      <c r="B114" s="167" t="s">
        <v>762</v>
      </c>
      <c r="C114" s="172">
        <v>800</v>
      </c>
      <c r="D114" s="82">
        <v>200000</v>
      </c>
      <c r="E114" s="82">
        <v>200000</v>
      </c>
    </row>
    <row r="115" spans="1:5" ht="39" customHeight="1">
      <c r="A115" s="43" t="s">
        <v>921</v>
      </c>
      <c r="B115" s="206" t="s">
        <v>920</v>
      </c>
      <c r="C115" s="207">
        <v>200</v>
      </c>
      <c r="D115" s="82">
        <v>30000</v>
      </c>
      <c r="E115" s="82">
        <v>30000</v>
      </c>
    </row>
    <row r="116" spans="1:5" ht="30.75" customHeight="1">
      <c r="A116" s="52" t="s">
        <v>607</v>
      </c>
      <c r="B116" s="59" t="s">
        <v>520</v>
      </c>
      <c r="C116" s="168"/>
      <c r="D116" s="81">
        <f t="shared" ref="D116:E116" si="19">D117+D120</f>
        <v>340000</v>
      </c>
      <c r="E116" s="81">
        <f t="shared" si="19"/>
        <v>340000</v>
      </c>
    </row>
    <row r="117" spans="1:5" ht="29.25" customHeight="1">
      <c r="A117" s="60" t="s">
        <v>754</v>
      </c>
      <c r="B117" s="167" t="s">
        <v>608</v>
      </c>
      <c r="C117" s="172"/>
      <c r="D117" s="82">
        <f t="shared" ref="D117:E118" si="20">D118</f>
        <v>190000</v>
      </c>
      <c r="E117" s="82">
        <f t="shared" si="20"/>
        <v>190000</v>
      </c>
    </row>
    <row r="118" spans="1:5" ht="18.75" customHeight="1">
      <c r="A118" s="15" t="s">
        <v>101</v>
      </c>
      <c r="B118" s="167" t="s">
        <v>609</v>
      </c>
      <c r="C118" s="172"/>
      <c r="D118" s="82">
        <f t="shared" si="20"/>
        <v>190000</v>
      </c>
      <c r="E118" s="82">
        <f t="shared" si="20"/>
        <v>190000</v>
      </c>
    </row>
    <row r="119" spans="1:5" ht="51">
      <c r="A119" s="208" t="s">
        <v>610</v>
      </c>
      <c r="B119" s="167" t="s">
        <v>763</v>
      </c>
      <c r="C119" s="172">
        <v>200</v>
      </c>
      <c r="D119" s="82">
        <v>190000</v>
      </c>
      <c r="E119" s="82">
        <v>190000</v>
      </c>
    </row>
    <row r="120" spans="1:5" ht="28.5" customHeight="1">
      <c r="A120" s="15" t="s">
        <v>611</v>
      </c>
      <c r="B120" s="167" t="s">
        <v>710</v>
      </c>
      <c r="C120" s="172"/>
      <c r="D120" s="82">
        <f t="shared" ref="D120:E120" si="21">D121</f>
        <v>150000</v>
      </c>
      <c r="E120" s="82">
        <f t="shared" si="21"/>
        <v>150000</v>
      </c>
    </row>
    <row r="121" spans="1:5" ht="27" customHeight="1">
      <c r="A121" s="15" t="s">
        <v>743</v>
      </c>
      <c r="B121" s="167" t="s">
        <v>711</v>
      </c>
      <c r="C121" s="172"/>
      <c r="D121" s="82">
        <f t="shared" ref="D121:E121" si="22">D122+D123+D124</f>
        <v>150000</v>
      </c>
      <c r="E121" s="82">
        <f t="shared" si="22"/>
        <v>150000</v>
      </c>
    </row>
    <row r="122" spans="1:5" ht="38.25">
      <c r="A122" s="15" t="s">
        <v>298</v>
      </c>
      <c r="B122" s="167" t="s">
        <v>712</v>
      </c>
      <c r="C122" s="172">
        <v>200</v>
      </c>
      <c r="D122" s="82">
        <v>20000</v>
      </c>
      <c r="E122" s="82">
        <v>20000</v>
      </c>
    </row>
    <row r="123" spans="1:5" ht="38.25">
      <c r="A123" s="43" t="s">
        <v>755</v>
      </c>
      <c r="B123" s="170" t="s">
        <v>713</v>
      </c>
      <c r="C123" s="172">
        <v>200</v>
      </c>
      <c r="D123" s="82">
        <v>130000</v>
      </c>
      <c r="E123" s="82">
        <v>130000</v>
      </c>
    </row>
    <row r="124" spans="1:5" ht="40.5" customHeight="1">
      <c r="A124" s="43" t="s">
        <v>714</v>
      </c>
      <c r="B124" s="170" t="s">
        <v>715</v>
      </c>
      <c r="C124" s="172">
        <v>200</v>
      </c>
      <c r="D124" s="82">
        <v>0</v>
      </c>
      <c r="E124" s="82">
        <v>0</v>
      </c>
    </row>
    <row r="125" spans="1:5" ht="29.25" customHeight="1">
      <c r="A125" s="52" t="s">
        <v>716</v>
      </c>
      <c r="B125" s="59" t="s">
        <v>509</v>
      </c>
      <c r="C125" s="168"/>
      <c r="D125" s="81">
        <f>D126+D129</f>
        <v>2840199.2</v>
      </c>
      <c r="E125" s="81">
        <f>E126+E129</f>
        <v>2840199.2</v>
      </c>
    </row>
    <row r="126" spans="1:5" ht="29.25" customHeight="1">
      <c r="A126" s="15" t="s">
        <v>717</v>
      </c>
      <c r="B126" s="167" t="s">
        <v>510</v>
      </c>
      <c r="C126" s="172"/>
      <c r="D126" s="82">
        <f t="shared" ref="D126:E126" si="23">D127</f>
        <v>80000</v>
      </c>
      <c r="E126" s="82">
        <f t="shared" si="23"/>
        <v>80000</v>
      </c>
    </row>
    <row r="127" spans="1:5" ht="29.25" customHeight="1">
      <c r="A127" s="15" t="s">
        <v>796</v>
      </c>
      <c r="B127" s="167" t="s">
        <v>511</v>
      </c>
      <c r="C127" s="172"/>
      <c r="D127" s="82">
        <f>D128</f>
        <v>80000</v>
      </c>
      <c r="E127" s="82">
        <f>E128</f>
        <v>80000</v>
      </c>
    </row>
    <row r="128" spans="1:5" ht="51.75" customHeight="1">
      <c r="A128" s="139" t="s">
        <v>528</v>
      </c>
      <c r="B128" s="170" t="s">
        <v>764</v>
      </c>
      <c r="C128" s="172">
        <v>200</v>
      </c>
      <c r="D128" s="82">
        <v>80000</v>
      </c>
      <c r="E128" s="82">
        <v>80000</v>
      </c>
    </row>
    <row r="129" spans="1:5" ht="27.75" customHeight="1">
      <c r="A129" s="60" t="s">
        <v>507</v>
      </c>
      <c r="B129" s="170" t="s">
        <v>512</v>
      </c>
      <c r="C129" s="172"/>
      <c r="D129" s="82">
        <f t="shared" ref="D129:E129" si="24">D130</f>
        <v>2760199.2</v>
      </c>
      <c r="E129" s="82">
        <f t="shared" si="24"/>
        <v>2760199.2</v>
      </c>
    </row>
    <row r="130" spans="1:5" ht="40.5" customHeight="1">
      <c r="A130" s="15" t="s">
        <v>508</v>
      </c>
      <c r="B130" s="170" t="s">
        <v>513</v>
      </c>
      <c r="C130" s="172"/>
      <c r="D130" s="82">
        <f>D131</f>
        <v>2760199.2</v>
      </c>
      <c r="E130" s="82">
        <f>E131</f>
        <v>2760199.2</v>
      </c>
    </row>
    <row r="131" spans="1:5" ht="37.5" customHeight="1">
      <c r="A131" s="43" t="s">
        <v>442</v>
      </c>
      <c r="B131" s="176" t="s">
        <v>718</v>
      </c>
      <c r="C131" s="44">
        <v>400</v>
      </c>
      <c r="D131" s="82">
        <v>2760199.2</v>
      </c>
      <c r="E131" s="82">
        <v>2760199.2</v>
      </c>
    </row>
    <row r="132" spans="1:5" ht="28.5" customHeight="1">
      <c r="A132" s="64" t="s">
        <v>521</v>
      </c>
      <c r="B132" s="48" t="s">
        <v>522</v>
      </c>
      <c r="C132" s="168"/>
      <c r="D132" s="81">
        <f t="shared" ref="D132:E132" si="25">D133+D136+D140+D143</f>
        <v>12970280.49</v>
      </c>
      <c r="E132" s="81">
        <f t="shared" si="25"/>
        <v>7706480</v>
      </c>
    </row>
    <row r="133" spans="1:5" ht="39.75" customHeight="1">
      <c r="A133" s="43" t="s">
        <v>165</v>
      </c>
      <c r="B133" s="170" t="s">
        <v>523</v>
      </c>
      <c r="C133" s="172"/>
      <c r="D133" s="82">
        <f t="shared" ref="D133:E134" si="26">D134</f>
        <v>2303000</v>
      </c>
      <c r="E133" s="82">
        <f t="shared" si="26"/>
        <v>2303000</v>
      </c>
    </row>
    <row r="134" spans="1:5" ht="29.25" customHeight="1">
      <c r="A134" s="15" t="s">
        <v>166</v>
      </c>
      <c r="B134" s="170" t="s">
        <v>524</v>
      </c>
      <c r="C134" s="172"/>
      <c r="D134" s="82">
        <f t="shared" si="26"/>
        <v>2303000</v>
      </c>
      <c r="E134" s="82">
        <f t="shared" si="26"/>
        <v>2303000</v>
      </c>
    </row>
    <row r="135" spans="1:5" ht="51" customHeight="1">
      <c r="A135" s="13" t="s">
        <v>525</v>
      </c>
      <c r="B135" s="170" t="s">
        <v>719</v>
      </c>
      <c r="C135" s="172">
        <v>200</v>
      </c>
      <c r="D135" s="82">
        <v>2303000</v>
      </c>
      <c r="E135" s="82">
        <v>2303000</v>
      </c>
    </row>
    <row r="136" spans="1:5" ht="42" customHeight="1">
      <c r="A136" s="13" t="s">
        <v>167</v>
      </c>
      <c r="B136" s="170" t="s">
        <v>526</v>
      </c>
      <c r="C136" s="172"/>
      <c r="D136" s="82">
        <f t="shared" ref="D136:E136" si="27">D137</f>
        <v>10382280.49</v>
      </c>
      <c r="E136" s="82">
        <f t="shared" si="27"/>
        <v>5118480</v>
      </c>
    </row>
    <row r="137" spans="1:5" ht="38.25">
      <c r="A137" s="15" t="s">
        <v>168</v>
      </c>
      <c r="B137" s="170" t="s">
        <v>527</v>
      </c>
      <c r="C137" s="172"/>
      <c r="D137" s="82">
        <f t="shared" ref="D137:E137" si="28">D138+D139</f>
        <v>10382280.49</v>
      </c>
      <c r="E137" s="82">
        <f t="shared" si="28"/>
        <v>5118480</v>
      </c>
    </row>
    <row r="138" spans="1:5" ht="63.75">
      <c r="A138" s="13" t="s">
        <v>529</v>
      </c>
      <c r="B138" s="170" t="s">
        <v>720</v>
      </c>
      <c r="C138" s="172">
        <v>200</v>
      </c>
      <c r="D138" s="82">
        <v>4802694.13</v>
      </c>
      <c r="E138" s="134">
        <v>5118480</v>
      </c>
    </row>
    <row r="139" spans="1:5" ht="66.75" customHeight="1">
      <c r="A139" s="137" t="s">
        <v>807</v>
      </c>
      <c r="B139" s="170" t="s">
        <v>721</v>
      </c>
      <c r="C139" s="172">
        <v>200</v>
      </c>
      <c r="D139" s="82">
        <v>5579586.3600000003</v>
      </c>
      <c r="E139" s="134"/>
    </row>
    <row r="140" spans="1:5" ht="29.25" customHeight="1">
      <c r="A140" s="43" t="s">
        <v>530</v>
      </c>
      <c r="B140" s="170" t="s">
        <v>531</v>
      </c>
      <c r="C140" s="172"/>
      <c r="D140" s="82">
        <f t="shared" ref="D140:E141" si="29">D141</f>
        <v>35000</v>
      </c>
      <c r="E140" s="82">
        <f t="shared" si="29"/>
        <v>35000</v>
      </c>
    </row>
    <row r="141" spans="1:5" ht="24.75" customHeight="1">
      <c r="A141" s="43" t="s">
        <v>532</v>
      </c>
      <c r="B141" s="170" t="s">
        <v>533</v>
      </c>
      <c r="C141" s="172"/>
      <c r="D141" s="82">
        <f t="shared" si="29"/>
        <v>35000</v>
      </c>
      <c r="E141" s="82">
        <f t="shared" si="29"/>
        <v>35000</v>
      </c>
    </row>
    <row r="142" spans="1:5" ht="51">
      <c r="A142" s="43" t="s">
        <v>534</v>
      </c>
      <c r="B142" s="170" t="s">
        <v>765</v>
      </c>
      <c r="C142" s="172">
        <v>200</v>
      </c>
      <c r="D142" s="82">
        <v>35000</v>
      </c>
      <c r="E142" s="82">
        <v>35000</v>
      </c>
    </row>
    <row r="143" spans="1:5" ht="27" customHeight="1">
      <c r="A143" s="43" t="s">
        <v>747</v>
      </c>
      <c r="B143" s="170" t="s">
        <v>748</v>
      </c>
      <c r="C143" s="172"/>
      <c r="D143" s="82">
        <f t="shared" ref="D143:E144" si="30">D144</f>
        <v>250000</v>
      </c>
      <c r="E143" s="82">
        <f t="shared" si="30"/>
        <v>250000</v>
      </c>
    </row>
    <row r="144" spans="1:5" ht="30" customHeight="1">
      <c r="A144" s="43" t="s">
        <v>749</v>
      </c>
      <c r="B144" s="170" t="s">
        <v>751</v>
      </c>
      <c r="C144" s="172"/>
      <c r="D144" s="82">
        <f t="shared" si="30"/>
        <v>250000</v>
      </c>
      <c r="E144" s="82">
        <f t="shared" si="30"/>
        <v>250000</v>
      </c>
    </row>
    <row r="145" spans="1:5" ht="87.75" customHeight="1">
      <c r="A145" s="43" t="s">
        <v>750</v>
      </c>
      <c r="B145" s="170" t="s">
        <v>766</v>
      </c>
      <c r="C145" s="172">
        <v>200</v>
      </c>
      <c r="D145" s="82">
        <v>250000</v>
      </c>
      <c r="E145" s="82">
        <v>250000</v>
      </c>
    </row>
    <row r="146" spans="1:5" ht="38.25">
      <c r="A146" s="288" t="s">
        <v>535</v>
      </c>
      <c r="B146" s="48" t="s">
        <v>536</v>
      </c>
      <c r="C146" s="172"/>
      <c r="D146" s="81">
        <f>D147+D150+D153+D159+D163+D167+D171+D174</f>
        <v>8509310</v>
      </c>
      <c r="E146" s="239">
        <f>E147+E150+E153+E159+E163+E167+E171+E174</f>
        <v>8509310</v>
      </c>
    </row>
    <row r="147" spans="1:5" ht="29.25" customHeight="1">
      <c r="A147" s="15" t="s">
        <v>537</v>
      </c>
      <c r="B147" s="170" t="s">
        <v>538</v>
      </c>
      <c r="C147" s="44"/>
      <c r="D147" s="82">
        <f t="shared" ref="D147:E148" si="31">D148</f>
        <v>0</v>
      </c>
      <c r="E147" s="82">
        <f t="shared" si="31"/>
        <v>0</v>
      </c>
    </row>
    <row r="148" spans="1:5" ht="15">
      <c r="A148" s="15" t="s">
        <v>156</v>
      </c>
      <c r="B148" s="170" t="s">
        <v>539</v>
      </c>
      <c r="C148" s="44"/>
      <c r="D148" s="82">
        <f t="shared" si="31"/>
        <v>0</v>
      </c>
      <c r="E148" s="82">
        <f t="shared" si="31"/>
        <v>0</v>
      </c>
    </row>
    <row r="149" spans="1:5" ht="39" customHeight="1">
      <c r="A149" s="15" t="s">
        <v>370</v>
      </c>
      <c r="B149" s="170" t="s">
        <v>540</v>
      </c>
      <c r="C149" s="172">
        <v>300</v>
      </c>
      <c r="D149" s="82"/>
      <c r="E149" s="134"/>
    </row>
    <row r="150" spans="1:5" ht="25.5">
      <c r="A150" s="50" t="s">
        <v>169</v>
      </c>
      <c r="B150" s="170" t="s">
        <v>553</v>
      </c>
      <c r="C150" s="44"/>
      <c r="D150" s="82">
        <f t="shared" ref="D150:E151" si="32">D151</f>
        <v>337710</v>
      </c>
      <c r="E150" s="82">
        <f t="shared" si="32"/>
        <v>337710</v>
      </c>
    </row>
    <row r="151" spans="1:5" ht="25.5">
      <c r="A151" s="15" t="s">
        <v>556</v>
      </c>
      <c r="B151" s="170" t="s">
        <v>554</v>
      </c>
      <c r="C151" s="44"/>
      <c r="D151" s="82">
        <f t="shared" si="32"/>
        <v>337710</v>
      </c>
      <c r="E151" s="82">
        <f t="shared" si="32"/>
        <v>337710</v>
      </c>
    </row>
    <row r="152" spans="1:5" ht="37.5" customHeight="1">
      <c r="A152" s="43" t="s">
        <v>557</v>
      </c>
      <c r="B152" s="170" t="s">
        <v>555</v>
      </c>
      <c r="C152" s="44">
        <v>400</v>
      </c>
      <c r="D152" s="82">
        <v>337710</v>
      </c>
      <c r="E152" s="82">
        <v>337710</v>
      </c>
    </row>
    <row r="153" spans="1:5" ht="38.25">
      <c r="A153" s="43" t="s">
        <v>561</v>
      </c>
      <c r="B153" s="170" t="s">
        <v>543</v>
      </c>
      <c r="C153" s="44"/>
      <c r="D153" s="82">
        <f t="shared" ref="D153:E153" si="33">D154+D157</f>
        <v>1123100</v>
      </c>
      <c r="E153" s="82">
        <f t="shared" si="33"/>
        <v>1123100</v>
      </c>
    </row>
    <row r="154" spans="1:5" ht="17.25" customHeight="1">
      <c r="A154" s="43" t="s">
        <v>175</v>
      </c>
      <c r="B154" s="170" t="s">
        <v>544</v>
      </c>
      <c r="C154" s="44"/>
      <c r="D154" s="82">
        <f t="shared" ref="D154:E154" si="34">D155+D156</f>
        <v>1023100</v>
      </c>
      <c r="E154" s="82">
        <f t="shared" si="34"/>
        <v>1023100</v>
      </c>
    </row>
    <row r="155" spans="1:5" ht="39.75" customHeight="1">
      <c r="A155" s="43" t="s">
        <v>563</v>
      </c>
      <c r="B155" s="170" t="s">
        <v>767</v>
      </c>
      <c r="C155" s="44">
        <v>200</v>
      </c>
      <c r="D155" s="82">
        <v>879900</v>
      </c>
      <c r="E155" s="82">
        <v>879900</v>
      </c>
    </row>
    <row r="156" spans="1:5" ht="38.25">
      <c r="A156" s="43" t="s">
        <v>177</v>
      </c>
      <c r="B156" s="170" t="s">
        <v>768</v>
      </c>
      <c r="C156" s="44">
        <v>200</v>
      </c>
      <c r="D156" s="82">
        <v>143200</v>
      </c>
      <c r="E156" s="82">
        <v>143200</v>
      </c>
    </row>
    <row r="157" spans="1:5" ht="38.25" customHeight="1">
      <c r="A157" s="43" t="s">
        <v>427</v>
      </c>
      <c r="B157" s="170" t="s">
        <v>562</v>
      </c>
      <c r="C157" s="44"/>
      <c r="D157" s="82">
        <f t="shared" ref="D157:E157" si="35">D158</f>
        <v>100000</v>
      </c>
      <c r="E157" s="82">
        <f t="shared" si="35"/>
        <v>100000</v>
      </c>
    </row>
    <row r="158" spans="1:5" ht="52.5" customHeight="1">
      <c r="A158" s="137" t="s">
        <v>428</v>
      </c>
      <c r="B158" s="170" t="s">
        <v>769</v>
      </c>
      <c r="C158" s="44">
        <v>800</v>
      </c>
      <c r="D158" s="82">
        <v>100000</v>
      </c>
      <c r="E158" s="82">
        <v>100000</v>
      </c>
    </row>
    <row r="159" spans="1:5" ht="25.5">
      <c r="A159" s="43" t="s">
        <v>170</v>
      </c>
      <c r="B159" s="170" t="s">
        <v>545</v>
      </c>
      <c r="C159" s="44"/>
      <c r="D159" s="82">
        <f t="shared" ref="D159:E159" si="36">D160</f>
        <v>887900</v>
      </c>
      <c r="E159" s="82">
        <f t="shared" si="36"/>
        <v>887900</v>
      </c>
    </row>
    <row r="160" spans="1:5" ht="25.5">
      <c r="A160" s="15" t="s">
        <v>188</v>
      </c>
      <c r="B160" s="170" t="s">
        <v>546</v>
      </c>
      <c r="C160" s="44"/>
      <c r="D160" s="82">
        <f t="shared" ref="D160:E160" si="37">D161+D162</f>
        <v>887900</v>
      </c>
      <c r="E160" s="82">
        <f t="shared" si="37"/>
        <v>887900</v>
      </c>
    </row>
    <row r="161" spans="1:5" ht="38.25">
      <c r="A161" s="43" t="s">
        <v>290</v>
      </c>
      <c r="B161" s="170" t="s">
        <v>770</v>
      </c>
      <c r="C161" s="172">
        <v>200</v>
      </c>
      <c r="D161" s="82">
        <v>529100</v>
      </c>
      <c r="E161" s="82">
        <v>529100</v>
      </c>
    </row>
    <row r="162" spans="1:5" ht="26.25" customHeight="1">
      <c r="A162" s="43" t="s">
        <v>291</v>
      </c>
      <c r="B162" s="170" t="s">
        <v>771</v>
      </c>
      <c r="C162" s="44">
        <v>200</v>
      </c>
      <c r="D162" s="82">
        <v>358800</v>
      </c>
      <c r="E162" s="82">
        <v>358800</v>
      </c>
    </row>
    <row r="163" spans="1:5" ht="25.5">
      <c r="A163" s="43" t="s">
        <v>171</v>
      </c>
      <c r="B163" s="170" t="s">
        <v>547</v>
      </c>
      <c r="C163" s="44"/>
      <c r="D163" s="82">
        <f t="shared" ref="D163:E163" si="38">D164</f>
        <v>5500000</v>
      </c>
      <c r="E163" s="82">
        <f t="shared" si="38"/>
        <v>5500000</v>
      </c>
    </row>
    <row r="164" spans="1:5" ht="27" customHeight="1">
      <c r="A164" s="15" t="s">
        <v>189</v>
      </c>
      <c r="B164" s="170" t="s">
        <v>548</v>
      </c>
      <c r="C164" s="44"/>
      <c r="D164" s="82">
        <f t="shared" ref="D164:E164" si="39">D165+D166</f>
        <v>5500000</v>
      </c>
      <c r="E164" s="82">
        <f t="shared" si="39"/>
        <v>5500000</v>
      </c>
    </row>
    <row r="165" spans="1:5" ht="55.5" customHeight="1">
      <c r="A165" s="43" t="s">
        <v>173</v>
      </c>
      <c r="B165" s="170" t="s">
        <v>772</v>
      </c>
      <c r="C165" s="44">
        <v>800</v>
      </c>
      <c r="D165" s="82">
        <v>5000000</v>
      </c>
      <c r="E165" s="82">
        <v>5000000</v>
      </c>
    </row>
    <row r="166" spans="1:5" ht="38.25">
      <c r="A166" s="43" t="s">
        <v>176</v>
      </c>
      <c r="B166" s="170" t="s">
        <v>773</v>
      </c>
      <c r="C166" s="172">
        <v>200</v>
      </c>
      <c r="D166" s="82">
        <v>500000</v>
      </c>
      <c r="E166" s="82">
        <v>500000</v>
      </c>
    </row>
    <row r="167" spans="1:5" ht="26.25" customHeight="1">
      <c r="A167" s="43" t="s">
        <v>174</v>
      </c>
      <c r="B167" s="170" t="s">
        <v>549</v>
      </c>
      <c r="C167" s="44"/>
      <c r="D167" s="82">
        <f t="shared" ref="D167:E167" si="40">D168</f>
        <v>200000</v>
      </c>
      <c r="E167" s="82">
        <f t="shared" si="40"/>
        <v>200000</v>
      </c>
    </row>
    <row r="168" spans="1:5" ht="23.25" customHeight="1">
      <c r="A168" s="15" t="s">
        <v>564</v>
      </c>
      <c r="B168" s="170" t="s">
        <v>550</v>
      </c>
      <c r="C168" s="44"/>
      <c r="D168" s="82">
        <f t="shared" ref="D168:E168" si="41">D169+D170</f>
        <v>200000</v>
      </c>
      <c r="E168" s="82">
        <f t="shared" si="41"/>
        <v>200000</v>
      </c>
    </row>
    <row r="169" spans="1:5" ht="38.25">
      <c r="A169" s="15" t="s">
        <v>292</v>
      </c>
      <c r="B169" s="170" t="s">
        <v>774</v>
      </c>
      <c r="C169" s="44">
        <v>200</v>
      </c>
      <c r="D169" s="82">
        <v>150000</v>
      </c>
      <c r="E169" s="82">
        <v>150000</v>
      </c>
    </row>
    <row r="170" spans="1:5" ht="38.25">
      <c r="A170" s="43" t="s">
        <v>293</v>
      </c>
      <c r="B170" s="170" t="s">
        <v>775</v>
      </c>
      <c r="C170" s="44">
        <v>200</v>
      </c>
      <c r="D170" s="82">
        <v>50000</v>
      </c>
      <c r="E170" s="82">
        <v>50000</v>
      </c>
    </row>
    <row r="171" spans="1:5" ht="27" customHeight="1">
      <c r="A171" s="43" t="s">
        <v>565</v>
      </c>
      <c r="B171" s="170" t="s">
        <v>551</v>
      </c>
      <c r="C171" s="44"/>
      <c r="D171" s="82">
        <f t="shared" ref="D171:E172" si="42">D172</f>
        <v>100000</v>
      </c>
      <c r="E171" s="82">
        <f t="shared" si="42"/>
        <v>100000</v>
      </c>
    </row>
    <row r="172" spans="1:5" ht="19.5" customHeight="1">
      <c r="A172" s="50" t="s">
        <v>197</v>
      </c>
      <c r="B172" s="170" t="s">
        <v>552</v>
      </c>
      <c r="C172" s="44"/>
      <c r="D172" s="82">
        <f t="shared" si="42"/>
        <v>100000</v>
      </c>
      <c r="E172" s="82">
        <f t="shared" si="42"/>
        <v>100000</v>
      </c>
    </row>
    <row r="173" spans="1:5" ht="41.25" customHeight="1">
      <c r="A173" s="43" t="s">
        <v>566</v>
      </c>
      <c r="B173" s="170" t="s">
        <v>776</v>
      </c>
      <c r="C173" s="44">
        <v>200</v>
      </c>
      <c r="D173" s="82">
        <v>100000</v>
      </c>
      <c r="E173" s="82">
        <v>100000</v>
      </c>
    </row>
    <row r="174" spans="1:5" ht="67.5" customHeight="1">
      <c r="A174" s="43" t="s">
        <v>567</v>
      </c>
      <c r="B174" s="170" t="s">
        <v>568</v>
      </c>
      <c r="C174" s="44"/>
      <c r="D174" s="82">
        <f t="shared" ref="D174:E175" si="43">D175</f>
        <v>360600</v>
      </c>
      <c r="E174" s="82">
        <f t="shared" si="43"/>
        <v>360600</v>
      </c>
    </row>
    <row r="175" spans="1:5" ht="25.5">
      <c r="A175" s="43" t="s">
        <v>172</v>
      </c>
      <c r="B175" s="170" t="s">
        <v>569</v>
      </c>
      <c r="C175" s="44"/>
      <c r="D175" s="82">
        <f t="shared" si="43"/>
        <v>360600</v>
      </c>
      <c r="E175" s="82">
        <f t="shared" si="43"/>
        <v>360600</v>
      </c>
    </row>
    <row r="176" spans="1:5" ht="27.75" customHeight="1">
      <c r="A176" s="43" t="s">
        <v>199</v>
      </c>
      <c r="B176" s="170" t="s">
        <v>570</v>
      </c>
      <c r="C176" s="44">
        <v>200</v>
      </c>
      <c r="D176" s="82">
        <v>360600</v>
      </c>
      <c r="E176" s="82">
        <v>360600</v>
      </c>
    </row>
    <row r="177" spans="1:5" ht="38.25">
      <c r="A177" s="191" t="s">
        <v>881</v>
      </c>
      <c r="B177" s="48" t="s">
        <v>571</v>
      </c>
      <c r="C177" s="190"/>
      <c r="D177" s="81">
        <f t="shared" ref="D177:E177" si="44">D178+D183</f>
        <v>2200000</v>
      </c>
      <c r="E177" s="81">
        <f t="shared" si="44"/>
        <v>1378000</v>
      </c>
    </row>
    <row r="178" spans="1:5" ht="27" customHeight="1">
      <c r="A178" s="191" t="s">
        <v>882</v>
      </c>
      <c r="B178" s="189" t="s">
        <v>572</v>
      </c>
      <c r="C178" s="190"/>
      <c r="D178" s="82">
        <f>D179+D181</f>
        <v>700000</v>
      </c>
      <c r="E178" s="82">
        <f>E179+E181</f>
        <v>700000</v>
      </c>
    </row>
    <row r="179" spans="1:5" ht="25.5">
      <c r="A179" s="191" t="s">
        <v>883</v>
      </c>
      <c r="B179" s="189" t="s">
        <v>573</v>
      </c>
      <c r="C179" s="190"/>
      <c r="D179" s="82">
        <f>D180</f>
        <v>550000</v>
      </c>
      <c r="E179" s="82">
        <f>E180</f>
        <v>550000</v>
      </c>
    </row>
    <row r="180" spans="1:5" ht="26.25" customHeight="1">
      <c r="A180" s="191" t="s">
        <v>884</v>
      </c>
      <c r="B180" s="189" t="s">
        <v>777</v>
      </c>
      <c r="C180" s="190">
        <v>200</v>
      </c>
      <c r="D180" s="82">
        <v>550000</v>
      </c>
      <c r="E180" s="82">
        <v>550000</v>
      </c>
    </row>
    <row r="181" spans="1:5" ht="20.25" customHeight="1">
      <c r="A181" s="191" t="s">
        <v>885</v>
      </c>
      <c r="B181" s="189" t="s">
        <v>886</v>
      </c>
      <c r="C181" s="190"/>
      <c r="D181" s="82">
        <f>D182</f>
        <v>150000</v>
      </c>
      <c r="E181" s="82">
        <f>E182</f>
        <v>150000</v>
      </c>
    </row>
    <row r="182" spans="1:5" ht="27" customHeight="1">
      <c r="A182" s="191" t="s">
        <v>723</v>
      </c>
      <c r="B182" s="189" t="s">
        <v>887</v>
      </c>
      <c r="C182" s="190">
        <v>200</v>
      </c>
      <c r="D182" s="82">
        <v>150000</v>
      </c>
      <c r="E182" s="82">
        <v>150000</v>
      </c>
    </row>
    <row r="183" spans="1:5" ht="27.75" customHeight="1">
      <c r="A183" s="191" t="s">
        <v>724</v>
      </c>
      <c r="B183" s="189" t="s">
        <v>728</v>
      </c>
      <c r="C183" s="190"/>
      <c r="D183" s="82">
        <f t="shared" ref="D183:E183" si="45">D184</f>
        <v>1500000</v>
      </c>
      <c r="E183" s="82">
        <f t="shared" si="45"/>
        <v>678000</v>
      </c>
    </row>
    <row r="184" spans="1:5" ht="25.5">
      <c r="A184" s="191" t="s">
        <v>725</v>
      </c>
      <c r="B184" s="189" t="s">
        <v>888</v>
      </c>
      <c r="C184" s="190"/>
      <c r="D184" s="82">
        <f t="shared" ref="D184:E184" si="46">D185+D186</f>
        <v>1500000</v>
      </c>
      <c r="E184" s="82">
        <f t="shared" si="46"/>
        <v>678000</v>
      </c>
    </row>
    <row r="185" spans="1:5" ht="39.75" customHeight="1">
      <c r="A185" s="191" t="s">
        <v>726</v>
      </c>
      <c r="B185" s="189" t="s">
        <v>889</v>
      </c>
      <c r="C185" s="190">
        <v>200</v>
      </c>
      <c r="D185" s="82">
        <v>1100000</v>
      </c>
      <c r="E185" s="82">
        <v>278000</v>
      </c>
    </row>
    <row r="186" spans="1:5" ht="53.25" customHeight="1">
      <c r="A186" s="191" t="s">
        <v>727</v>
      </c>
      <c r="B186" s="189" t="s">
        <v>779</v>
      </c>
      <c r="C186" s="190">
        <v>200</v>
      </c>
      <c r="D186" s="82">
        <v>400000</v>
      </c>
      <c r="E186" s="82">
        <v>400000</v>
      </c>
    </row>
    <row r="187" spans="1:5" ht="25.5">
      <c r="A187" s="52" t="s">
        <v>798</v>
      </c>
      <c r="B187" s="48" t="s">
        <v>574</v>
      </c>
      <c r="C187" s="172"/>
      <c r="D187" s="81">
        <f t="shared" ref="D187:E187" si="47">D188+D193</f>
        <v>2575000</v>
      </c>
      <c r="E187" s="81">
        <f t="shared" si="47"/>
        <v>1375000</v>
      </c>
    </row>
    <row r="188" spans="1:5" ht="25.5">
      <c r="A188" s="15" t="s">
        <v>578</v>
      </c>
      <c r="B188" s="167" t="s">
        <v>575</v>
      </c>
      <c r="C188" s="172"/>
      <c r="D188" s="82">
        <f t="shared" ref="D188:E188" si="48">D189</f>
        <v>1700000</v>
      </c>
      <c r="E188" s="82">
        <f t="shared" si="48"/>
        <v>500000</v>
      </c>
    </row>
    <row r="189" spans="1:5" ht="24.75" customHeight="1">
      <c r="A189" s="15" t="s">
        <v>579</v>
      </c>
      <c r="B189" s="167" t="s">
        <v>576</v>
      </c>
      <c r="C189" s="172"/>
      <c r="D189" s="82">
        <f t="shared" ref="D189:E189" si="49">D190+D191+D192</f>
        <v>1700000</v>
      </c>
      <c r="E189" s="82">
        <f t="shared" si="49"/>
        <v>500000</v>
      </c>
    </row>
    <row r="190" spans="1:5" ht="51">
      <c r="A190" s="15" t="s">
        <v>580</v>
      </c>
      <c r="B190" s="167" t="s">
        <v>780</v>
      </c>
      <c r="C190" s="172">
        <v>200</v>
      </c>
      <c r="D190" s="82">
        <v>400000</v>
      </c>
      <c r="E190" s="82">
        <v>400000</v>
      </c>
    </row>
    <row r="191" spans="1:5" ht="38.25">
      <c r="A191" s="63" t="s">
        <v>581</v>
      </c>
      <c r="B191" s="170" t="s">
        <v>781</v>
      </c>
      <c r="C191" s="172">
        <v>200</v>
      </c>
      <c r="D191" s="82">
        <v>100000</v>
      </c>
      <c r="E191" s="82">
        <v>100000</v>
      </c>
    </row>
    <row r="192" spans="1:5" ht="38.25">
      <c r="A192" s="43" t="s">
        <v>582</v>
      </c>
      <c r="B192" s="167" t="s">
        <v>782</v>
      </c>
      <c r="C192" s="172">
        <v>200</v>
      </c>
      <c r="D192" s="82">
        <v>1200000</v>
      </c>
      <c r="E192" s="134"/>
    </row>
    <row r="193" spans="1:5" ht="38.25">
      <c r="A193" s="50" t="s">
        <v>729</v>
      </c>
      <c r="B193" s="167" t="s">
        <v>730</v>
      </c>
      <c r="C193" s="172"/>
      <c r="D193" s="82">
        <f t="shared" ref="D193:E193" si="50">D194</f>
        <v>875000</v>
      </c>
      <c r="E193" s="82">
        <f t="shared" si="50"/>
        <v>875000</v>
      </c>
    </row>
    <row r="194" spans="1:5" ht="38.25">
      <c r="A194" s="43" t="s">
        <v>731</v>
      </c>
      <c r="B194" s="167" t="s">
        <v>735</v>
      </c>
      <c r="C194" s="172"/>
      <c r="D194" s="82">
        <f t="shared" ref="D194:E194" si="51">D195+D196+D197</f>
        <v>875000</v>
      </c>
      <c r="E194" s="82">
        <f t="shared" si="51"/>
        <v>875000</v>
      </c>
    </row>
    <row r="195" spans="1:5" ht="38.25">
      <c r="A195" s="43" t="s">
        <v>732</v>
      </c>
      <c r="B195" s="167" t="s">
        <v>783</v>
      </c>
      <c r="C195" s="172">
        <v>200</v>
      </c>
      <c r="D195" s="82">
        <v>550000</v>
      </c>
      <c r="E195" s="82">
        <v>550000</v>
      </c>
    </row>
    <row r="196" spans="1:5" ht="38.25">
      <c r="A196" s="43" t="s">
        <v>733</v>
      </c>
      <c r="B196" s="167" t="s">
        <v>784</v>
      </c>
      <c r="C196" s="172">
        <v>200</v>
      </c>
      <c r="D196" s="82">
        <v>250000</v>
      </c>
      <c r="E196" s="82">
        <v>250000</v>
      </c>
    </row>
    <row r="197" spans="1:5" ht="51">
      <c r="A197" s="43" t="s">
        <v>734</v>
      </c>
      <c r="B197" s="167" t="s">
        <v>785</v>
      </c>
      <c r="C197" s="172">
        <v>200</v>
      </c>
      <c r="D197" s="82">
        <v>75000</v>
      </c>
      <c r="E197" s="82">
        <v>75000</v>
      </c>
    </row>
    <row r="198" spans="1:5" ht="25.5">
      <c r="A198" s="138" t="s">
        <v>583</v>
      </c>
      <c r="B198" s="48" t="s">
        <v>584</v>
      </c>
      <c r="C198" s="168"/>
      <c r="D198" s="81">
        <f t="shared" ref="D198:E198" si="52">D199+D202</f>
        <v>50000</v>
      </c>
      <c r="E198" s="81">
        <f t="shared" si="52"/>
        <v>50000</v>
      </c>
    </row>
    <row r="199" spans="1:5" ht="25.5">
      <c r="A199" s="50" t="s">
        <v>585</v>
      </c>
      <c r="B199" s="167" t="s">
        <v>586</v>
      </c>
      <c r="C199" s="172"/>
      <c r="D199" s="82">
        <f t="shared" ref="D199:E200" si="53">D200</f>
        <v>40000</v>
      </c>
      <c r="E199" s="82">
        <f t="shared" si="53"/>
        <v>40000</v>
      </c>
    </row>
    <row r="200" spans="1:5" ht="25.5">
      <c r="A200" s="50" t="s">
        <v>587</v>
      </c>
      <c r="B200" s="167" t="s">
        <v>588</v>
      </c>
      <c r="C200" s="172"/>
      <c r="D200" s="82">
        <f t="shared" si="53"/>
        <v>40000</v>
      </c>
      <c r="E200" s="82">
        <f t="shared" si="53"/>
        <v>40000</v>
      </c>
    </row>
    <row r="201" spans="1:5" ht="38.25">
      <c r="A201" s="50" t="s">
        <v>589</v>
      </c>
      <c r="B201" s="167" t="s">
        <v>786</v>
      </c>
      <c r="C201" s="172">
        <v>200</v>
      </c>
      <c r="D201" s="82">
        <v>40000</v>
      </c>
      <c r="E201" s="82">
        <v>40000</v>
      </c>
    </row>
    <row r="202" spans="1:5" ht="25.5">
      <c r="A202" s="50" t="s">
        <v>591</v>
      </c>
      <c r="B202" s="167" t="s">
        <v>590</v>
      </c>
      <c r="C202" s="172"/>
      <c r="D202" s="82">
        <f t="shared" ref="D202:E203" si="54">D203</f>
        <v>10000</v>
      </c>
      <c r="E202" s="82">
        <f t="shared" si="54"/>
        <v>10000</v>
      </c>
    </row>
    <row r="203" spans="1:5" ht="25.5">
      <c r="A203" s="50" t="s">
        <v>592</v>
      </c>
      <c r="B203" s="167" t="s">
        <v>588</v>
      </c>
      <c r="C203" s="172"/>
      <c r="D203" s="82">
        <f t="shared" si="54"/>
        <v>10000</v>
      </c>
      <c r="E203" s="82">
        <f t="shared" si="54"/>
        <v>10000</v>
      </c>
    </row>
    <row r="204" spans="1:5" ht="38.25">
      <c r="A204" s="50" t="s">
        <v>593</v>
      </c>
      <c r="B204" s="192" t="s">
        <v>880</v>
      </c>
      <c r="C204" s="172">
        <v>200</v>
      </c>
      <c r="D204" s="82">
        <v>10000</v>
      </c>
      <c r="E204" s="82">
        <v>10000</v>
      </c>
    </row>
    <row r="205" spans="1:5" ht="14.25">
      <c r="A205" s="47" t="s">
        <v>594</v>
      </c>
      <c r="B205" s="48" t="s">
        <v>595</v>
      </c>
      <c r="C205" s="168"/>
      <c r="D205" s="81">
        <f>D210+D206+D214</f>
        <v>1942675</v>
      </c>
      <c r="E205" s="239">
        <f>E210+E206+E214</f>
        <v>1942675</v>
      </c>
    </row>
    <row r="206" spans="1:5" ht="25.5">
      <c r="A206" s="43" t="s">
        <v>596</v>
      </c>
      <c r="B206" s="167" t="s">
        <v>598</v>
      </c>
      <c r="C206" s="172"/>
      <c r="D206" s="82">
        <f t="shared" ref="D206:E206" si="55">D207</f>
        <v>1000000</v>
      </c>
      <c r="E206" s="82">
        <f t="shared" si="55"/>
        <v>1000000</v>
      </c>
    </row>
    <row r="207" spans="1:5" ht="25.5">
      <c r="A207" s="43" t="s">
        <v>600</v>
      </c>
      <c r="B207" s="167" t="s">
        <v>599</v>
      </c>
      <c r="C207" s="172"/>
      <c r="D207" s="82">
        <f t="shared" ref="D207:E207" si="56">D208+D209</f>
        <v>1000000</v>
      </c>
      <c r="E207" s="82">
        <f t="shared" si="56"/>
        <v>1000000</v>
      </c>
    </row>
    <row r="208" spans="1:5" ht="40.5" customHeight="1">
      <c r="A208" s="43" t="s">
        <v>601</v>
      </c>
      <c r="B208" s="167" t="s">
        <v>788</v>
      </c>
      <c r="C208" s="172">
        <v>200</v>
      </c>
      <c r="D208" s="82">
        <v>900000</v>
      </c>
      <c r="E208" s="82">
        <v>900000</v>
      </c>
    </row>
    <row r="209" spans="1:5" ht="51">
      <c r="A209" s="50" t="s">
        <v>602</v>
      </c>
      <c r="B209" s="206" t="s">
        <v>922</v>
      </c>
      <c r="C209" s="172">
        <v>200</v>
      </c>
      <c r="D209" s="82">
        <v>100000</v>
      </c>
      <c r="E209" s="82">
        <v>100000</v>
      </c>
    </row>
    <row r="210" spans="1:5" ht="25.5" customHeight="1">
      <c r="A210" s="43" t="s">
        <v>603</v>
      </c>
      <c r="B210" s="167" t="s">
        <v>597</v>
      </c>
      <c r="C210" s="172"/>
      <c r="D210" s="82">
        <f t="shared" ref="D210:E210" si="57">D211</f>
        <v>400000</v>
      </c>
      <c r="E210" s="82">
        <f t="shared" si="57"/>
        <v>400000</v>
      </c>
    </row>
    <row r="211" spans="1:5" ht="56.25" customHeight="1">
      <c r="A211" s="43" t="s">
        <v>605</v>
      </c>
      <c r="B211" s="167" t="s">
        <v>604</v>
      </c>
      <c r="C211" s="172"/>
      <c r="D211" s="82">
        <f t="shared" ref="D211:E211" si="58">D212+D213</f>
        <v>400000</v>
      </c>
      <c r="E211" s="82">
        <f t="shared" si="58"/>
        <v>400000</v>
      </c>
    </row>
    <row r="212" spans="1:5" ht="51">
      <c r="A212" s="43" t="s">
        <v>606</v>
      </c>
      <c r="B212" s="167" t="s">
        <v>789</v>
      </c>
      <c r="C212" s="172">
        <v>200</v>
      </c>
      <c r="D212" s="82">
        <v>50000</v>
      </c>
      <c r="E212" s="82">
        <v>50000</v>
      </c>
    </row>
    <row r="213" spans="1:5" ht="38.25">
      <c r="A213" s="43" t="s">
        <v>143</v>
      </c>
      <c r="B213" s="170" t="s">
        <v>790</v>
      </c>
      <c r="C213" s="172">
        <v>200</v>
      </c>
      <c r="D213" s="82">
        <v>350000</v>
      </c>
      <c r="E213" s="82">
        <v>350000</v>
      </c>
    </row>
    <row r="214" spans="1:5" ht="25.5">
      <c r="A214" s="43" t="s">
        <v>736</v>
      </c>
      <c r="B214" s="170" t="s">
        <v>739</v>
      </c>
      <c r="C214" s="172"/>
      <c r="D214" s="82">
        <f t="shared" ref="D214:E214" si="59">D215</f>
        <v>542675</v>
      </c>
      <c r="E214" s="82">
        <f t="shared" si="59"/>
        <v>542675</v>
      </c>
    </row>
    <row r="215" spans="1:5" ht="25.5">
      <c r="A215" s="43" t="s">
        <v>737</v>
      </c>
      <c r="B215" s="170" t="s">
        <v>740</v>
      </c>
      <c r="C215" s="172"/>
      <c r="D215" s="82">
        <f>D216+D218+D217</f>
        <v>542675</v>
      </c>
      <c r="E215" s="82">
        <f>E216+E218+E217</f>
        <v>542675</v>
      </c>
    </row>
    <row r="216" spans="1:5" ht="38.25">
      <c r="A216" s="43" t="s">
        <v>738</v>
      </c>
      <c r="B216" s="170" t="s">
        <v>791</v>
      </c>
      <c r="C216" s="172">
        <v>200</v>
      </c>
      <c r="D216" s="82">
        <v>110000</v>
      </c>
      <c r="E216" s="82">
        <v>110000</v>
      </c>
    </row>
    <row r="217" spans="1:5" ht="42" customHeight="1">
      <c r="A217" s="43" t="s">
        <v>903</v>
      </c>
      <c r="B217" s="193" t="s">
        <v>791</v>
      </c>
      <c r="C217" s="195">
        <v>600</v>
      </c>
      <c r="D217" s="82">
        <v>70000</v>
      </c>
      <c r="E217" s="82">
        <v>70000</v>
      </c>
    </row>
    <row r="218" spans="1:5" ht="68.25" customHeight="1">
      <c r="A218" s="43" t="s">
        <v>804</v>
      </c>
      <c r="B218" s="170" t="s">
        <v>795</v>
      </c>
      <c r="C218" s="172">
        <v>100</v>
      </c>
      <c r="D218" s="82">
        <v>362675</v>
      </c>
      <c r="E218" s="82">
        <v>362675</v>
      </c>
    </row>
    <row r="219" spans="1:5" ht="25.5">
      <c r="A219" s="52" t="s">
        <v>371</v>
      </c>
      <c r="B219" s="53">
        <v>4000000000</v>
      </c>
      <c r="C219" s="172"/>
      <c r="D219" s="81">
        <f>D220+D223+D237+D247+D251</f>
        <v>35513891.839999996</v>
      </c>
      <c r="E219" s="81">
        <f>E220+E223+E237+E247+E251</f>
        <v>34037536.079999998</v>
      </c>
    </row>
    <row r="220" spans="1:5" ht="25.5">
      <c r="A220" s="52" t="s">
        <v>13</v>
      </c>
      <c r="B220" s="53">
        <v>4090000000</v>
      </c>
      <c r="C220" s="172"/>
      <c r="D220" s="81">
        <f t="shared" ref="D220:E220" si="60">D221+D222</f>
        <v>670935</v>
      </c>
      <c r="E220" s="81">
        <f t="shared" si="60"/>
        <v>670935</v>
      </c>
    </row>
    <row r="221" spans="1:5" ht="53.25" customHeight="1">
      <c r="A221" s="15" t="s">
        <v>111</v>
      </c>
      <c r="B221" s="14">
        <v>4090000270</v>
      </c>
      <c r="C221" s="172">
        <v>100</v>
      </c>
      <c r="D221" s="82">
        <v>570249</v>
      </c>
      <c r="E221" s="82">
        <v>570249</v>
      </c>
    </row>
    <row r="222" spans="1:5" ht="38.25">
      <c r="A222" s="15" t="s">
        <v>144</v>
      </c>
      <c r="B222" s="14">
        <v>4090000270</v>
      </c>
      <c r="C222" s="172">
        <v>200</v>
      </c>
      <c r="D222" s="82">
        <v>100686</v>
      </c>
      <c r="E222" s="82">
        <v>100686</v>
      </c>
    </row>
    <row r="223" spans="1:5" ht="27.75" customHeight="1">
      <c r="A223" s="65" t="s">
        <v>124</v>
      </c>
      <c r="B223" s="53">
        <v>4100000000</v>
      </c>
      <c r="C223" s="172"/>
      <c r="D223" s="81">
        <f t="shared" ref="D223:E223" si="61">D224+D225+D226+D227+D231+D232+D233+D228+D229+D230+D234+D235+D236</f>
        <v>26237370</v>
      </c>
      <c r="E223" s="81">
        <f t="shared" si="61"/>
        <v>26237370</v>
      </c>
    </row>
    <row r="224" spans="1:5" ht="66" customHeight="1">
      <c r="A224" s="42" t="s">
        <v>112</v>
      </c>
      <c r="B224" s="14">
        <v>4190000250</v>
      </c>
      <c r="C224" s="172">
        <v>100</v>
      </c>
      <c r="D224" s="82">
        <v>1575776</v>
      </c>
      <c r="E224" s="82">
        <v>1575776</v>
      </c>
    </row>
    <row r="225" spans="1:5" ht="54" customHeight="1">
      <c r="A225" s="15" t="s">
        <v>113</v>
      </c>
      <c r="B225" s="14">
        <v>4190000280</v>
      </c>
      <c r="C225" s="172">
        <v>100</v>
      </c>
      <c r="D225" s="82">
        <v>14735399</v>
      </c>
      <c r="E225" s="82">
        <v>14735399</v>
      </c>
    </row>
    <row r="226" spans="1:5" ht="38.25">
      <c r="A226" s="15" t="s">
        <v>145</v>
      </c>
      <c r="B226" s="14">
        <v>4190000280</v>
      </c>
      <c r="C226" s="172">
        <v>200</v>
      </c>
      <c r="D226" s="82">
        <v>2310644</v>
      </c>
      <c r="E226" s="82">
        <v>2310644</v>
      </c>
    </row>
    <row r="227" spans="1:5" ht="25.5">
      <c r="A227" s="15" t="s">
        <v>114</v>
      </c>
      <c r="B227" s="14">
        <v>4190000280</v>
      </c>
      <c r="C227" s="172">
        <v>800</v>
      </c>
      <c r="D227" s="82">
        <v>25400</v>
      </c>
      <c r="E227" s="82">
        <v>25400</v>
      </c>
    </row>
    <row r="228" spans="1:5" ht="65.25" customHeight="1">
      <c r="A228" s="15" t="s">
        <v>125</v>
      </c>
      <c r="B228" s="170" t="s">
        <v>120</v>
      </c>
      <c r="C228" s="45" t="s">
        <v>7</v>
      </c>
      <c r="D228" s="82">
        <v>1768636</v>
      </c>
      <c r="E228" s="82">
        <v>1768336</v>
      </c>
    </row>
    <row r="229" spans="1:5" ht="38.25">
      <c r="A229" s="15" t="s">
        <v>146</v>
      </c>
      <c r="B229" s="170" t="s">
        <v>120</v>
      </c>
      <c r="C229" s="45" t="s">
        <v>72</v>
      </c>
      <c r="D229" s="82">
        <v>159438</v>
      </c>
      <c r="E229" s="82">
        <v>159738</v>
      </c>
    </row>
    <row r="230" spans="1:5" ht="25.5">
      <c r="A230" s="15" t="s">
        <v>194</v>
      </c>
      <c r="B230" s="170" t="s">
        <v>120</v>
      </c>
      <c r="C230" s="45" t="s">
        <v>193</v>
      </c>
      <c r="D230" s="82">
        <v>2000</v>
      </c>
      <c r="E230" s="82">
        <v>2000</v>
      </c>
    </row>
    <row r="231" spans="1:5" ht="66.75" customHeight="1">
      <c r="A231" s="15" t="s">
        <v>115</v>
      </c>
      <c r="B231" s="14">
        <v>4190000290</v>
      </c>
      <c r="C231" s="172">
        <v>100</v>
      </c>
      <c r="D231" s="82">
        <v>3874837</v>
      </c>
      <c r="E231" s="82">
        <v>3874837</v>
      </c>
    </row>
    <row r="232" spans="1:5" ht="38.25">
      <c r="A232" s="15" t="s">
        <v>147</v>
      </c>
      <c r="B232" s="14">
        <v>4190000290</v>
      </c>
      <c r="C232" s="172">
        <v>200</v>
      </c>
      <c r="D232" s="82">
        <v>213205</v>
      </c>
      <c r="E232" s="82">
        <v>213205</v>
      </c>
    </row>
    <row r="233" spans="1:5" ht="26.25" customHeight="1">
      <c r="A233" s="15" t="s">
        <v>116</v>
      </c>
      <c r="B233" s="14">
        <v>4190000290</v>
      </c>
      <c r="C233" s="172">
        <v>800</v>
      </c>
      <c r="D233" s="82">
        <v>2000</v>
      </c>
      <c r="E233" s="82">
        <v>2000</v>
      </c>
    </row>
    <row r="234" spans="1:5" ht="67.5" customHeight="1">
      <c r="A234" s="15" t="s">
        <v>195</v>
      </c>
      <c r="B234" s="14">
        <v>4190000370</v>
      </c>
      <c r="C234" s="172">
        <v>100</v>
      </c>
      <c r="D234" s="82">
        <v>1455855</v>
      </c>
      <c r="E234" s="82">
        <v>1455855</v>
      </c>
    </row>
    <row r="235" spans="1:5" ht="38.25">
      <c r="A235" s="15" t="s">
        <v>196</v>
      </c>
      <c r="B235" s="14">
        <v>4190000370</v>
      </c>
      <c r="C235" s="172">
        <v>200</v>
      </c>
      <c r="D235" s="82">
        <v>114180</v>
      </c>
      <c r="E235" s="82">
        <v>114180</v>
      </c>
    </row>
    <row r="236" spans="1:5" ht="30" customHeight="1">
      <c r="A236" s="15" t="s">
        <v>369</v>
      </c>
      <c r="B236" s="14">
        <v>4190000270</v>
      </c>
      <c r="C236" s="172">
        <v>800</v>
      </c>
      <c r="D236" s="82"/>
      <c r="E236" s="82"/>
    </row>
    <row r="237" spans="1:5" ht="14.25">
      <c r="A237" s="65" t="s">
        <v>14</v>
      </c>
      <c r="B237" s="53">
        <v>4290000000</v>
      </c>
      <c r="C237" s="172"/>
      <c r="D237" s="81">
        <f>D238+D239+D240+D241+D242+D245+D246+D243+D244</f>
        <v>8577075</v>
      </c>
      <c r="E237" s="239">
        <f>E238+E239+E240+E241+E242+E245+E246+E243+E244</f>
        <v>7111148</v>
      </c>
    </row>
    <row r="238" spans="1:5" ht="25.5">
      <c r="A238" s="15" t="s">
        <v>117</v>
      </c>
      <c r="B238" s="14">
        <v>4290020090</v>
      </c>
      <c r="C238" s="172">
        <v>800</v>
      </c>
      <c r="D238" s="82">
        <v>356318</v>
      </c>
      <c r="E238" s="82">
        <v>342358</v>
      </c>
    </row>
    <row r="239" spans="1:5" ht="51">
      <c r="A239" s="15" t="s">
        <v>149</v>
      </c>
      <c r="B239" s="14">
        <v>4290020150</v>
      </c>
      <c r="C239" s="172">
        <v>200</v>
      </c>
      <c r="D239" s="82">
        <v>1296300</v>
      </c>
      <c r="E239" s="82"/>
    </row>
    <row r="240" spans="1:5" ht="68.25" customHeight="1">
      <c r="A240" s="15" t="s">
        <v>17</v>
      </c>
      <c r="B240" s="14">
        <v>4290000300</v>
      </c>
      <c r="C240" s="172">
        <v>100</v>
      </c>
      <c r="D240" s="82">
        <v>3345679</v>
      </c>
      <c r="E240" s="82">
        <v>3345679</v>
      </c>
    </row>
    <row r="241" spans="1:5" ht="51">
      <c r="A241" s="15" t="s">
        <v>150</v>
      </c>
      <c r="B241" s="14">
        <v>4290000300</v>
      </c>
      <c r="C241" s="172">
        <v>200</v>
      </c>
      <c r="D241" s="82">
        <v>1133329</v>
      </c>
      <c r="E241" s="134">
        <v>1177662</v>
      </c>
    </row>
    <row r="242" spans="1:5" ht="39.75" customHeight="1">
      <c r="A242" s="15" t="s">
        <v>18</v>
      </c>
      <c r="B242" s="14">
        <v>4290000300</v>
      </c>
      <c r="C242" s="172">
        <v>800</v>
      </c>
      <c r="D242" s="82">
        <v>6500</v>
      </c>
      <c r="E242" s="82">
        <v>6500</v>
      </c>
    </row>
    <row r="243" spans="1:5" ht="54" customHeight="1">
      <c r="A243" s="49" t="s">
        <v>423</v>
      </c>
      <c r="B243" s="170" t="s">
        <v>429</v>
      </c>
      <c r="C243" s="172">
        <v>100</v>
      </c>
      <c r="D243" s="82">
        <v>298147</v>
      </c>
      <c r="E243" s="82">
        <v>298147</v>
      </c>
    </row>
    <row r="244" spans="1:5" ht="55.5" customHeight="1">
      <c r="A244" s="49" t="s">
        <v>424</v>
      </c>
      <c r="B244" s="170" t="s">
        <v>430</v>
      </c>
      <c r="C244" s="172">
        <v>100</v>
      </c>
      <c r="D244" s="82">
        <v>424402</v>
      </c>
      <c r="E244" s="82">
        <v>424402</v>
      </c>
    </row>
    <row r="245" spans="1:5" ht="38.25">
      <c r="A245" s="60" t="s">
        <v>164</v>
      </c>
      <c r="B245" s="66">
        <v>4290020180</v>
      </c>
      <c r="C245" s="66">
        <v>200</v>
      </c>
      <c r="D245" s="84">
        <v>200000</v>
      </c>
      <c r="E245" s="84"/>
    </row>
    <row r="246" spans="1:5" ht="30" customHeight="1">
      <c r="A246" s="42" t="s">
        <v>118</v>
      </c>
      <c r="B246" s="14">
        <v>4290007010</v>
      </c>
      <c r="C246" s="172">
        <v>300</v>
      </c>
      <c r="D246" s="82">
        <v>1516400</v>
      </c>
      <c r="E246" s="82">
        <v>1516400</v>
      </c>
    </row>
    <row r="247" spans="1:5" ht="38.25">
      <c r="A247" s="65" t="s">
        <v>15</v>
      </c>
      <c r="B247" s="53">
        <v>4300000000</v>
      </c>
      <c r="C247" s="172"/>
      <c r="D247" s="81">
        <f t="shared" ref="D247:E247" si="62">D248</f>
        <v>17481.05</v>
      </c>
      <c r="E247" s="81">
        <f t="shared" si="62"/>
        <v>17481.05</v>
      </c>
    </row>
    <row r="248" spans="1:5" ht="15">
      <c r="A248" s="42" t="s">
        <v>14</v>
      </c>
      <c r="B248" s="14">
        <v>4390000000</v>
      </c>
      <c r="C248" s="172"/>
      <c r="D248" s="82">
        <f>D249+D250</f>
        <v>17481.05</v>
      </c>
      <c r="E248" s="82">
        <f>E249+E250</f>
        <v>17481.05</v>
      </c>
    </row>
    <row r="249" spans="1:5" ht="38.25">
      <c r="A249" s="15" t="s">
        <v>151</v>
      </c>
      <c r="B249" s="14">
        <v>4390080350</v>
      </c>
      <c r="C249" s="172">
        <v>200</v>
      </c>
      <c r="D249" s="82">
        <v>6268.8</v>
      </c>
      <c r="E249" s="82">
        <v>6268.8</v>
      </c>
    </row>
    <row r="250" spans="1:5" ht="64.5" customHeight="1">
      <c r="A250" s="49" t="s">
        <v>906</v>
      </c>
      <c r="B250" s="14">
        <v>4390080370</v>
      </c>
      <c r="C250" s="172">
        <v>200</v>
      </c>
      <c r="D250" s="82">
        <v>11212.25</v>
      </c>
      <c r="E250" s="82">
        <v>11212.25</v>
      </c>
    </row>
    <row r="251" spans="1:5" ht="42.75" customHeight="1">
      <c r="A251" s="67" t="s">
        <v>296</v>
      </c>
      <c r="B251" s="53">
        <v>4400000000</v>
      </c>
      <c r="C251" s="44"/>
      <c r="D251" s="81">
        <f t="shared" ref="D251:E252" si="63">D252</f>
        <v>11030.79</v>
      </c>
      <c r="E251" s="81">
        <f t="shared" si="63"/>
        <v>602.03</v>
      </c>
    </row>
    <row r="252" spans="1:5" ht="15">
      <c r="A252" s="62" t="s">
        <v>14</v>
      </c>
      <c r="B252" s="14">
        <v>4490000000</v>
      </c>
      <c r="C252" s="44"/>
      <c r="D252" s="82">
        <f t="shared" si="63"/>
        <v>11030.79</v>
      </c>
      <c r="E252" s="82">
        <f t="shared" si="63"/>
        <v>602.03</v>
      </c>
    </row>
    <row r="253" spans="1:5" ht="48">
      <c r="A253" s="68" t="s">
        <v>441</v>
      </c>
      <c r="B253" s="14">
        <v>4490051200</v>
      </c>
      <c r="C253" s="44">
        <v>200</v>
      </c>
      <c r="D253" s="82">
        <v>11030.79</v>
      </c>
      <c r="E253" s="134">
        <v>602.03</v>
      </c>
    </row>
    <row r="254" spans="1:5" ht="14.25">
      <c r="A254" s="52" t="s">
        <v>16</v>
      </c>
      <c r="B254" s="176"/>
      <c r="C254" s="172"/>
      <c r="D254" s="81">
        <f>D21+D82+D103+D110+D116+D125+D132+D146+D177+D187+D198+D205+D219</f>
        <v>152466646.75999999</v>
      </c>
      <c r="E254" s="81">
        <f>E21+E82+E103+E110+E116+E125+E132+E146+E177+E187+E198+E205+E219</f>
        <v>142819933.11000001</v>
      </c>
    </row>
  </sheetData>
  <mergeCells count="24">
    <mergeCell ref="D1:E1"/>
    <mergeCell ref="D2:E2"/>
    <mergeCell ref="D3:E3"/>
    <mergeCell ref="C4:E4"/>
    <mergeCell ref="C5:E5"/>
    <mergeCell ref="A13:E13"/>
    <mergeCell ref="A19:A20"/>
    <mergeCell ref="B19:B20"/>
    <mergeCell ref="C19:C20"/>
    <mergeCell ref="A14:E14"/>
    <mergeCell ref="A15:E15"/>
    <mergeCell ref="A16:E16"/>
    <mergeCell ref="D19:E19"/>
    <mergeCell ref="A6:E6"/>
    <mergeCell ref="A7:E7"/>
    <mergeCell ref="B8:E8"/>
    <mergeCell ref="B9:E9"/>
    <mergeCell ref="A10:E10"/>
    <mergeCell ref="E33:E34"/>
    <mergeCell ref="B33:B34"/>
    <mergeCell ref="C33:C34"/>
    <mergeCell ref="D33:D34"/>
    <mergeCell ref="A18:E18"/>
    <mergeCell ref="A33:A34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3" zoomScale="105" zoomScaleSheetLayoutView="105" workbookViewId="0">
      <selection activeCell="H37" sqref="H37"/>
    </sheetView>
  </sheetViews>
  <sheetFormatPr defaultRowHeight="15"/>
  <cols>
    <col min="1" max="1" width="8.5703125" customWidth="1"/>
    <col min="2" max="2" width="54.140625" customWidth="1"/>
    <col min="3" max="3" width="15.7109375" customWidth="1"/>
    <col min="4" max="4" width="14.42578125" style="253" customWidth="1"/>
    <col min="5" max="5" width="16.140625" customWidth="1"/>
  </cols>
  <sheetData>
    <row r="1" spans="1:5" ht="15.75">
      <c r="A1" s="128"/>
      <c r="B1" s="300" t="s">
        <v>119</v>
      </c>
      <c r="C1" s="300"/>
      <c r="D1" s="300"/>
      <c r="E1" s="300"/>
    </row>
    <row r="2" spans="1:5" ht="15.75" customHeight="1">
      <c r="A2" s="128"/>
      <c r="B2" s="300" t="s">
        <v>0</v>
      </c>
      <c r="C2" s="300"/>
      <c r="D2" s="300"/>
      <c r="E2" s="300"/>
    </row>
    <row r="3" spans="1:5" ht="15.75">
      <c r="A3" s="128"/>
      <c r="B3" s="301" t="s">
        <v>200</v>
      </c>
      <c r="C3" s="301"/>
      <c r="D3" s="301"/>
      <c r="E3" s="301"/>
    </row>
    <row r="4" spans="1:5" ht="15.75" customHeight="1">
      <c r="A4" s="300" t="s">
        <v>2</v>
      </c>
      <c r="B4" s="300"/>
      <c r="C4" s="300"/>
      <c r="D4" s="300"/>
      <c r="E4" s="300"/>
    </row>
    <row r="5" spans="1:5" ht="15.75" customHeight="1">
      <c r="A5" s="300" t="s">
        <v>950</v>
      </c>
      <c r="B5" s="300"/>
      <c r="C5" s="300"/>
      <c r="D5" s="300"/>
      <c r="E5" s="300"/>
    </row>
    <row r="6" spans="1:5" ht="15.75">
      <c r="B6" s="300" t="s">
        <v>161</v>
      </c>
      <c r="C6" s="300"/>
      <c r="D6" s="300"/>
      <c r="E6" s="300"/>
    </row>
    <row r="7" spans="1:5" ht="15.75" customHeight="1">
      <c r="B7" s="300" t="s">
        <v>0</v>
      </c>
      <c r="C7" s="300"/>
      <c r="D7" s="300"/>
      <c r="E7" s="300"/>
    </row>
    <row r="8" spans="1:5" ht="15.75">
      <c r="B8" s="300" t="s">
        <v>1</v>
      </c>
      <c r="C8" s="300"/>
      <c r="D8" s="300"/>
      <c r="E8" s="300"/>
    </row>
    <row r="9" spans="1:5" ht="15.75" customHeight="1">
      <c r="B9" s="300" t="s">
        <v>2</v>
      </c>
      <c r="C9" s="300"/>
      <c r="D9" s="300"/>
      <c r="E9" s="300"/>
    </row>
    <row r="10" spans="1:5" ht="18.75" customHeight="1">
      <c r="A10" s="2"/>
      <c r="B10" s="300" t="s">
        <v>916</v>
      </c>
      <c r="C10" s="300"/>
      <c r="D10" s="300"/>
      <c r="E10" s="300"/>
    </row>
    <row r="11" spans="1:5" ht="9" customHeight="1">
      <c r="A11" s="2"/>
      <c r="B11" s="27"/>
    </row>
    <row r="12" spans="1:5">
      <c r="A12" s="302" t="s">
        <v>21</v>
      </c>
      <c r="B12" s="369"/>
    </row>
    <row r="13" spans="1:5" ht="31.5" customHeight="1">
      <c r="A13" s="302" t="s">
        <v>800</v>
      </c>
      <c r="B13" s="369"/>
    </row>
    <row r="14" spans="1:5" ht="17.25" customHeight="1">
      <c r="A14" s="371" t="s">
        <v>347</v>
      </c>
      <c r="B14" s="371"/>
      <c r="C14" s="371"/>
      <c r="D14" s="371"/>
      <c r="E14" s="371"/>
    </row>
    <row r="15" spans="1:5" ht="54" customHeight="1">
      <c r="A15" s="6"/>
      <c r="B15" s="5" t="s">
        <v>3</v>
      </c>
      <c r="C15" s="210" t="s">
        <v>926</v>
      </c>
      <c r="D15" s="250" t="s">
        <v>923</v>
      </c>
      <c r="E15" s="210" t="s">
        <v>925</v>
      </c>
    </row>
    <row r="16" spans="1:5">
      <c r="A16" s="178" t="s">
        <v>41</v>
      </c>
      <c r="B16" s="52" t="s">
        <v>22</v>
      </c>
      <c r="C16" s="81">
        <f>C17+C18+C20+C21+C22+C23+C24</f>
        <v>29505002.280000001</v>
      </c>
      <c r="D16" s="234">
        <f t="shared" ref="D16:E16" si="0">D17+D18+D20+D21+D22+D23+D24</f>
        <v>625392.57999999996</v>
      </c>
      <c r="E16" s="234">
        <f t="shared" si="0"/>
        <v>30130394.859999999</v>
      </c>
    </row>
    <row r="17" spans="1:5" s="3" customFormat="1" ht="27.75" customHeight="1">
      <c r="A17" s="179" t="s">
        <v>77</v>
      </c>
      <c r="B17" s="15" t="s">
        <v>78</v>
      </c>
      <c r="C17" s="134">
        <v>1575776</v>
      </c>
      <c r="D17" s="254"/>
      <c r="E17" s="86">
        <f>C17+D17</f>
        <v>1575776</v>
      </c>
    </row>
    <row r="18" spans="1:5" ht="39.75" customHeight="1">
      <c r="A18" s="370" t="s">
        <v>42</v>
      </c>
      <c r="B18" s="368" t="s">
        <v>181</v>
      </c>
      <c r="C18" s="134">
        <v>670935</v>
      </c>
      <c r="D18" s="254"/>
      <c r="E18" s="86">
        <f t="shared" ref="E18:E24" si="1">C18+D18</f>
        <v>670935</v>
      </c>
    </row>
    <row r="19" spans="1:5" ht="15" hidden="1" customHeight="1">
      <c r="A19" s="370"/>
      <c r="B19" s="368"/>
      <c r="C19" s="134"/>
      <c r="D19" s="254"/>
      <c r="E19" s="86">
        <f t="shared" si="1"/>
        <v>0</v>
      </c>
    </row>
    <row r="20" spans="1:5" ht="42" customHeight="1">
      <c r="A20" s="181" t="s">
        <v>43</v>
      </c>
      <c r="B20" s="182" t="s">
        <v>182</v>
      </c>
      <c r="C20" s="183">
        <v>17473683.379999999</v>
      </c>
      <c r="D20" s="86">
        <v>13645</v>
      </c>
      <c r="E20" s="86">
        <f t="shared" si="1"/>
        <v>17487328.379999999</v>
      </c>
    </row>
    <row r="21" spans="1:5">
      <c r="A21" s="179" t="s">
        <v>75</v>
      </c>
      <c r="B21" s="15" t="s">
        <v>76</v>
      </c>
      <c r="C21" s="134">
        <v>139.12</v>
      </c>
      <c r="D21" s="85">
        <v>1314.08</v>
      </c>
      <c r="E21" s="86">
        <f t="shared" si="1"/>
        <v>1453.1999999999998</v>
      </c>
    </row>
    <row r="22" spans="1:5" ht="38.25" customHeight="1">
      <c r="A22" s="179" t="s">
        <v>44</v>
      </c>
      <c r="B22" s="15" t="s">
        <v>23</v>
      </c>
      <c r="C22" s="134">
        <v>4090042</v>
      </c>
      <c r="D22" s="254"/>
      <c r="E22" s="86">
        <f t="shared" si="1"/>
        <v>4090042</v>
      </c>
    </row>
    <row r="23" spans="1:5">
      <c r="A23" s="179" t="s">
        <v>45</v>
      </c>
      <c r="B23" s="15" t="s">
        <v>24</v>
      </c>
      <c r="C23" s="82">
        <v>1040357.98</v>
      </c>
      <c r="D23" s="254"/>
      <c r="E23" s="86">
        <f t="shared" si="1"/>
        <v>1040357.98</v>
      </c>
    </row>
    <row r="24" spans="1:5">
      <c r="A24" s="179" t="s">
        <v>46</v>
      </c>
      <c r="B24" s="15" t="s">
        <v>25</v>
      </c>
      <c r="C24" s="180">
        <v>4654068.8</v>
      </c>
      <c r="D24" s="85">
        <v>610433.5</v>
      </c>
      <c r="E24" s="86">
        <f t="shared" si="1"/>
        <v>5264502.3</v>
      </c>
    </row>
    <row r="25" spans="1:5" ht="16.5" customHeight="1">
      <c r="A25" s="365" t="s">
        <v>47</v>
      </c>
      <c r="B25" s="366" t="s">
        <v>26</v>
      </c>
      <c r="C25" s="367">
        <f>C27</f>
        <v>7955086</v>
      </c>
      <c r="D25" s="367">
        <f t="shared" ref="D25:E25" si="2">D27</f>
        <v>1800000</v>
      </c>
      <c r="E25" s="367">
        <f t="shared" si="2"/>
        <v>9755086</v>
      </c>
    </row>
    <row r="26" spans="1:5" ht="15" hidden="1" customHeight="1">
      <c r="A26" s="365"/>
      <c r="B26" s="366"/>
      <c r="C26" s="367"/>
      <c r="D26" s="367"/>
      <c r="E26" s="367"/>
    </row>
    <row r="27" spans="1:5" ht="29.25" customHeight="1">
      <c r="A27" s="179" t="s">
        <v>48</v>
      </c>
      <c r="B27" s="368" t="s">
        <v>27</v>
      </c>
      <c r="C27" s="134">
        <v>7955086</v>
      </c>
      <c r="D27" s="85">
        <v>1800000</v>
      </c>
      <c r="E27" s="86">
        <f>C27+D27</f>
        <v>9755086</v>
      </c>
    </row>
    <row r="28" spans="1:5" ht="15" hidden="1" customHeight="1">
      <c r="A28" s="179"/>
      <c r="B28" s="368"/>
      <c r="C28" s="180"/>
      <c r="D28" s="254"/>
      <c r="E28" s="158"/>
    </row>
    <row r="29" spans="1:5" ht="14.25" customHeight="1">
      <c r="A29" s="178" t="s">
        <v>49</v>
      </c>
      <c r="B29" s="52" t="s">
        <v>28</v>
      </c>
      <c r="C29" s="81">
        <f t="shared" ref="C29:E29" si="3">C30+C31+C32</f>
        <v>14319710.720000001</v>
      </c>
      <c r="D29" s="234">
        <f t="shared" si="3"/>
        <v>1118557.6499999999</v>
      </c>
      <c r="E29" s="234">
        <f t="shared" si="3"/>
        <v>15438268.370000001</v>
      </c>
    </row>
    <row r="30" spans="1:5">
      <c r="A30" s="179" t="s">
        <v>50</v>
      </c>
      <c r="B30" s="15" t="s">
        <v>29</v>
      </c>
      <c r="C30" s="180">
        <v>258840.33</v>
      </c>
      <c r="D30" s="86"/>
      <c r="E30" s="86">
        <f t="shared" ref="E30:E32" si="4">C30+D30</f>
        <v>258840.33</v>
      </c>
    </row>
    <row r="31" spans="1:5">
      <c r="A31" s="179" t="s">
        <v>51</v>
      </c>
      <c r="B31" s="15" t="s">
        <v>30</v>
      </c>
      <c r="C31" s="180">
        <v>12435870.390000001</v>
      </c>
      <c r="D31" s="86">
        <v>522301.45</v>
      </c>
      <c r="E31" s="86">
        <f t="shared" si="4"/>
        <v>12958171.84</v>
      </c>
    </row>
    <row r="32" spans="1:5">
      <c r="A32" s="179" t="s">
        <v>52</v>
      </c>
      <c r="B32" s="15" t="s">
        <v>31</v>
      </c>
      <c r="C32" s="180">
        <v>1625000</v>
      </c>
      <c r="D32" s="86">
        <v>596256.19999999995</v>
      </c>
      <c r="E32" s="86">
        <f t="shared" si="4"/>
        <v>2221256.2000000002</v>
      </c>
    </row>
    <row r="33" spans="1:5">
      <c r="A33" s="178" t="s">
        <v>184</v>
      </c>
      <c r="B33" s="52" t="s">
        <v>183</v>
      </c>
      <c r="C33" s="81">
        <f t="shared" ref="C33:E33" si="5">C34+C35+C36</f>
        <v>12075510</v>
      </c>
      <c r="D33" s="234">
        <f t="shared" si="5"/>
        <v>5900000</v>
      </c>
      <c r="E33" s="234">
        <f t="shared" si="5"/>
        <v>17975510</v>
      </c>
    </row>
    <row r="34" spans="1:5">
      <c r="A34" s="179" t="s">
        <v>179</v>
      </c>
      <c r="B34" s="15" t="s">
        <v>185</v>
      </c>
      <c r="C34" s="184">
        <v>2383100</v>
      </c>
      <c r="D34" s="85">
        <v>200000</v>
      </c>
      <c r="E34" s="86">
        <f t="shared" ref="E34:E36" si="6">C34+D34</f>
        <v>2583100</v>
      </c>
    </row>
    <row r="35" spans="1:5">
      <c r="A35" s="179" t="s">
        <v>178</v>
      </c>
      <c r="B35" s="15" t="s">
        <v>186</v>
      </c>
      <c r="C35" s="180">
        <v>7343910</v>
      </c>
      <c r="D35" s="85">
        <v>5900000</v>
      </c>
      <c r="E35" s="86">
        <f t="shared" si="6"/>
        <v>13243910</v>
      </c>
    </row>
    <row r="36" spans="1:5">
      <c r="A36" s="179" t="s">
        <v>180</v>
      </c>
      <c r="B36" s="15" t="s">
        <v>187</v>
      </c>
      <c r="C36" s="180">
        <v>2348500</v>
      </c>
      <c r="D36" s="85">
        <v>-200000</v>
      </c>
      <c r="E36" s="86">
        <f t="shared" si="6"/>
        <v>2148500</v>
      </c>
    </row>
    <row r="37" spans="1:5">
      <c r="A37" s="178" t="s">
        <v>53</v>
      </c>
      <c r="B37" s="47" t="s">
        <v>71</v>
      </c>
      <c r="C37" s="81">
        <f t="shared" ref="C37:E37" si="7">C38+C39+C41+C42+C40</f>
        <v>139456225.52000001</v>
      </c>
      <c r="D37" s="234">
        <f t="shared" si="7"/>
        <v>13694781.340000002</v>
      </c>
      <c r="E37" s="234">
        <f t="shared" si="7"/>
        <v>153151006.85999998</v>
      </c>
    </row>
    <row r="38" spans="1:5">
      <c r="A38" s="179" t="s">
        <v>54</v>
      </c>
      <c r="B38" s="50" t="s">
        <v>32</v>
      </c>
      <c r="C38" s="180">
        <v>18573754.25</v>
      </c>
      <c r="D38" s="86">
        <v>2320433.66</v>
      </c>
      <c r="E38" s="86">
        <f t="shared" ref="E38:E42" si="8">C38+D38</f>
        <v>20894187.91</v>
      </c>
    </row>
    <row r="39" spans="1:5">
      <c r="A39" s="179" t="s">
        <v>55</v>
      </c>
      <c r="B39" s="50" t="s">
        <v>33</v>
      </c>
      <c r="C39" s="180">
        <v>100141251.79000001</v>
      </c>
      <c r="D39" s="85">
        <v>11184758.630000001</v>
      </c>
      <c r="E39" s="86">
        <f t="shared" si="8"/>
        <v>111326010.42</v>
      </c>
    </row>
    <row r="40" spans="1:5">
      <c r="A40" s="179" t="s">
        <v>191</v>
      </c>
      <c r="B40" s="50" t="s">
        <v>192</v>
      </c>
      <c r="C40" s="180">
        <v>7713445.6399999997</v>
      </c>
      <c r="D40" s="85">
        <v>64489.05</v>
      </c>
      <c r="E40" s="86">
        <f t="shared" si="8"/>
        <v>7777934.6899999995</v>
      </c>
    </row>
    <row r="41" spans="1:5">
      <c r="A41" s="179" t="s">
        <v>56</v>
      </c>
      <c r="B41" s="50" t="s">
        <v>162</v>
      </c>
      <c r="C41" s="180">
        <v>1076890</v>
      </c>
      <c r="D41" s="85"/>
      <c r="E41" s="86">
        <f t="shared" si="8"/>
        <v>1076890</v>
      </c>
    </row>
    <row r="42" spans="1:5">
      <c r="A42" s="179" t="s">
        <v>57</v>
      </c>
      <c r="B42" s="50" t="s">
        <v>34</v>
      </c>
      <c r="C42" s="180">
        <v>11950883.84</v>
      </c>
      <c r="D42" s="85">
        <v>125100</v>
      </c>
      <c r="E42" s="86">
        <f t="shared" si="8"/>
        <v>12075983.84</v>
      </c>
    </row>
    <row r="43" spans="1:5">
      <c r="A43" s="178" t="s">
        <v>58</v>
      </c>
      <c r="B43" s="47" t="s">
        <v>130</v>
      </c>
      <c r="C43" s="81">
        <f t="shared" ref="C43:E43" si="9">C44+C45</f>
        <v>11608743</v>
      </c>
      <c r="D43" s="234">
        <f t="shared" si="9"/>
        <v>986500</v>
      </c>
      <c r="E43" s="234">
        <f t="shared" si="9"/>
        <v>12595243</v>
      </c>
    </row>
    <row r="44" spans="1:5">
      <c r="A44" s="179" t="s">
        <v>59</v>
      </c>
      <c r="B44" s="50" t="s">
        <v>35</v>
      </c>
      <c r="C44" s="180">
        <v>9678669</v>
      </c>
      <c r="D44" s="85">
        <v>986500</v>
      </c>
      <c r="E44" s="86">
        <f t="shared" ref="E44:E45" si="10">C44+D44</f>
        <v>10665169</v>
      </c>
    </row>
    <row r="45" spans="1:5">
      <c r="A45" s="179" t="s">
        <v>128</v>
      </c>
      <c r="B45" s="50" t="s">
        <v>129</v>
      </c>
      <c r="C45" s="180">
        <v>1930074</v>
      </c>
      <c r="D45" s="85"/>
      <c r="E45" s="86">
        <f t="shared" si="10"/>
        <v>1930074</v>
      </c>
    </row>
    <row r="46" spans="1:5">
      <c r="A46" s="178" t="s">
        <v>60</v>
      </c>
      <c r="B46" s="47" t="s">
        <v>36</v>
      </c>
      <c r="C46" s="81">
        <f t="shared" ref="C46:E46" si="11">C47+C49+C48</f>
        <v>4199079.0299999993</v>
      </c>
      <c r="D46" s="234">
        <f t="shared" si="11"/>
        <v>-2070149.4</v>
      </c>
      <c r="E46" s="234">
        <f t="shared" si="11"/>
        <v>2128929.63</v>
      </c>
    </row>
    <row r="47" spans="1:5">
      <c r="A47" s="179" t="s">
        <v>61</v>
      </c>
      <c r="B47" s="50" t="s">
        <v>37</v>
      </c>
      <c r="C47" s="180">
        <v>1516400</v>
      </c>
      <c r="D47" s="85"/>
      <c r="E47" s="86">
        <f t="shared" ref="E47:E49" si="12">C47+D47</f>
        <v>1516400</v>
      </c>
    </row>
    <row r="48" spans="1:5">
      <c r="A48" s="179" t="s">
        <v>157</v>
      </c>
      <c r="B48" s="50" t="s">
        <v>158</v>
      </c>
      <c r="C48" s="180">
        <v>160000</v>
      </c>
      <c r="D48" s="85"/>
      <c r="E48" s="86">
        <f t="shared" si="12"/>
        <v>160000</v>
      </c>
    </row>
    <row r="49" spans="1:5">
      <c r="A49" s="179" t="s">
        <v>62</v>
      </c>
      <c r="B49" s="50" t="s">
        <v>38</v>
      </c>
      <c r="C49" s="180">
        <v>2522679.0299999998</v>
      </c>
      <c r="D49" s="85">
        <v>-2070149.4</v>
      </c>
      <c r="E49" s="86">
        <f t="shared" si="12"/>
        <v>452529.62999999989</v>
      </c>
    </row>
    <row r="50" spans="1:5">
      <c r="A50" s="178" t="s">
        <v>63</v>
      </c>
      <c r="B50" s="47" t="s">
        <v>39</v>
      </c>
      <c r="C50" s="185">
        <f>C51+C52</f>
        <v>530000</v>
      </c>
      <c r="D50" s="185">
        <f t="shared" ref="D50:E50" si="13">D51+D52</f>
        <v>0</v>
      </c>
      <c r="E50" s="185">
        <f t="shared" si="13"/>
        <v>530000</v>
      </c>
    </row>
    <row r="51" spans="1:5">
      <c r="A51" s="179" t="s">
        <v>375</v>
      </c>
      <c r="B51" s="50" t="s">
        <v>377</v>
      </c>
      <c r="C51" s="180">
        <v>330000</v>
      </c>
      <c r="D51" s="85"/>
      <c r="E51" s="86">
        <f t="shared" ref="E51:E52" si="14">C51+D51</f>
        <v>330000</v>
      </c>
    </row>
    <row r="52" spans="1:5">
      <c r="A52" s="179" t="s">
        <v>434</v>
      </c>
      <c r="B52" s="50" t="s">
        <v>435</v>
      </c>
      <c r="C52" s="180">
        <v>200000</v>
      </c>
      <c r="D52" s="85"/>
      <c r="E52" s="86">
        <f t="shared" si="14"/>
        <v>200000</v>
      </c>
    </row>
    <row r="53" spans="1:5" ht="21.75" customHeight="1">
      <c r="A53" s="178"/>
      <c r="B53" s="47" t="s">
        <v>40</v>
      </c>
      <c r="C53" s="81">
        <f>C16+C25+C29+C37+C43+C46+C50+C33</f>
        <v>219649356.55000001</v>
      </c>
      <c r="D53" s="234">
        <f t="shared" ref="D53:E53" si="15">D16+D25+D29+D37+D43+D46+D50+D33</f>
        <v>22055082.170000002</v>
      </c>
      <c r="E53" s="234">
        <f t="shared" si="15"/>
        <v>241704438.71999997</v>
      </c>
    </row>
    <row r="55" spans="1:5">
      <c r="B55" s="7"/>
    </row>
    <row r="56" spans="1:5" ht="51.75" customHeight="1">
      <c r="B56" s="9"/>
    </row>
  </sheetData>
  <mergeCells count="21">
    <mergeCell ref="B6:E6"/>
    <mergeCell ref="B7:E7"/>
    <mergeCell ref="B8:E8"/>
    <mergeCell ref="B9:E9"/>
    <mergeCell ref="B10:E10"/>
    <mergeCell ref="B1:E1"/>
    <mergeCell ref="B2:E2"/>
    <mergeCell ref="B3:E3"/>
    <mergeCell ref="A4:E4"/>
    <mergeCell ref="A5:E5"/>
    <mergeCell ref="A25:A26"/>
    <mergeCell ref="B25:B26"/>
    <mergeCell ref="C25:C26"/>
    <mergeCell ref="B27:B28"/>
    <mergeCell ref="A12:B12"/>
    <mergeCell ref="A13:B13"/>
    <mergeCell ref="A18:A19"/>
    <mergeCell ref="B18:B19"/>
    <mergeCell ref="A14:E14"/>
    <mergeCell ref="D25:D26"/>
    <mergeCell ref="E25:E26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7"/>
  <sheetViews>
    <sheetView view="pageBreakPreview" topLeftCell="A22" zoomScale="106" zoomScaleSheetLayoutView="106" workbookViewId="0">
      <selection activeCell="F54" sqref="F54"/>
    </sheetView>
  </sheetViews>
  <sheetFormatPr defaultRowHeight="15"/>
  <cols>
    <col min="1" max="1" width="8.5703125" customWidth="1"/>
    <col min="2" max="2" width="59" customWidth="1"/>
    <col min="3" max="3" width="14.28515625" customWidth="1"/>
    <col min="4" max="4" width="14.140625" customWidth="1"/>
  </cols>
  <sheetData>
    <row r="1" spans="1:4" ht="15.75">
      <c r="B1" s="128"/>
      <c r="C1" s="300" t="s">
        <v>335</v>
      </c>
      <c r="D1" s="300"/>
    </row>
    <row r="2" spans="1:4" ht="15.75">
      <c r="B2" s="128"/>
      <c r="C2" s="300" t="s">
        <v>0</v>
      </c>
      <c r="D2" s="300"/>
    </row>
    <row r="3" spans="1:4" ht="15.75">
      <c r="B3" s="128"/>
      <c r="C3" s="301" t="s">
        <v>200</v>
      </c>
      <c r="D3" s="301"/>
    </row>
    <row r="4" spans="1:4" ht="15.75">
      <c r="B4" s="300" t="s">
        <v>2</v>
      </c>
      <c r="C4" s="300"/>
      <c r="D4" s="300"/>
    </row>
    <row r="5" spans="1:4" ht="15.75">
      <c r="B5" s="300" t="s">
        <v>950</v>
      </c>
      <c r="C5" s="300"/>
      <c r="D5" s="300"/>
    </row>
    <row r="6" spans="1:4" ht="15.75">
      <c r="B6" s="300" t="s">
        <v>334</v>
      </c>
      <c r="C6" s="300"/>
      <c r="D6" s="300"/>
    </row>
    <row r="7" spans="1:4" ht="15.75">
      <c r="B7" s="300" t="s">
        <v>0</v>
      </c>
      <c r="C7" s="300"/>
      <c r="D7" s="300"/>
    </row>
    <row r="8" spans="1:4" ht="15.75">
      <c r="B8" s="300" t="s">
        <v>1</v>
      </c>
      <c r="C8" s="300"/>
      <c r="D8" s="300"/>
    </row>
    <row r="9" spans="1:4" ht="15.75">
      <c r="B9" s="300" t="s">
        <v>2</v>
      </c>
      <c r="C9" s="300"/>
      <c r="D9" s="300"/>
    </row>
    <row r="10" spans="1:4" ht="18.75">
      <c r="A10" s="2"/>
      <c r="B10" s="300" t="s">
        <v>916</v>
      </c>
      <c r="C10" s="300"/>
      <c r="D10" s="300"/>
    </row>
    <row r="11" spans="1:4" ht="9" customHeight="1">
      <c r="A11" s="2"/>
      <c r="B11" s="329"/>
      <c r="C11" s="329"/>
    </row>
    <row r="12" spans="1:4">
      <c r="A12" s="302" t="s">
        <v>21</v>
      </c>
      <c r="B12" s="369"/>
      <c r="C12" s="369"/>
    </row>
    <row r="13" spans="1:4" ht="31.5" customHeight="1">
      <c r="A13" s="302" t="s">
        <v>799</v>
      </c>
      <c r="B13" s="369"/>
      <c r="C13" s="369"/>
    </row>
    <row r="14" spans="1:4" ht="17.25" customHeight="1">
      <c r="A14" s="371" t="s">
        <v>347</v>
      </c>
      <c r="B14" s="371"/>
      <c r="C14" s="371"/>
      <c r="D14" s="371"/>
    </row>
    <row r="15" spans="1:4" ht="17.25" customHeight="1">
      <c r="A15" s="375"/>
      <c r="B15" s="340" t="s">
        <v>3</v>
      </c>
      <c r="C15" s="374" t="s">
        <v>287</v>
      </c>
      <c r="D15" s="374"/>
    </row>
    <row r="16" spans="1:4" ht="54" customHeight="1">
      <c r="A16" s="376"/>
      <c r="B16" s="341"/>
      <c r="C16" s="125" t="s">
        <v>422</v>
      </c>
      <c r="D16" s="125" t="s">
        <v>492</v>
      </c>
    </row>
    <row r="17" spans="1:4">
      <c r="A17" s="28" t="s">
        <v>41</v>
      </c>
      <c r="B17" s="29" t="s">
        <v>22</v>
      </c>
      <c r="C17" s="79">
        <f>C18+C19+C21+C22+C23+C24+C25</f>
        <v>27724488.59</v>
      </c>
      <c r="D17" s="79">
        <f>SUM(D18:D25)</f>
        <v>26550099.830000002</v>
      </c>
    </row>
    <row r="18" spans="1:4" s="3" customFormat="1" ht="27.75" customHeight="1">
      <c r="A18" s="32" t="s">
        <v>77</v>
      </c>
      <c r="B18" s="30" t="s">
        <v>78</v>
      </c>
      <c r="C18" s="85">
        <v>1575776</v>
      </c>
      <c r="D18" s="85">
        <v>1575776</v>
      </c>
    </row>
    <row r="19" spans="1:4" ht="29.25" customHeight="1">
      <c r="A19" s="372" t="s">
        <v>42</v>
      </c>
      <c r="B19" s="373" t="s">
        <v>181</v>
      </c>
      <c r="C19" s="86">
        <v>670935</v>
      </c>
      <c r="D19" s="86">
        <v>670935</v>
      </c>
    </row>
    <row r="20" spans="1:4" ht="15" hidden="1" customHeight="1">
      <c r="A20" s="372"/>
      <c r="B20" s="373"/>
      <c r="C20" s="85"/>
      <c r="D20" s="85"/>
    </row>
    <row r="21" spans="1:4" ht="41.25" customHeight="1">
      <c r="A21" s="12" t="s">
        <v>43</v>
      </c>
      <c r="B21" s="10" t="s">
        <v>182</v>
      </c>
      <c r="C21" s="87">
        <v>17434118</v>
      </c>
      <c r="D21" s="87">
        <v>17434118</v>
      </c>
    </row>
    <row r="22" spans="1:4">
      <c r="A22" s="32" t="s">
        <v>75</v>
      </c>
      <c r="B22" s="30" t="s">
        <v>76</v>
      </c>
      <c r="C22" s="85">
        <v>11030.79</v>
      </c>
      <c r="D22" s="85">
        <v>602.03</v>
      </c>
    </row>
    <row r="23" spans="1:4" ht="29.25" customHeight="1">
      <c r="A23" s="32" t="s">
        <v>44</v>
      </c>
      <c r="B23" s="30" t="s">
        <v>23</v>
      </c>
      <c r="C23" s="86">
        <v>4090042</v>
      </c>
      <c r="D23" s="86">
        <v>4090042</v>
      </c>
    </row>
    <row r="24" spans="1:4">
      <c r="A24" s="32" t="s">
        <v>45</v>
      </c>
      <c r="B24" s="30" t="s">
        <v>24</v>
      </c>
      <c r="C24" s="85">
        <v>356318</v>
      </c>
      <c r="D24" s="85">
        <v>342358</v>
      </c>
    </row>
    <row r="25" spans="1:4">
      <c r="A25" s="32" t="s">
        <v>46</v>
      </c>
      <c r="B25" s="30" t="s">
        <v>25</v>
      </c>
      <c r="C25" s="85">
        <v>3586268.8</v>
      </c>
      <c r="D25" s="85">
        <v>2436268.7999999998</v>
      </c>
    </row>
    <row r="26" spans="1:4" ht="16.5" customHeight="1">
      <c r="A26" s="377" t="s">
        <v>47</v>
      </c>
      <c r="B26" s="378" t="s">
        <v>26</v>
      </c>
      <c r="C26" s="379">
        <f t="shared" ref="C26" si="0">C28</f>
        <v>6504357</v>
      </c>
      <c r="D26" s="379">
        <f>D28</f>
        <v>5252390</v>
      </c>
    </row>
    <row r="27" spans="1:4" ht="15" hidden="1" customHeight="1">
      <c r="A27" s="377"/>
      <c r="B27" s="378"/>
      <c r="C27" s="379"/>
      <c r="D27" s="379"/>
    </row>
    <row r="28" spans="1:4" ht="26.25" customHeight="1">
      <c r="A28" s="32" t="s">
        <v>48</v>
      </c>
      <c r="B28" s="373" t="s">
        <v>27</v>
      </c>
      <c r="C28" s="86">
        <v>6504357</v>
      </c>
      <c r="D28" s="296">
        <v>5252390</v>
      </c>
    </row>
    <row r="29" spans="1:4" ht="15" hidden="1" customHeight="1">
      <c r="A29" s="32"/>
      <c r="B29" s="373"/>
      <c r="C29" s="85"/>
      <c r="D29" s="296"/>
    </row>
    <row r="30" spans="1:4" ht="14.25" customHeight="1">
      <c r="A30" s="28" t="s">
        <v>49</v>
      </c>
      <c r="B30" s="29" t="s">
        <v>28</v>
      </c>
      <c r="C30" s="79">
        <f t="shared" ref="C30" si="1">C31+C32+C33</f>
        <v>15186492.74</v>
      </c>
      <c r="D30" s="79">
        <f>D31+D32+D33</f>
        <v>9722692.25</v>
      </c>
    </row>
    <row r="31" spans="1:4">
      <c r="A31" s="32" t="s">
        <v>50</v>
      </c>
      <c r="B31" s="30" t="s">
        <v>29</v>
      </c>
      <c r="C31" s="85">
        <v>11212.25</v>
      </c>
      <c r="D31" s="85">
        <v>11212.25</v>
      </c>
    </row>
    <row r="32" spans="1:4">
      <c r="A32" s="32" t="s">
        <v>51</v>
      </c>
      <c r="B32" s="30" t="s">
        <v>30</v>
      </c>
      <c r="C32" s="85">
        <v>12970280.49</v>
      </c>
      <c r="D32" s="85">
        <v>7706480</v>
      </c>
    </row>
    <row r="33" spans="1:4">
      <c r="A33" s="32" t="s">
        <v>52</v>
      </c>
      <c r="B33" s="30" t="s">
        <v>31</v>
      </c>
      <c r="C33" s="85">
        <v>2205000</v>
      </c>
      <c r="D33" s="85">
        <v>2005000</v>
      </c>
    </row>
    <row r="34" spans="1:4">
      <c r="A34" s="28" t="s">
        <v>184</v>
      </c>
      <c r="B34" s="29" t="s">
        <v>183</v>
      </c>
      <c r="C34" s="79">
        <f t="shared" ref="C34" si="2">C35+C36+C37</f>
        <v>9909310</v>
      </c>
      <c r="D34" s="79">
        <f>D35+D36+D37</f>
        <v>9087310</v>
      </c>
    </row>
    <row r="35" spans="1:4">
      <c r="A35" s="32" t="s">
        <v>179</v>
      </c>
      <c r="B35" s="30" t="s">
        <v>185</v>
      </c>
      <c r="C35" s="88">
        <v>1123100</v>
      </c>
      <c r="D35" s="88">
        <v>1123100</v>
      </c>
    </row>
    <row r="36" spans="1:4">
      <c r="A36" s="32" t="s">
        <v>178</v>
      </c>
      <c r="B36" s="30" t="s">
        <v>186</v>
      </c>
      <c r="C36" s="85">
        <v>7337710</v>
      </c>
      <c r="D36" s="85">
        <v>6515710</v>
      </c>
    </row>
    <row r="37" spans="1:4">
      <c r="A37" s="32" t="s">
        <v>180</v>
      </c>
      <c r="B37" s="30" t="s">
        <v>187</v>
      </c>
      <c r="C37" s="85">
        <v>1448500</v>
      </c>
      <c r="D37" s="78">
        <v>1448500</v>
      </c>
    </row>
    <row r="38" spans="1:4">
      <c r="A38" s="28" t="s">
        <v>53</v>
      </c>
      <c r="B38" s="8" t="s">
        <v>71</v>
      </c>
      <c r="C38" s="79">
        <f t="shared" ref="C38" si="3">C39+C40+C42+C43+C41</f>
        <v>78911763.099999994</v>
      </c>
      <c r="D38" s="79">
        <f>D39+D40+D42+D43+D41</f>
        <v>77875729.700000003</v>
      </c>
    </row>
    <row r="39" spans="1:4">
      <c r="A39" s="32" t="s">
        <v>54</v>
      </c>
      <c r="B39" s="11" t="s">
        <v>32</v>
      </c>
      <c r="C39" s="85">
        <v>17182640</v>
      </c>
      <c r="D39" s="85">
        <v>17347690</v>
      </c>
    </row>
    <row r="40" spans="1:4">
      <c r="A40" s="32" t="s">
        <v>55</v>
      </c>
      <c r="B40" s="11" t="s">
        <v>33</v>
      </c>
      <c r="C40" s="85">
        <v>43912259.100000001</v>
      </c>
      <c r="D40" s="85">
        <v>42649941.700000003</v>
      </c>
    </row>
    <row r="41" spans="1:4">
      <c r="A41" s="32" t="s">
        <v>191</v>
      </c>
      <c r="B41" s="11" t="s">
        <v>192</v>
      </c>
      <c r="C41" s="85">
        <v>5806839</v>
      </c>
      <c r="D41" s="85">
        <v>5837273</v>
      </c>
    </row>
    <row r="42" spans="1:4">
      <c r="A42" s="32" t="s">
        <v>56</v>
      </c>
      <c r="B42" s="11" t="s">
        <v>162</v>
      </c>
      <c r="C42" s="85">
        <v>1076890</v>
      </c>
      <c r="D42" s="85">
        <v>1076890</v>
      </c>
    </row>
    <row r="43" spans="1:4">
      <c r="A43" s="32" t="s">
        <v>57</v>
      </c>
      <c r="B43" s="11" t="s">
        <v>34</v>
      </c>
      <c r="C43" s="85">
        <v>10933135</v>
      </c>
      <c r="D43" s="85">
        <v>10963935</v>
      </c>
    </row>
    <row r="44" spans="1:4">
      <c r="A44" s="28" t="s">
        <v>58</v>
      </c>
      <c r="B44" s="8" t="s">
        <v>130</v>
      </c>
      <c r="C44" s="79">
        <f t="shared" ref="C44" si="4">C45+C46</f>
        <v>8821868</v>
      </c>
      <c r="D44" s="79">
        <f>D45+D46</f>
        <v>8923344</v>
      </c>
    </row>
    <row r="45" spans="1:4">
      <c r="A45" s="32" t="s">
        <v>59</v>
      </c>
      <c r="B45" s="11" t="s">
        <v>35</v>
      </c>
      <c r="C45" s="85">
        <v>6891794</v>
      </c>
      <c r="D45" s="78">
        <v>6993270</v>
      </c>
    </row>
    <row r="46" spans="1:4">
      <c r="A46" s="32" t="s">
        <v>128</v>
      </c>
      <c r="B46" s="11" t="s">
        <v>129</v>
      </c>
      <c r="C46" s="85">
        <v>1930074</v>
      </c>
      <c r="D46" s="85">
        <v>1930074</v>
      </c>
    </row>
    <row r="47" spans="1:4">
      <c r="A47" s="28" t="s">
        <v>60</v>
      </c>
      <c r="B47" s="8" t="s">
        <v>36</v>
      </c>
      <c r="C47" s="79">
        <f t="shared" ref="C47" si="5">C48+C50+C49</f>
        <v>4878367.33</v>
      </c>
      <c r="D47" s="79">
        <f>D48+D50+D49</f>
        <v>4878367.33</v>
      </c>
    </row>
    <row r="48" spans="1:4">
      <c r="A48" s="32" t="s">
        <v>61</v>
      </c>
      <c r="B48" s="11" t="s">
        <v>37</v>
      </c>
      <c r="C48" s="85">
        <v>1516400</v>
      </c>
      <c r="D48" s="85">
        <v>1516400</v>
      </c>
    </row>
    <row r="49" spans="1:4">
      <c r="A49" s="32" t="s">
        <v>157</v>
      </c>
      <c r="B49" s="11" t="s">
        <v>158</v>
      </c>
      <c r="C49" s="85"/>
      <c r="D49" s="78"/>
    </row>
    <row r="50" spans="1:4">
      <c r="A50" s="32" t="s">
        <v>62</v>
      </c>
      <c r="B50" s="11" t="s">
        <v>38</v>
      </c>
      <c r="C50" s="85">
        <v>3361967.33</v>
      </c>
      <c r="D50" s="78">
        <v>3361967.33</v>
      </c>
    </row>
    <row r="51" spans="1:4">
      <c r="A51" s="28" t="s">
        <v>63</v>
      </c>
      <c r="B51" s="8" t="s">
        <v>39</v>
      </c>
      <c r="C51" s="89">
        <f>C52+C53</f>
        <v>530000</v>
      </c>
      <c r="D51" s="79">
        <f>D52+D53</f>
        <v>530000</v>
      </c>
    </row>
    <row r="52" spans="1:4">
      <c r="A52" s="69" t="s">
        <v>375</v>
      </c>
      <c r="B52" s="70" t="s">
        <v>378</v>
      </c>
      <c r="C52" s="85">
        <v>330000</v>
      </c>
      <c r="D52" s="78">
        <v>330000</v>
      </c>
    </row>
    <row r="53" spans="1:4">
      <c r="A53" s="77" t="s">
        <v>434</v>
      </c>
      <c r="B53" s="71" t="s">
        <v>435</v>
      </c>
      <c r="C53" s="85">
        <v>200000</v>
      </c>
      <c r="D53" s="78">
        <v>200000</v>
      </c>
    </row>
    <row r="54" spans="1:4" ht="21.75" customHeight="1">
      <c r="A54" s="28"/>
      <c r="B54" s="8" t="s">
        <v>40</v>
      </c>
      <c r="C54" s="79">
        <f>C17+C26+C30+C34+C38+C44+C47+C51</f>
        <v>152466646.76000002</v>
      </c>
      <c r="D54" s="79">
        <f>D17+D26+D30+D38+D44+D47+D51+D34</f>
        <v>142819933.11000001</v>
      </c>
    </row>
    <row r="56" spans="1:4">
      <c r="B56" s="31"/>
    </row>
    <row r="57" spans="1:4" ht="51.75" customHeight="1">
      <c r="B57" s="9"/>
    </row>
  </sheetData>
  <mergeCells count="25">
    <mergeCell ref="C1:D1"/>
    <mergeCell ref="C2:D2"/>
    <mergeCell ref="C3:D3"/>
    <mergeCell ref="B4:D4"/>
    <mergeCell ref="B5:D5"/>
    <mergeCell ref="A26:A27"/>
    <mergeCell ref="B26:B27"/>
    <mergeCell ref="C26:C27"/>
    <mergeCell ref="D26:D27"/>
    <mergeCell ref="B28:B29"/>
    <mergeCell ref="D28:D29"/>
    <mergeCell ref="A13:C13"/>
    <mergeCell ref="A14:D14"/>
    <mergeCell ref="A19:A20"/>
    <mergeCell ref="B19:B20"/>
    <mergeCell ref="C15:D15"/>
    <mergeCell ref="B15:B16"/>
    <mergeCell ref="A15:A16"/>
    <mergeCell ref="A12:C12"/>
    <mergeCell ref="B6:D6"/>
    <mergeCell ref="B7:D7"/>
    <mergeCell ref="B8:D8"/>
    <mergeCell ref="B9:D9"/>
    <mergeCell ref="B10:D10"/>
    <mergeCell ref="B11:C11"/>
  </mergeCells>
  <pageMargins left="1.4960629921259843" right="0.31496062992125984" top="0.74803149606299213" bottom="0.74803149606299213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12"/>
  <sheetViews>
    <sheetView tabSelected="1" view="pageBreakPreview" topLeftCell="A187" zoomScale="115" zoomScaleSheetLayoutView="115" workbookViewId="0">
      <selection activeCell="G193" sqref="G193"/>
    </sheetView>
  </sheetViews>
  <sheetFormatPr defaultRowHeight="15"/>
  <cols>
    <col min="1" max="1" width="72.140625" style="94" customWidth="1"/>
    <col min="2" max="2" width="4" style="94" customWidth="1"/>
    <col min="3" max="3" width="4.42578125" style="94" customWidth="1"/>
    <col min="4" max="4" width="9.85546875" style="94" customWidth="1"/>
    <col min="5" max="5" width="4.28515625" style="94" customWidth="1"/>
    <col min="6" max="6" width="14.7109375" style="94" customWidth="1"/>
    <col min="7" max="7" width="13.85546875" style="252" customWidth="1"/>
    <col min="8" max="8" width="14.7109375" style="94" customWidth="1"/>
    <col min="9" max="16384" width="9.140625" style="94"/>
  </cols>
  <sheetData>
    <row r="1" spans="1:8" ht="15.75" customHeight="1">
      <c r="D1" s="128"/>
      <c r="E1" s="300" t="s">
        <v>161</v>
      </c>
      <c r="F1" s="300"/>
      <c r="G1" s="300"/>
      <c r="H1" s="300"/>
    </row>
    <row r="2" spans="1:8" ht="15.75" customHeight="1">
      <c r="D2" s="128"/>
      <c r="E2" s="300" t="s">
        <v>0</v>
      </c>
      <c r="F2" s="300"/>
      <c r="G2" s="300"/>
      <c r="H2" s="300"/>
    </row>
    <row r="3" spans="1:8" ht="15.75" customHeight="1">
      <c r="D3" s="128"/>
      <c r="E3" s="301" t="s">
        <v>200</v>
      </c>
      <c r="F3" s="301"/>
      <c r="G3" s="301"/>
      <c r="H3" s="301"/>
    </row>
    <row r="4" spans="1:8" ht="15.75" customHeight="1">
      <c r="D4" s="300" t="s">
        <v>2</v>
      </c>
      <c r="E4" s="300"/>
      <c r="F4" s="300"/>
      <c r="G4" s="300"/>
      <c r="H4" s="300"/>
    </row>
    <row r="5" spans="1:8" ht="15.75" customHeight="1">
      <c r="D5" s="300" t="s">
        <v>950</v>
      </c>
      <c r="E5" s="300"/>
      <c r="F5" s="300"/>
      <c r="G5" s="300"/>
      <c r="H5" s="300"/>
    </row>
    <row r="6" spans="1:8" ht="15.75" customHeight="1">
      <c r="D6" s="352" t="s">
        <v>163</v>
      </c>
      <c r="E6" s="352"/>
      <c r="F6" s="352"/>
      <c r="G6" s="352"/>
      <c r="H6" s="352"/>
    </row>
    <row r="7" spans="1:8" ht="15.75" customHeight="1">
      <c r="D7" s="352" t="s">
        <v>0</v>
      </c>
      <c r="E7" s="352"/>
      <c r="F7" s="352"/>
      <c r="G7" s="352"/>
      <c r="H7" s="352"/>
    </row>
    <row r="8" spans="1:8" ht="15.75" customHeight="1">
      <c r="D8" s="352" t="s">
        <v>1</v>
      </c>
      <c r="E8" s="352"/>
      <c r="F8" s="352"/>
      <c r="G8" s="352"/>
      <c r="H8" s="352"/>
    </row>
    <row r="9" spans="1:8" ht="18.75" customHeight="1">
      <c r="A9" s="186"/>
      <c r="D9" s="352" t="s">
        <v>2</v>
      </c>
      <c r="E9" s="352"/>
      <c r="F9" s="352"/>
      <c r="G9" s="352"/>
      <c r="H9" s="352"/>
    </row>
    <row r="10" spans="1:8" ht="18.75" customHeight="1">
      <c r="A10" s="186"/>
      <c r="C10" s="352" t="s">
        <v>916</v>
      </c>
      <c r="D10" s="352"/>
      <c r="E10" s="352"/>
      <c r="F10" s="352"/>
      <c r="G10" s="352"/>
      <c r="H10" s="352"/>
    </row>
    <row r="11" spans="1:8" ht="18.75">
      <c r="A11" s="186"/>
    </row>
    <row r="12" spans="1:8" ht="15" customHeight="1">
      <c r="A12" s="380" t="s">
        <v>70</v>
      </c>
      <c r="B12" s="381"/>
      <c r="C12" s="381"/>
      <c r="D12" s="381"/>
      <c r="E12" s="381"/>
      <c r="F12" s="381"/>
    </row>
    <row r="13" spans="1:8" ht="15" customHeight="1">
      <c r="A13" s="380" t="s">
        <v>794</v>
      </c>
      <c r="B13" s="381"/>
      <c r="C13" s="381"/>
      <c r="D13" s="381"/>
      <c r="E13" s="381"/>
      <c r="F13" s="381"/>
    </row>
    <row r="14" spans="1:8" ht="15.75">
      <c r="A14" s="187"/>
    </row>
    <row r="15" spans="1:8" ht="23.25" customHeight="1">
      <c r="A15" s="93"/>
      <c r="E15" s="382" t="s">
        <v>347</v>
      </c>
      <c r="F15" s="382"/>
      <c r="G15" s="382"/>
      <c r="H15" s="382"/>
    </row>
    <row r="16" spans="1:8" ht="134.25" customHeight="1">
      <c r="A16" s="227"/>
      <c r="B16" s="182" t="s">
        <v>73</v>
      </c>
      <c r="C16" s="182" t="s">
        <v>64</v>
      </c>
      <c r="D16" s="226" t="s">
        <v>10</v>
      </c>
      <c r="E16" s="226" t="s">
        <v>65</v>
      </c>
      <c r="F16" s="214" t="s">
        <v>926</v>
      </c>
      <c r="G16" s="255" t="s">
        <v>923</v>
      </c>
      <c r="H16" s="214" t="s">
        <v>925</v>
      </c>
    </row>
    <row r="17" spans="1:8" ht="15.75">
      <c r="A17" s="95" t="s">
        <v>66</v>
      </c>
      <c r="B17" s="48" t="s">
        <v>68</v>
      </c>
      <c r="C17" s="96"/>
      <c r="D17" s="97"/>
      <c r="E17" s="97"/>
      <c r="F17" s="217">
        <f>SUM(F18:F70)</f>
        <v>41811088.019999996</v>
      </c>
      <c r="G17" s="217">
        <f t="shared" ref="G17:H17" si="0">SUM(G18:G70)</f>
        <v>946950.23</v>
      </c>
      <c r="H17" s="217">
        <f t="shared" si="0"/>
        <v>42758038.249999993</v>
      </c>
    </row>
    <row r="18" spans="1:8" ht="56.25" customHeight="1">
      <c r="A18" s="42" t="s">
        <v>112</v>
      </c>
      <c r="B18" s="170" t="s">
        <v>68</v>
      </c>
      <c r="C18" s="170" t="s">
        <v>77</v>
      </c>
      <c r="D18" s="14">
        <v>4190000250</v>
      </c>
      <c r="E18" s="172">
        <v>100</v>
      </c>
      <c r="F18" s="218">
        <v>1575776</v>
      </c>
      <c r="G18" s="134"/>
      <c r="H18" s="134">
        <f>F18+G18</f>
        <v>1575776</v>
      </c>
    </row>
    <row r="19" spans="1:8" ht="66.75" customHeight="1">
      <c r="A19" s="43" t="s">
        <v>804</v>
      </c>
      <c r="B19" s="170" t="s">
        <v>68</v>
      </c>
      <c r="C19" s="170" t="s">
        <v>43</v>
      </c>
      <c r="D19" s="170" t="s">
        <v>795</v>
      </c>
      <c r="E19" s="172">
        <v>100</v>
      </c>
      <c r="F19" s="218">
        <v>362675</v>
      </c>
      <c r="G19" s="134"/>
      <c r="H19" s="134">
        <f t="shared" ref="H19:H85" si="1">F19+G19</f>
        <v>362675</v>
      </c>
    </row>
    <row r="20" spans="1:8" ht="44.25" customHeight="1">
      <c r="A20" s="43" t="s">
        <v>805</v>
      </c>
      <c r="B20" s="170" t="s">
        <v>68</v>
      </c>
      <c r="C20" s="170" t="s">
        <v>43</v>
      </c>
      <c r="D20" s="170" t="s">
        <v>795</v>
      </c>
      <c r="E20" s="172">
        <v>200</v>
      </c>
      <c r="F20" s="218">
        <v>39565.379999999997</v>
      </c>
      <c r="G20" s="134"/>
      <c r="H20" s="134">
        <f t="shared" si="1"/>
        <v>39565.379999999997</v>
      </c>
    </row>
    <row r="21" spans="1:8" ht="40.5" customHeight="1">
      <c r="A21" s="15" t="s">
        <v>113</v>
      </c>
      <c r="B21" s="170" t="s">
        <v>68</v>
      </c>
      <c r="C21" s="170" t="s">
        <v>43</v>
      </c>
      <c r="D21" s="14">
        <v>4190000280</v>
      </c>
      <c r="E21" s="172">
        <v>100</v>
      </c>
      <c r="F21" s="218">
        <v>14735399</v>
      </c>
      <c r="G21" s="134">
        <v>59100</v>
      </c>
      <c r="H21" s="134">
        <f t="shared" si="1"/>
        <v>14794499</v>
      </c>
    </row>
    <row r="22" spans="1:8" ht="27.75" customHeight="1">
      <c r="A22" s="15" t="s">
        <v>145</v>
      </c>
      <c r="B22" s="170" t="s">
        <v>68</v>
      </c>
      <c r="C22" s="170" t="s">
        <v>43</v>
      </c>
      <c r="D22" s="14">
        <v>4190000280</v>
      </c>
      <c r="E22" s="172">
        <v>200</v>
      </c>
      <c r="F22" s="218">
        <v>2310644</v>
      </c>
      <c r="G22" s="134">
        <v>-45455</v>
      </c>
      <c r="H22" s="134">
        <f t="shared" si="1"/>
        <v>2265189</v>
      </c>
    </row>
    <row r="23" spans="1:8" ht="28.5" customHeight="1">
      <c r="A23" s="15" t="s">
        <v>114</v>
      </c>
      <c r="B23" s="170" t="s">
        <v>68</v>
      </c>
      <c r="C23" s="170" t="s">
        <v>43</v>
      </c>
      <c r="D23" s="14">
        <v>4190000280</v>
      </c>
      <c r="E23" s="172">
        <v>800</v>
      </c>
      <c r="F23" s="218">
        <v>25400</v>
      </c>
      <c r="G23" s="134"/>
      <c r="H23" s="134">
        <f t="shared" si="1"/>
        <v>25400</v>
      </c>
    </row>
    <row r="24" spans="1:8" ht="38.25" customHeight="1">
      <c r="A24" s="68" t="s">
        <v>441</v>
      </c>
      <c r="B24" s="170" t="s">
        <v>68</v>
      </c>
      <c r="C24" s="170" t="s">
        <v>75</v>
      </c>
      <c r="D24" s="14">
        <v>4490051200</v>
      </c>
      <c r="E24" s="44">
        <v>200</v>
      </c>
      <c r="F24" s="218">
        <v>139.12</v>
      </c>
      <c r="G24" s="134">
        <v>1314.08</v>
      </c>
      <c r="H24" s="134">
        <f t="shared" si="1"/>
        <v>1453.1999999999998</v>
      </c>
    </row>
    <row r="25" spans="1:8" ht="38.25" customHeight="1">
      <c r="A25" s="43" t="s">
        <v>566</v>
      </c>
      <c r="B25" s="170" t="s">
        <v>68</v>
      </c>
      <c r="C25" s="170" t="s">
        <v>46</v>
      </c>
      <c r="D25" s="170" t="s">
        <v>776</v>
      </c>
      <c r="E25" s="44">
        <v>200</v>
      </c>
      <c r="F25" s="218">
        <v>100000</v>
      </c>
      <c r="G25" s="134"/>
      <c r="H25" s="134">
        <f t="shared" si="1"/>
        <v>100000</v>
      </c>
    </row>
    <row r="26" spans="1:8" ht="38.25" customHeight="1">
      <c r="A26" s="15" t="s">
        <v>580</v>
      </c>
      <c r="B26" s="170" t="s">
        <v>68</v>
      </c>
      <c r="C26" s="170" t="s">
        <v>46</v>
      </c>
      <c r="D26" s="167" t="s">
        <v>780</v>
      </c>
      <c r="E26" s="172">
        <v>200</v>
      </c>
      <c r="F26" s="218">
        <v>1000000</v>
      </c>
      <c r="G26" s="134"/>
      <c r="H26" s="134">
        <f t="shared" si="1"/>
        <v>1000000</v>
      </c>
    </row>
    <row r="27" spans="1:8" ht="32.25" customHeight="1">
      <c r="A27" s="63" t="s">
        <v>581</v>
      </c>
      <c r="B27" s="170" t="s">
        <v>68</v>
      </c>
      <c r="C27" s="170" t="s">
        <v>46</v>
      </c>
      <c r="D27" s="170" t="s">
        <v>781</v>
      </c>
      <c r="E27" s="172">
        <v>200</v>
      </c>
      <c r="F27" s="218">
        <v>300000</v>
      </c>
      <c r="G27" s="134"/>
      <c r="H27" s="134">
        <f t="shared" si="1"/>
        <v>300000</v>
      </c>
    </row>
    <row r="28" spans="1:8" ht="25.5" customHeight="1">
      <c r="A28" s="43" t="s">
        <v>582</v>
      </c>
      <c r="B28" s="170" t="s">
        <v>68</v>
      </c>
      <c r="C28" s="170" t="s">
        <v>46</v>
      </c>
      <c r="D28" s="167" t="s">
        <v>782</v>
      </c>
      <c r="E28" s="172">
        <v>200</v>
      </c>
      <c r="F28" s="218">
        <v>1200000</v>
      </c>
      <c r="G28" s="134"/>
      <c r="H28" s="134">
        <f t="shared" si="1"/>
        <v>1200000</v>
      </c>
    </row>
    <row r="29" spans="1:8" ht="27.75" customHeight="1">
      <c r="A29" s="50" t="s">
        <v>589</v>
      </c>
      <c r="B29" s="170" t="s">
        <v>68</v>
      </c>
      <c r="C29" s="170" t="s">
        <v>46</v>
      </c>
      <c r="D29" s="167" t="s">
        <v>786</v>
      </c>
      <c r="E29" s="172">
        <v>200</v>
      </c>
      <c r="F29" s="218">
        <v>40000</v>
      </c>
      <c r="G29" s="134"/>
      <c r="H29" s="134">
        <f t="shared" si="1"/>
        <v>40000</v>
      </c>
    </row>
    <row r="30" spans="1:8" ht="26.25" customHeight="1">
      <c r="A30" s="50" t="s">
        <v>593</v>
      </c>
      <c r="B30" s="170" t="s">
        <v>68</v>
      </c>
      <c r="C30" s="170" t="s">
        <v>46</v>
      </c>
      <c r="D30" s="192" t="s">
        <v>880</v>
      </c>
      <c r="E30" s="172">
        <v>200</v>
      </c>
      <c r="F30" s="218">
        <v>10000</v>
      </c>
      <c r="G30" s="134"/>
      <c r="H30" s="134">
        <f t="shared" si="1"/>
        <v>10000</v>
      </c>
    </row>
    <row r="31" spans="1:8" ht="39">
      <c r="A31" s="43" t="s">
        <v>601</v>
      </c>
      <c r="B31" s="170" t="s">
        <v>68</v>
      </c>
      <c r="C31" s="170" t="s">
        <v>46</v>
      </c>
      <c r="D31" s="167" t="s">
        <v>788</v>
      </c>
      <c r="E31" s="172">
        <v>200</v>
      </c>
      <c r="F31" s="218">
        <v>700000</v>
      </c>
      <c r="G31" s="134"/>
      <c r="H31" s="134">
        <f t="shared" si="1"/>
        <v>700000</v>
      </c>
    </row>
    <row r="32" spans="1:8" ht="43.5" customHeight="1">
      <c r="A32" s="50" t="s">
        <v>602</v>
      </c>
      <c r="B32" s="170" t="s">
        <v>68</v>
      </c>
      <c r="C32" s="170" t="s">
        <v>46</v>
      </c>
      <c r="D32" s="282" t="s">
        <v>922</v>
      </c>
      <c r="E32" s="172">
        <v>200</v>
      </c>
      <c r="F32" s="218">
        <v>100000</v>
      </c>
      <c r="G32" s="134"/>
      <c r="H32" s="134">
        <f t="shared" si="1"/>
        <v>100000</v>
      </c>
    </row>
    <row r="33" spans="1:8" ht="42.75" customHeight="1">
      <c r="A33" s="43" t="s">
        <v>606</v>
      </c>
      <c r="B33" s="170" t="s">
        <v>68</v>
      </c>
      <c r="C33" s="170" t="s">
        <v>46</v>
      </c>
      <c r="D33" s="167" t="s">
        <v>789</v>
      </c>
      <c r="E33" s="172">
        <v>200</v>
      </c>
      <c r="F33" s="218">
        <v>30000</v>
      </c>
      <c r="G33" s="134"/>
      <c r="H33" s="134">
        <f t="shared" si="1"/>
        <v>30000</v>
      </c>
    </row>
    <row r="34" spans="1:8" ht="40.5" customHeight="1">
      <c r="A34" s="43" t="s">
        <v>143</v>
      </c>
      <c r="B34" s="170" t="s">
        <v>68</v>
      </c>
      <c r="C34" s="170" t="s">
        <v>46</v>
      </c>
      <c r="D34" s="170" t="s">
        <v>790</v>
      </c>
      <c r="E34" s="172">
        <v>200</v>
      </c>
      <c r="F34" s="218">
        <v>300000</v>
      </c>
      <c r="G34" s="134"/>
      <c r="H34" s="134">
        <f t="shared" si="1"/>
        <v>300000</v>
      </c>
    </row>
    <row r="35" spans="1:8" ht="30" customHeight="1">
      <c r="A35" s="288" t="s">
        <v>155</v>
      </c>
      <c r="B35" s="170" t="s">
        <v>68</v>
      </c>
      <c r="C35" s="170" t="s">
        <v>46</v>
      </c>
      <c r="D35" s="14">
        <v>4290020120</v>
      </c>
      <c r="E35" s="172">
        <v>800</v>
      </c>
      <c r="F35" s="218">
        <v>21300</v>
      </c>
      <c r="G35" s="134">
        <v>5317.5</v>
      </c>
      <c r="H35" s="134">
        <f t="shared" si="1"/>
        <v>26617.5</v>
      </c>
    </row>
    <row r="36" spans="1:8" ht="38.25" customHeight="1">
      <c r="A36" s="15" t="s">
        <v>148</v>
      </c>
      <c r="B36" s="170" t="s">
        <v>68</v>
      </c>
      <c r="C36" s="170" t="s">
        <v>46</v>
      </c>
      <c r="D36" s="14">
        <v>4290020140</v>
      </c>
      <c r="E36" s="172">
        <v>200</v>
      </c>
      <c r="F36" s="218">
        <v>100000</v>
      </c>
      <c r="G36" s="134"/>
      <c r="H36" s="134">
        <f t="shared" si="1"/>
        <v>100000</v>
      </c>
    </row>
    <row r="37" spans="1:8" ht="55.5" customHeight="1">
      <c r="A37" s="42" t="s">
        <v>159</v>
      </c>
      <c r="B37" s="170" t="s">
        <v>68</v>
      </c>
      <c r="C37" s="170" t="s">
        <v>46</v>
      </c>
      <c r="D37" s="14">
        <v>4290007030</v>
      </c>
      <c r="E37" s="172">
        <v>300</v>
      </c>
      <c r="F37" s="218">
        <v>10000</v>
      </c>
      <c r="G37" s="134"/>
      <c r="H37" s="134">
        <f t="shared" si="1"/>
        <v>10000</v>
      </c>
    </row>
    <row r="38" spans="1:8" ht="41.25" customHeight="1">
      <c r="A38" s="15" t="s">
        <v>151</v>
      </c>
      <c r="B38" s="170" t="s">
        <v>68</v>
      </c>
      <c r="C38" s="170" t="s">
        <v>46</v>
      </c>
      <c r="D38" s="14">
        <v>4390080350</v>
      </c>
      <c r="E38" s="172">
        <v>200</v>
      </c>
      <c r="F38" s="218">
        <v>6268.8</v>
      </c>
      <c r="G38" s="134"/>
      <c r="H38" s="134">
        <f t="shared" si="1"/>
        <v>6268.8</v>
      </c>
    </row>
    <row r="39" spans="1:8" ht="29.25" customHeight="1">
      <c r="A39" s="50" t="s">
        <v>947</v>
      </c>
      <c r="B39" s="237" t="s">
        <v>68</v>
      </c>
      <c r="C39" s="237" t="s">
        <v>46</v>
      </c>
      <c r="D39" s="243">
        <v>4590054690</v>
      </c>
      <c r="E39" s="44">
        <v>200</v>
      </c>
      <c r="F39" s="218"/>
      <c r="G39" s="134">
        <v>158116</v>
      </c>
      <c r="H39" s="134">
        <f t="shared" si="1"/>
        <v>158116</v>
      </c>
    </row>
    <row r="40" spans="1:8" ht="39.75" customHeight="1">
      <c r="A40" s="15" t="s">
        <v>149</v>
      </c>
      <c r="B40" s="170" t="s">
        <v>68</v>
      </c>
      <c r="C40" s="170" t="s">
        <v>48</v>
      </c>
      <c r="D40" s="14">
        <v>4290020150</v>
      </c>
      <c r="E40" s="172">
        <v>200</v>
      </c>
      <c r="F40" s="218">
        <v>330000</v>
      </c>
      <c r="G40" s="134"/>
      <c r="H40" s="134">
        <f t="shared" si="1"/>
        <v>330000</v>
      </c>
    </row>
    <row r="41" spans="1:8" ht="51">
      <c r="A41" s="49" t="s">
        <v>906</v>
      </c>
      <c r="B41" s="170" t="s">
        <v>68</v>
      </c>
      <c r="C41" s="170" t="s">
        <v>50</v>
      </c>
      <c r="D41" s="14">
        <v>4390080370</v>
      </c>
      <c r="E41" s="172">
        <v>200</v>
      </c>
      <c r="F41" s="218">
        <v>30703.33</v>
      </c>
      <c r="G41" s="134"/>
      <c r="H41" s="134">
        <f t="shared" si="1"/>
        <v>30703.33</v>
      </c>
    </row>
    <row r="42" spans="1:8" ht="80.25" customHeight="1">
      <c r="A42" s="49" t="s">
        <v>440</v>
      </c>
      <c r="B42" s="170" t="s">
        <v>68</v>
      </c>
      <c r="C42" s="170" t="s">
        <v>50</v>
      </c>
      <c r="D42" s="175">
        <v>4390082400</v>
      </c>
      <c r="E42" s="172">
        <v>200</v>
      </c>
      <c r="F42" s="218">
        <v>228137</v>
      </c>
      <c r="G42" s="134"/>
      <c r="H42" s="134">
        <f t="shared" si="1"/>
        <v>228137</v>
      </c>
    </row>
    <row r="43" spans="1:8" ht="40.5" customHeight="1">
      <c r="A43" s="13" t="s">
        <v>525</v>
      </c>
      <c r="B43" s="170" t="s">
        <v>68</v>
      </c>
      <c r="C43" s="170" t="s">
        <v>51</v>
      </c>
      <c r="D43" s="170" t="s">
        <v>719</v>
      </c>
      <c r="E43" s="172">
        <v>200</v>
      </c>
      <c r="F43" s="218">
        <v>0</v>
      </c>
      <c r="G43" s="134">
        <v>269776.2</v>
      </c>
      <c r="H43" s="134">
        <f t="shared" si="1"/>
        <v>269776.2</v>
      </c>
    </row>
    <row r="44" spans="1:8" ht="51.75" customHeight="1">
      <c r="A44" s="13" t="s">
        <v>529</v>
      </c>
      <c r="B44" s="170" t="s">
        <v>68</v>
      </c>
      <c r="C44" s="170" t="s">
        <v>51</v>
      </c>
      <c r="D44" s="170" t="s">
        <v>720</v>
      </c>
      <c r="E44" s="172">
        <v>200</v>
      </c>
      <c r="F44" s="218">
        <v>4624154.8099999996</v>
      </c>
      <c r="G44" s="134"/>
      <c r="H44" s="134">
        <f t="shared" si="1"/>
        <v>4624154.8099999996</v>
      </c>
    </row>
    <row r="45" spans="1:8" ht="51.75" customHeight="1">
      <c r="A45" s="257" t="s">
        <v>942</v>
      </c>
      <c r="B45" s="232" t="s">
        <v>68</v>
      </c>
      <c r="C45" s="232" t="s">
        <v>51</v>
      </c>
      <c r="D45" s="237" t="s">
        <v>949</v>
      </c>
      <c r="E45" s="233">
        <v>200</v>
      </c>
      <c r="F45" s="218"/>
      <c r="G45" s="134">
        <v>252525.25</v>
      </c>
      <c r="H45" s="134">
        <f t="shared" si="1"/>
        <v>252525.25</v>
      </c>
    </row>
    <row r="46" spans="1:8" ht="67.5" customHeight="1">
      <c r="A46" s="137" t="s">
        <v>807</v>
      </c>
      <c r="B46" s="170" t="s">
        <v>68</v>
      </c>
      <c r="C46" s="170" t="s">
        <v>51</v>
      </c>
      <c r="D46" s="170" t="s">
        <v>721</v>
      </c>
      <c r="E46" s="172">
        <v>200</v>
      </c>
      <c r="F46" s="218">
        <v>5258715.58</v>
      </c>
      <c r="G46" s="134"/>
      <c r="H46" s="134">
        <f t="shared" si="1"/>
        <v>5258715.58</v>
      </c>
    </row>
    <row r="47" spans="1:8" ht="77.25">
      <c r="A47" s="43" t="s">
        <v>750</v>
      </c>
      <c r="B47" s="170" t="s">
        <v>68</v>
      </c>
      <c r="C47" s="170" t="s">
        <v>51</v>
      </c>
      <c r="D47" s="170" t="s">
        <v>766</v>
      </c>
      <c r="E47" s="172">
        <v>200</v>
      </c>
      <c r="F47" s="218">
        <v>250000</v>
      </c>
      <c r="G47" s="134"/>
      <c r="H47" s="134">
        <f t="shared" si="1"/>
        <v>250000</v>
      </c>
    </row>
    <row r="48" spans="1:8" ht="30" customHeight="1">
      <c r="A48" s="15" t="s">
        <v>722</v>
      </c>
      <c r="B48" s="170" t="s">
        <v>68</v>
      </c>
      <c r="C48" s="170" t="s">
        <v>52</v>
      </c>
      <c r="D48" s="167" t="s">
        <v>777</v>
      </c>
      <c r="E48" s="172">
        <v>200</v>
      </c>
      <c r="F48" s="218"/>
      <c r="G48" s="134"/>
      <c r="H48" s="134">
        <f t="shared" si="1"/>
        <v>0</v>
      </c>
    </row>
    <row r="49" spans="1:8" ht="26.25" customHeight="1">
      <c r="A49" s="43" t="s">
        <v>519</v>
      </c>
      <c r="B49" s="283" t="s">
        <v>68</v>
      </c>
      <c r="C49" s="170" t="s">
        <v>52</v>
      </c>
      <c r="D49" s="282" t="s">
        <v>920</v>
      </c>
      <c r="E49" s="172">
        <v>800</v>
      </c>
      <c r="F49" s="218">
        <v>30000</v>
      </c>
      <c r="G49" s="134"/>
      <c r="H49" s="134">
        <f t="shared" si="1"/>
        <v>30000</v>
      </c>
    </row>
    <row r="50" spans="1:8" ht="39">
      <c r="A50" s="43" t="s">
        <v>732</v>
      </c>
      <c r="B50" s="170" t="s">
        <v>68</v>
      </c>
      <c r="C50" s="170" t="s">
        <v>52</v>
      </c>
      <c r="D50" s="167" t="s">
        <v>783</v>
      </c>
      <c r="E50" s="172">
        <v>200</v>
      </c>
      <c r="F50" s="218">
        <v>470000</v>
      </c>
      <c r="G50" s="134"/>
      <c r="H50" s="134">
        <f t="shared" si="1"/>
        <v>470000</v>
      </c>
    </row>
    <row r="51" spans="1:8" ht="42" customHeight="1">
      <c r="A51" s="43" t="s">
        <v>733</v>
      </c>
      <c r="B51" s="170" t="s">
        <v>68</v>
      </c>
      <c r="C51" s="170" t="s">
        <v>52</v>
      </c>
      <c r="D51" s="167" t="s">
        <v>784</v>
      </c>
      <c r="E51" s="172">
        <v>200</v>
      </c>
      <c r="F51" s="218">
        <v>250000</v>
      </c>
      <c r="G51" s="134"/>
      <c r="H51" s="134">
        <f t="shared" si="1"/>
        <v>250000</v>
      </c>
    </row>
    <row r="52" spans="1:8" ht="39">
      <c r="A52" s="43" t="s">
        <v>734</v>
      </c>
      <c r="B52" s="170" t="s">
        <v>68</v>
      </c>
      <c r="C52" s="170" t="s">
        <v>52</v>
      </c>
      <c r="D52" s="167" t="s">
        <v>785</v>
      </c>
      <c r="E52" s="172">
        <v>200</v>
      </c>
      <c r="F52" s="218">
        <v>75000</v>
      </c>
      <c r="G52" s="134"/>
      <c r="H52" s="134">
        <f t="shared" si="1"/>
        <v>75000</v>
      </c>
    </row>
    <row r="53" spans="1:8" ht="27.75" customHeight="1">
      <c r="A53" s="60" t="s">
        <v>164</v>
      </c>
      <c r="B53" s="170" t="s">
        <v>68</v>
      </c>
      <c r="C53" s="170" t="s">
        <v>52</v>
      </c>
      <c r="D53" s="66">
        <v>4290020180</v>
      </c>
      <c r="E53" s="66">
        <v>200</v>
      </c>
      <c r="F53" s="220">
        <v>400000</v>
      </c>
      <c r="G53" s="134">
        <v>-6022.78</v>
      </c>
      <c r="H53" s="134">
        <f t="shared" si="1"/>
        <v>393977.22</v>
      </c>
    </row>
    <row r="54" spans="1:8" ht="42" customHeight="1">
      <c r="A54" s="49" t="s">
        <v>943</v>
      </c>
      <c r="B54" s="237" t="s">
        <v>68</v>
      </c>
      <c r="C54" s="237" t="s">
        <v>52</v>
      </c>
      <c r="D54" s="242">
        <v>4390087000</v>
      </c>
      <c r="E54" s="44">
        <v>200</v>
      </c>
      <c r="F54" s="218"/>
      <c r="G54" s="251">
        <v>602278.98</v>
      </c>
      <c r="H54" s="134">
        <f t="shared" si="1"/>
        <v>602278.98</v>
      </c>
    </row>
    <row r="55" spans="1:8" ht="39">
      <c r="A55" s="43" t="s">
        <v>563</v>
      </c>
      <c r="B55" s="170" t="s">
        <v>68</v>
      </c>
      <c r="C55" s="170" t="s">
        <v>179</v>
      </c>
      <c r="D55" s="170" t="s">
        <v>767</v>
      </c>
      <c r="E55" s="44">
        <v>200</v>
      </c>
      <c r="F55" s="218">
        <v>879900</v>
      </c>
      <c r="G55" s="134"/>
      <c r="H55" s="134">
        <f t="shared" si="1"/>
        <v>879900</v>
      </c>
    </row>
    <row r="56" spans="1:8" ht="27" customHeight="1">
      <c r="A56" s="43" t="s">
        <v>177</v>
      </c>
      <c r="B56" s="170" t="s">
        <v>68</v>
      </c>
      <c r="C56" s="170" t="s">
        <v>179</v>
      </c>
      <c r="D56" s="170" t="s">
        <v>768</v>
      </c>
      <c r="E56" s="44">
        <v>200</v>
      </c>
      <c r="F56" s="218">
        <v>97000</v>
      </c>
      <c r="G56" s="134"/>
      <c r="H56" s="134">
        <f t="shared" si="1"/>
        <v>97000</v>
      </c>
    </row>
    <row r="57" spans="1:8" ht="37.5" customHeight="1">
      <c r="A57" s="43" t="s">
        <v>850</v>
      </c>
      <c r="B57" s="170" t="s">
        <v>68</v>
      </c>
      <c r="C57" s="170" t="s">
        <v>179</v>
      </c>
      <c r="D57" s="170" t="s">
        <v>854</v>
      </c>
      <c r="E57" s="44">
        <v>200</v>
      </c>
      <c r="F57" s="218">
        <v>950000</v>
      </c>
      <c r="G57" s="134">
        <v>200000</v>
      </c>
      <c r="H57" s="134">
        <f t="shared" si="1"/>
        <v>1150000</v>
      </c>
    </row>
    <row r="58" spans="1:8" ht="41.25" customHeight="1">
      <c r="A58" s="43" t="s">
        <v>851</v>
      </c>
      <c r="B58" s="170" t="s">
        <v>68</v>
      </c>
      <c r="C58" s="170" t="s">
        <v>179</v>
      </c>
      <c r="D58" s="170" t="s">
        <v>855</v>
      </c>
      <c r="E58" s="44">
        <v>200</v>
      </c>
      <c r="F58" s="218">
        <v>50000</v>
      </c>
      <c r="G58" s="134"/>
      <c r="H58" s="134">
        <f t="shared" si="1"/>
        <v>50000</v>
      </c>
    </row>
    <row r="59" spans="1:8" ht="39">
      <c r="A59" s="43" t="s">
        <v>557</v>
      </c>
      <c r="B59" s="170" t="s">
        <v>68</v>
      </c>
      <c r="C59" s="170" t="s">
        <v>178</v>
      </c>
      <c r="D59" s="170" t="s">
        <v>555</v>
      </c>
      <c r="E59" s="44">
        <v>400</v>
      </c>
      <c r="F59" s="218">
        <v>463910</v>
      </c>
      <c r="G59" s="134">
        <v>-350000</v>
      </c>
      <c r="H59" s="134">
        <f t="shared" si="1"/>
        <v>113910</v>
      </c>
    </row>
    <row r="60" spans="1:8" ht="27" customHeight="1">
      <c r="A60" s="43" t="s">
        <v>176</v>
      </c>
      <c r="B60" s="170" t="s">
        <v>68</v>
      </c>
      <c r="C60" s="170" t="s">
        <v>178</v>
      </c>
      <c r="D60" s="170" t="s">
        <v>773</v>
      </c>
      <c r="E60" s="172">
        <v>200</v>
      </c>
      <c r="F60" s="218">
        <v>500000</v>
      </c>
      <c r="G60" s="134"/>
      <c r="H60" s="134">
        <f t="shared" si="1"/>
        <v>500000</v>
      </c>
    </row>
    <row r="61" spans="1:8" ht="30" customHeight="1">
      <c r="A61" s="191" t="s">
        <v>726</v>
      </c>
      <c r="B61" s="170" t="s">
        <v>68</v>
      </c>
      <c r="C61" s="170" t="s">
        <v>178</v>
      </c>
      <c r="D61" s="189" t="s">
        <v>889</v>
      </c>
      <c r="E61" s="172">
        <v>200</v>
      </c>
      <c r="F61" s="218">
        <v>1080000</v>
      </c>
      <c r="G61" s="134"/>
      <c r="H61" s="134">
        <f t="shared" si="1"/>
        <v>1080000</v>
      </c>
    </row>
    <row r="62" spans="1:8" ht="41.25" customHeight="1">
      <c r="A62" s="191" t="s">
        <v>727</v>
      </c>
      <c r="B62" s="170" t="s">
        <v>68</v>
      </c>
      <c r="C62" s="170" t="s">
        <v>178</v>
      </c>
      <c r="D62" s="189" t="s">
        <v>892</v>
      </c>
      <c r="E62" s="172">
        <v>200</v>
      </c>
      <c r="F62" s="218">
        <v>300000</v>
      </c>
      <c r="G62" s="134"/>
      <c r="H62" s="134">
        <f t="shared" si="1"/>
        <v>300000</v>
      </c>
    </row>
    <row r="63" spans="1:8" ht="26.25" customHeight="1">
      <c r="A63" s="43" t="s">
        <v>290</v>
      </c>
      <c r="B63" s="170" t="s">
        <v>68</v>
      </c>
      <c r="C63" s="45" t="s">
        <v>180</v>
      </c>
      <c r="D63" s="170" t="s">
        <v>770</v>
      </c>
      <c r="E63" s="172">
        <v>200</v>
      </c>
      <c r="F63" s="218">
        <v>900000</v>
      </c>
      <c r="G63" s="134">
        <v>-200000</v>
      </c>
      <c r="H63" s="134">
        <f t="shared" si="1"/>
        <v>700000</v>
      </c>
    </row>
    <row r="64" spans="1:8" ht="28.5" customHeight="1">
      <c r="A64" s="43" t="s">
        <v>291</v>
      </c>
      <c r="B64" s="170" t="s">
        <v>68</v>
      </c>
      <c r="C64" s="45" t="s">
        <v>180</v>
      </c>
      <c r="D64" s="170" t="s">
        <v>771</v>
      </c>
      <c r="E64" s="44">
        <v>200</v>
      </c>
      <c r="F64" s="218">
        <v>0</v>
      </c>
      <c r="G64" s="134"/>
      <c r="H64" s="134">
        <f t="shared" si="1"/>
        <v>0</v>
      </c>
    </row>
    <row r="65" spans="1:8" ht="29.25" customHeight="1">
      <c r="A65" s="15" t="s">
        <v>292</v>
      </c>
      <c r="B65" s="170" t="s">
        <v>68</v>
      </c>
      <c r="C65" s="45" t="s">
        <v>180</v>
      </c>
      <c r="D65" s="170" t="s">
        <v>774</v>
      </c>
      <c r="E65" s="44">
        <v>200</v>
      </c>
      <c r="F65" s="218">
        <v>0</v>
      </c>
      <c r="G65" s="134"/>
      <c r="H65" s="134">
        <f t="shared" si="1"/>
        <v>0</v>
      </c>
    </row>
    <row r="66" spans="1:8" ht="28.5" customHeight="1">
      <c r="A66" s="43" t="s">
        <v>293</v>
      </c>
      <c r="B66" s="170" t="s">
        <v>68</v>
      </c>
      <c r="C66" s="45" t="s">
        <v>180</v>
      </c>
      <c r="D66" s="170" t="s">
        <v>775</v>
      </c>
      <c r="E66" s="44">
        <v>200</v>
      </c>
      <c r="F66" s="218">
        <v>0</v>
      </c>
      <c r="G66" s="134"/>
      <c r="H66" s="134">
        <f t="shared" si="1"/>
        <v>0</v>
      </c>
    </row>
    <row r="67" spans="1:8" ht="29.25" customHeight="1">
      <c r="A67" s="43" t="s">
        <v>199</v>
      </c>
      <c r="B67" s="170" t="s">
        <v>68</v>
      </c>
      <c r="C67" s="45" t="s">
        <v>180</v>
      </c>
      <c r="D67" s="170" t="s">
        <v>570</v>
      </c>
      <c r="E67" s="44">
        <v>200</v>
      </c>
      <c r="F67" s="218">
        <v>0</v>
      </c>
      <c r="G67" s="134"/>
      <c r="H67" s="134">
        <f t="shared" si="1"/>
        <v>0</v>
      </c>
    </row>
    <row r="68" spans="1:8" ht="27" customHeight="1">
      <c r="A68" s="42" t="s">
        <v>118</v>
      </c>
      <c r="B68" s="170" t="s">
        <v>68</v>
      </c>
      <c r="C68" s="45" t="s">
        <v>61</v>
      </c>
      <c r="D68" s="14">
        <v>4290007010</v>
      </c>
      <c r="E68" s="172">
        <v>300</v>
      </c>
      <c r="F68" s="218">
        <v>1516400</v>
      </c>
      <c r="G68" s="134"/>
      <c r="H68" s="134">
        <f t="shared" si="1"/>
        <v>1516400</v>
      </c>
    </row>
    <row r="69" spans="1:8" ht="28.5" customHeight="1">
      <c r="A69" s="15" t="s">
        <v>370</v>
      </c>
      <c r="B69" s="170" t="s">
        <v>68</v>
      </c>
      <c r="C69" s="170" t="s">
        <v>157</v>
      </c>
      <c r="D69" s="170" t="s">
        <v>540</v>
      </c>
      <c r="E69" s="172">
        <v>300</v>
      </c>
      <c r="F69" s="218">
        <v>150000</v>
      </c>
      <c r="G69" s="134"/>
      <c r="H69" s="134">
        <f t="shared" si="1"/>
        <v>150000</v>
      </c>
    </row>
    <row r="70" spans="1:8" ht="54.75" customHeight="1">
      <c r="A70" s="43" t="s">
        <v>560</v>
      </c>
      <c r="B70" s="170" t="s">
        <v>68</v>
      </c>
      <c r="C70" s="170" t="s">
        <v>157</v>
      </c>
      <c r="D70" s="170" t="s">
        <v>559</v>
      </c>
      <c r="E70" s="44">
        <v>300</v>
      </c>
      <c r="F70" s="218">
        <v>10000</v>
      </c>
      <c r="G70" s="134"/>
      <c r="H70" s="134">
        <f t="shared" si="1"/>
        <v>10000</v>
      </c>
    </row>
    <row r="71" spans="1:8" ht="18" customHeight="1">
      <c r="A71" s="47" t="s">
        <v>67</v>
      </c>
      <c r="B71" s="48" t="s">
        <v>69</v>
      </c>
      <c r="C71" s="170"/>
      <c r="D71" s="14"/>
      <c r="E71" s="14"/>
      <c r="F71" s="224">
        <f>F72+F73</f>
        <v>670935</v>
      </c>
      <c r="G71" s="224">
        <f t="shared" ref="G71:H71" si="2">G72+G73</f>
        <v>0</v>
      </c>
      <c r="H71" s="224">
        <f t="shared" si="2"/>
        <v>670935</v>
      </c>
    </row>
    <row r="72" spans="1:8" ht="54.75" customHeight="1">
      <c r="A72" s="15" t="s">
        <v>111</v>
      </c>
      <c r="B72" s="170" t="s">
        <v>69</v>
      </c>
      <c r="C72" s="170" t="s">
        <v>42</v>
      </c>
      <c r="D72" s="14">
        <v>4090000270</v>
      </c>
      <c r="E72" s="172">
        <v>100</v>
      </c>
      <c r="F72" s="218">
        <v>570249</v>
      </c>
      <c r="G72" s="134"/>
      <c r="H72" s="134">
        <f t="shared" si="1"/>
        <v>570249</v>
      </c>
    </row>
    <row r="73" spans="1:8" ht="25.5" customHeight="1">
      <c r="A73" s="15" t="s">
        <v>144</v>
      </c>
      <c r="B73" s="170" t="s">
        <v>69</v>
      </c>
      <c r="C73" s="170" t="s">
        <v>42</v>
      </c>
      <c r="D73" s="14">
        <v>4090000270</v>
      </c>
      <c r="E73" s="172">
        <v>200</v>
      </c>
      <c r="F73" s="218">
        <v>100686</v>
      </c>
      <c r="G73" s="134"/>
      <c r="H73" s="134">
        <f t="shared" si="1"/>
        <v>100686</v>
      </c>
    </row>
    <row r="74" spans="1:8" ht="22.5" customHeight="1">
      <c r="A74" s="47" t="s">
        <v>4</v>
      </c>
      <c r="B74" s="48" t="s">
        <v>5</v>
      </c>
      <c r="C74" s="170"/>
      <c r="D74" s="14"/>
      <c r="E74" s="14"/>
      <c r="F74" s="217">
        <f>SUM(F75:F115)</f>
        <v>34237763.980000004</v>
      </c>
      <c r="G74" s="217">
        <f t="shared" ref="G74:H74" si="3">SUM(G75:G115)</f>
        <v>9037939</v>
      </c>
      <c r="H74" s="217">
        <f t="shared" si="3"/>
        <v>43275702.980000004</v>
      </c>
    </row>
    <row r="75" spans="1:8" ht="51">
      <c r="A75" s="15" t="s">
        <v>115</v>
      </c>
      <c r="B75" s="170" t="s">
        <v>5</v>
      </c>
      <c r="C75" s="170" t="s">
        <v>44</v>
      </c>
      <c r="D75" s="14">
        <v>4190000290</v>
      </c>
      <c r="E75" s="172">
        <v>100</v>
      </c>
      <c r="F75" s="218">
        <v>3874837</v>
      </c>
      <c r="G75" s="134"/>
      <c r="H75" s="134">
        <f t="shared" si="1"/>
        <v>3874837</v>
      </c>
    </row>
    <row r="76" spans="1:8" ht="40.5" customHeight="1">
      <c r="A76" s="15" t="s">
        <v>147</v>
      </c>
      <c r="B76" s="170" t="s">
        <v>5</v>
      </c>
      <c r="C76" s="170" t="s">
        <v>44</v>
      </c>
      <c r="D76" s="14">
        <v>4190000290</v>
      </c>
      <c r="E76" s="172">
        <v>200</v>
      </c>
      <c r="F76" s="218">
        <v>213205</v>
      </c>
      <c r="G76" s="134"/>
      <c r="H76" s="134">
        <f t="shared" si="1"/>
        <v>213205</v>
      </c>
    </row>
    <row r="77" spans="1:8" ht="25.5">
      <c r="A77" s="15" t="s">
        <v>116</v>
      </c>
      <c r="B77" s="170" t="s">
        <v>5</v>
      </c>
      <c r="C77" s="170" t="s">
        <v>44</v>
      </c>
      <c r="D77" s="14">
        <v>4190000290</v>
      </c>
      <c r="E77" s="172">
        <v>800</v>
      </c>
      <c r="F77" s="218">
        <v>2000</v>
      </c>
      <c r="G77" s="134"/>
      <c r="H77" s="134">
        <f t="shared" si="1"/>
        <v>2000</v>
      </c>
    </row>
    <row r="78" spans="1:8" ht="25.5">
      <c r="A78" s="15" t="s">
        <v>117</v>
      </c>
      <c r="B78" s="170" t="s">
        <v>5</v>
      </c>
      <c r="C78" s="170" t="s">
        <v>45</v>
      </c>
      <c r="D78" s="14">
        <v>4290020090</v>
      </c>
      <c r="E78" s="172">
        <v>800</v>
      </c>
      <c r="F78" s="218">
        <v>1040357.98</v>
      </c>
      <c r="G78" s="134"/>
      <c r="H78" s="134">
        <f t="shared" si="1"/>
        <v>1040357.98</v>
      </c>
    </row>
    <row r="79" spans="1:8" ht="39">
      <c r="A79" s="43" t="s">
        <v>601</v>
      </c>
      <c r="B79" s="170" t="s">
        <v>5</v>
      </c>
      <c r="C79" s="170" t="s">
        <v>46</v>
      </c>
      <c r="D79" s="167" t="s">
        <v>788</v>
      </c>
      <c r="E79" s="172">
        <v>200</v>
      </c>
      <c r="F79" s="218">
        <v>200000</v>
      </c>
      <c r="G79" s="134"/>
      <c r="H79" s="134">
        <f t="shared" si="1"/>
        <v>200000</v>
      </c>
    </row>
    <row r="80" spans="1:8" ht="43.5" customHeight="1">
      <c r="A80" s="15" t="s">
        <v>847</v>
      </c>
      <c r="B80" s="170" t="s">
        <v>5</v>
      </c>
      <c r="C80" s="170" t="s">
        <v>48</v>
      </c>
      <c r="D80" s="14">
        <v>4290008100</v>
      </c>
      <c r="E80" s="172">
        <v>500</v>
      </c>
      <c r="F80" s="218">
        <v>966300</v>
      </c>
      <c r="G80" s="134"/>
      <c r="H80" s="134">
        <f t="shared" si="1"/>
        <v>966300</v>
      </c>
    </row>
    <row r="81" spans="1:8" ht="63.75">
      <c r="A81" s="15" t="s">
        <v>17</v>
      </c>
      <c r="B81" s="170" t="s">
        <v>5</v>
      </c>
      <c r="C81" s="170" t="s">
        <v>48</v>
      </c>
      <c r="D81" s="14">
        <v>4290000300</v>
      </c>
      <c r="E81" s="172">
        <v>100</v>
      </c>
      <c r="F81" s="218">
        <v>3208422</v>
      </c>
      <c r="G81" s="134"/>
      <c r="H81" s="134">
        <f t="shared" si="1"/>
        <v>3208422</v>
      </c>
    </row>
    <row r="82" spans="1:8" ht="38.25">
      <c r="A82" s="15" t="s">
        <v>150</v>
      </c>
      <c r="B82" s="170" t="s">
        <v>5</v>
      </c>
      <c r="C82" s="170" t="s">
        <v>48</v>
      </c>
      <c r="D82" s="14">
        <v>4290000300</v>
      </c>
      <c r="E82" s="172">
        <v>200</v>
      </c>
      <c r="F82" s="218">
        <v>2584058</v>
      </c>
      <c r="G82" s="134">
        <v>1800000</v>
      </c>
      <c r="H82" s="134">
        <f t="shared" si="1"/>
        <v>4384058</v>
      </c>
    </row>
    <row r="83" spans="1:8" ht="38.25">
      <c r="A83" s="15" t="s">
        <v>18</v>
      </c>
      <c r="B83" s="170" t="s">
        <v>5</v>
      </c>
      <c r="C83" s="170" t="s">
        <v>48</v>
      </c>
      <c r="D83" s="14">
        <v>4290000300</v>
      </c>
      <c r="E83" s="172">
        <v>800</v>
      </c>
      <c r="F83" s="218">
        <v>6500</v>
      </c>
      <c r="G83" s="134"/>
      <c r="H83" s="134">
        <f t="shared" si="1"/>
        <v>6500</v>
      </c>
    </row>
    <row r="84" spans="1:8" ht="54" customHeight="1">
      <c r="A84" s="49" t="s">
        <v>423</v>
      </c>
      <c r="B84" s="170" t="s">
        <v>5</v>
      </c>
      <c r="C84" s="170" t="s">
        <v>48</v>
      </c>
      <c r="D84" s="170" t="s">
        <v>429</v>
      </c>
      <c r="E84" s="172">
        <v>100</v>
      </c>
      <c r="F84" s="218">
        <v>359278</v>
      </c>
      <c r="G84" s="134"/>
      <c r="H84" s="134">
        <f t="shared" si="1"/>
        <v>359278</v>
      </c>
    </row>
    <row r="85" spans="1:8" ht="51">
      <c r="A85" s="49" t="s">
        <v>424</v>
      </c>
      <c r="B85" s="170" t="s">
        <v>5</v>
      </c>
      <c r="C85" s="170" t="s">
        <v>48</v>
      </c>
      <c r="D85" s="170" t="s">
        <v>430</v>
      </c>
      <c r="E85" s="172">
        <v>100</v>
      </c>
      <c r="F85" s="218">
        <v>500528</v>
      </c>
      <c r="G85" s="134"/>
      <c r="H85" s="134">
        <f t="shared" si="1"/>
        <v>500528</v>
      </c>
    </row>
    <row r="86" spans="1:8" ht="39">
      <c r="A86" s="13" t="s">
        <v>846</v>
      </c>
      <c r="B86" s="170" t="s">
        <v>5</v>
      </c>
      <c r="C86" s="170" t="s">
        <v>51</v>
      </c>
      <c r="D86" s="14">
        <v>2710108010</v>
      </c>
      <c r="E86" s="172">
        <v>500</v>
      </c>
      <c r="F86" s="218">
        <v>2303000</v>
      </c>
      <c r="G86" s="134"/>
      <c r="H86" s="134">
        <f t="shared" ref="H86:H115" si="4">F86+G86</f>
        <v>2303000</v>
      </c>
    </row>
    <row r="87" spans="1:8" ht="39" customHeight="1">
      <c r="A87" s="42" t="s">
        <v>517</v>
      </c>
      <c r="B87" s="170" t="s">
        <v>5</v>
      </c>
      <c r="C87" s="170" t="s">
        <v>52</v>
      </c>
      <c r="D87" s="167" t="s">
        <v>761</v>
      </c>
      <c r="E87" s="172">
        <v>800</v>
      </c>
      <c r="F87" s="218">
        <v>200000</v>
      </c>
      <c r="G87" s="134"/>
      <c r="H87" s="134">
        <f t="shared" si="4"/>
        <v>200000</v>
      </c>
    </row>
    <row r="88" spans="1:8" ht="39" customHeight="1">
      <c r="A88" s="15" t="s">
        <v>518</v>
      </c>
      <c r="B88" s="170" t="s">
        <v>5</v>
      </c>
      <c r="C88" s="170" t="s">
        <v>52</v>
      </c>
      <c r="D88" s="167" t="s">
        <v>762</v>
      </c>
      <c r="E88" s="172">
        <v>800</v>
      </c>
      <c r="F88" s="218">
        <v>200000</v>
      </c>
      <c r="G88" s="134"/>
      <c r="H88" s="134">
        <f t="shared" si="4"/>
        <v>200000</v>
      </c>
    </row>
    <row r="89" spans="1:8" ht="39" customHeight="1">
      <c r="A89" s="50" t="s">
        <v>838</v>
      </c>
      <c r="B89" s="170" t="s">
        <v>5</v>
      </c>
      <c r="C89" s="170" t="s">
        <v>179</v>
      </c>
      <c r="D89" s="170" t="s">
        <v>839</v>
      </c>
      <c r="E89" s="44">
        <v>500</v>
      </c>
      <c r="F89" s="218">
        <v>46200</v>
      </c>
      <c r="G89" s="134"/>
      <c r="H89" s="134">
        <f t="shared" si="4"/>
        <v>46200</v>
      </c>
    </row>
    <row r="90" spans="1:8" ht="51.75">
      <c r="A90" s="137" t="s">
        <v>428</v>
      </c>
      <c r="B90" s="170" t="s">
        <v>5</v>
      </c>
      <c r="C90" s="170" t="s">
        <v>179</v>
      </c>
      <c r="D90" s="170" t="s">
        <v>769</v>
      </c>
      <c r="E90" s="44">
        <v>800</v>
      </c>
      <c r="F90" s="218">
        <v>360000</v>
      </c>
      <c r="G90" s="134"/>
      <c r="H90" s="134">
        <f t="shared" si="4"/>
        <v>360000</v>
      </c>
    </row>
    <row r="91" spans="1:8" ht="39">
      <c r="A91" s="43" t="s">
        <v>840</v>
      </c>
      <c r="B91" s="170" t="s">
        <v>5</v>
      </c>
      <c r="C91" s="170" t="s">
        <v>178</v>
      </c>
      <c r="D91" s="170" t="s">
        <v>841</v>
      </c>
      <c r="E91" s="44">
        <v>500</v>
      </c>
      <c r="F91" s="218">
        <v>869000</v>
      </c>
      <c r="G91" s="134"/>
      <c r="H91" s="134">
        <f t="shared" si="4"/>
        <v>869000</v>
      </c>
    </row>
    <row r="92" spans="1:8" ht="39">
      <c r="A92" s="43" t="s">
        <v>173</v>
      </c>
      <c r="B92" s="170" t="s">
        <v>5</v>
      </c>
      <c r="C92" s="170" t="s">
        <v>178</v>
      </c>
      <c r="D92" s="170" t="s">
        <v>772</v>
      </c>
      <c r="E92" s="44">
        <v>800</v>
      </c>
      <c r="F92" s="218">
        <v>4131000</v>
      </c>
      <c r="G92" s="134">
        <v>5900000</v>
      </c>
      <c r="H92" s="134">
        <f t="shared" si="4"/>
        <v>10031000</v>
      </c>
    </row>
    <row r="93" spans="1:8" ht="25.5">
      <c r="A93" s="50" t="s">
        <v>944</v>
      </c>
      <c r="B93" s="232" t="s">
        <v>5</v>
      </c>
      <c r="C93" s="232" t="s">
        <v>178</v>
      </c>
      <c r="D93" s="232" t="s">
        <v>945</v>
      </c>
      <c r="E93" s="233">
        <v>500</v>
      </c>
      <c r="F93" s="82">
        <v>0</v>
      </c>
      <c r="G93" s="83">
        <v>350000</v>
      </c>
      <c r="H93" s="82">
        <f>F93+G93</f>
        <v>350000</v>
      </c>
    </row>
    <row r="94" spans="1:8" ht="39">
      <c r="A94" s="43" t="s">
        <v>834</v>
      </c>
      <c r="B94" s="170" t="s">
        <v>5</v>
      </c>
      <c r="C94" s="170" t="s">
        <v>180</v>
      </c>
      <c r="D94" s="170" t="s">
        <v>835</v>
      </c>
      <c r="E94" s="44">
        <v>500</v>
      </c>
      <c r="F94" s="218">
        <v>887900</v>
      </c>
      <c r="G94" s="134"/>
      <c r="H94" s="134">
        <f t="shared" si="4"/>
        <v>887900</v>
      </c>
    </row>
    <row r="95" spans="1:8" ht="39">
      <c r="A95" s="43" t="s">
        <v>836</v>
      </c>
      <c r="B95" s="170" t="s">
        <v>5</v>
      </c>
      <c r="C95" s="170" t="s">
        <v>180</v>
      </c>
      <c r="D95" s="170" t="s">
        <v>837</v>
      </c>
      <c r="E95" s="44">
        <v>500</v>
      </c>
      <c r="F95" s="218">
        <v>200000</v>
      </c>
      <c r="G95" s="134"/>
      <c r="H95" s="134">
        <f t="shared" si="4"/>
        <v>200000</v>
      </c>
    </row>
    <row r="96" spans="1:8" ht="51.75">
      <c r="A96" s="149" t="s">
        <v>842</v>
      </c>
      <c r="B96" s="170" t="s">
        <v>5</v>
      </c>
      <c r="C96" s="170" t="s">
        <v>180</v>
      </c>
      <c r="D96" s="170" t="s">
        <v>843</v>
      </c>
      <c r="E96" s="44">
        <v>500</v>
      </c>
      <c r="F96" s="218">
        <v>360600</v>
      </c>
      <c r="G96" s="134"/>
      <c r="H96" s="134">
        <f t="shared" si="4"/>
        <v>360600</v>
      </c>
    </row>
    <row r="97" spans="1:8" ht="63.75">
      <c r="A97" s="15" t="s">
        <v>108</v>
      </c>
      <c r="B97" s="170" t="s">
        <v>5</v>
      </c>
      <c r="C97" s="170" t="s">
        <v>191</v>
      </c>
      <c r="D97" s="167" t="s">
        <v>697</v>
      </c>
      <c r="E97" s="172">
        <v>100</v>
      </c>
      <c r="F97" s="218">
        <v>1356305</v>
      </c>
      <c r="G97" s="134">
        <v>-159.88999999999999</v>
      </c>
      <c r="H97" s="134">
        <f t="shared" si="4"/>
        <v>1356145.11</v>
      </c>
    </row>
    <row r="98" spans="1:8" ht="38.25">
      <c r="A98" s="15" t="s">
        <v>142</v>
      </c>
      <c r="B98" s="170" t="s">
        <v>5</v>
      </c>
      <c r="C98" s="170" t="s">
        <v>191</v>
      </c>
      <c r="D98" s="167" t="s">
        <v>697</v>
      </c>
      <c r="E98" s="172">
        <v>200</v>
      </c>
      <c r="F98" s="218">
        <v>78534</v>
      </c>
      <c r="G98" s="134"/>
      <c r="H98" s="134">
        <f t="shared" si="4"/>
        <v>78534</v>
      </c>
    </row>
    <row r="99" spans="1:8" ht="77.25">
      <c r="A99" s="43" t="s">
        <v>337</v>
      </c>
      <c r="B99" s="170" t="s">
        <v>5</v>
      </c>
      <c r="C99" s="170" t="s">
        <v>191</v>
      </c>
      <c r="D99" s="46" t="s">
        <v>698</v>
      </c>
      <c r="E99" s="172">
        <v>100</v>
      </c>
      <c r="F99" s="218">
        <v>42295</v>
      </c>
      <c r="G99" s="134">
        <v>159.88999999999999</v>
      </c>
      <c r="H99" s="134">
        <f t="shared" si="4"/>
        <v>42454.89</v>
      </c>
    </row>
    <row r="100" spans="1:8" ht="81.75" customHeight="1">
      <c r="A100" s="43" t="s">
        <v>436</v>
      </c>
      <c r="B100" s="170" t="s">
        <v>5</v>
      </c>
      <c r="C100" s="170" t="s">
        <v>191</v>
      </c>
      <c r="D100" s="170" t="s">
        <v>699</v>
      </c>
      <c r="E100" s="172">
        <v>100</v>
      </c>
      <c r="F100" s="218">
        <v>380655</v>
      </c>
      <c r="G100" s="134">
        <v>1439</v>
      </c>
      <c r="H100" s="134">
        <f t="shared" si="4"/>
        <v>382094</v>
      </c>
    </row>
    <row r="101" spans="1:8" ht="28.5" customHeight="1">
      <c r="A101" s="49" t="s">
        <v>423</v>
      </c>
      <c r="B101" s="170" t="s">
        <v>5</v>
      </c>
      <c r="C101" s="170" t="s">
        <v>191</v>
      </c>
      <c r="D101" s="170" t="s">
        <v>700</v>
      </c>
      <c r="E101" s="172">
        <v>100</v>
      </c>
      <c r="F101" s="218">
        <v>110539</v>
      </c>
      <c r="G101" s="134"/>
      <c r="H101" s="134">
        <f t="shared" si="4"/>
        <v>110539</v>
      </c>
    </row>
    <row r="102" spans="1:8" ht="51">
      <c r="A102" s="49" t="s">
        <v>424</v>
      </c>
      <c r="B102" s="170" t="s">
        <v>5</v>
      </c>
      <c r="C102" s="170" t="s">
        <v>191</v>
      </c>
      <c r="D102" s="170" t="s">
        <v>701</v>
      </c>
      <c r="E102" s="172">
        <v>100</v>
      </c>
      <c r="F102" s="218">
        <v>77581</v>
      </c>
      <c r="G102" s="134"/>
      <c r="H102" s="134">
        <f t="shared" si="4"/>
        <v>77581</v>
      </c>
    </row>
    <row r="103" spans="1:8" ht="51" customHeight="1">
      <c r="A103" s="15" t="s">
        <v>102</v>
      </c>
      <c r="B103" s="170" t="s">
        <v>5</v>
      </c>
      <c r="C103" s="170" t="s">
        <v>59</v>
      </c>
      <c r="D103" s="167" t="s">
        <v>684</v>
      </c>
      <c r="E103" s="172">
        <v>100</v>
      </c>
      <c r="F103" s="218">
        <v>2385387</v>
      </c>
      <c r="G103" s="134">
        <v>372000</v>
      </c>
      <c r="H103" s="134">
        <f t="shared" si="4"/>
        <v>2757387</v>
      </c>
    </row>
    <row r="104" spans="1:8" ht="42" customHeight="1">
      <c r="A104" s="15" t="s">
        <v>139</v>
      </c>
      <c r="B104" s="170" t="s">
        <v>5</v>
      </c>
      <c r="C104" s="170" t="s">
        <v>59</v>
      </c>
      <c r="D104" s="167" t="s">
        <v>684</v>
      </c>
      <c r="E104" s="172">
        <v>200</v>
      </c>
      <c r="F104" s="218">
        <v>2128104</v>
      </c>
      <c r="G104" s="134">
        <v>320000</v>
      </c>
      <c r="H104" s="134">
        <f t="shared" si="4"/>
        <v>2448104</v>
      </c>
    </row>
    <row r="105" spans="1:8" ht="27" customHeight="1">
      <c r="A105" s="15" t="s">
        <v>103</v>
      </c>
      <c r="B105" s="170" t="s">
        <v>5</v>
      </c>
      <c r="C105" s="170" t="s">
        <v>59</v>
      </c>
      <c r="D105" s="167" t="s">
        <v>684</v>
      </c>
      <c r="E105" s="172">
        <v>800</v>
      </c>
      <c r="F105" s="218">
        <v>14000</v>
      </c>
      <c r="G105" s="134"/>
      <c r="H105" s="134">
        <f t="shared" si="4"/>
        <v>14000</v>
      </c>
    </row>
    <row r="106" spans="1:8" ht="32.25" customHeight="1">
      <c r="A106" s="61" t="s">
        <v>140</v>
      </c>
      <c r="B106" s="170" t="s">
        <v>5</v>
      </c>
      <c r="C106" s="170" t="s">
        <v>59</v>
      </c>
      <c r="D106" s="170" t="s">
        <v>685</v>
      </c>
      <c r="E106" s="172">
        <v>200</v>
      </c>
      <c r="F106" s="218">
        <v>15000</v>
      </c>
      <c r="G106" s="134">
        <v>16500</v>
      </c>
      <c r="H106" s="134">
        <f t="shared" si="4"/>
        <v>31500</v>
      </c>
    </row>
    <row r="107" spans="1:8" ht="28.5" customHeight="1">
      <c r="A107" s="15" t="s">
        <v>141</v>
      </c>
      <c r="B107" s="170" t="s">
        <v>5</v>
      </c>
      <c r="C107" s="170" t="s">
        <v>59</v>
      </c>
      <c r="D107" s="167" t="s">
        <v>687</v>
      </c>
      <c r="E107" s="172">
        <v>200</v>
      </c>
      <c r="F107" s="218">
        <v>100000</v>
      </c>
      <c r="G107" s="218">
        <v>650000</v>
      </c>
      <c r="H107" s="134">
        <f t="shared" si="4"/>
        <v>750000</v>
      </c>
    </row>
    <row r="108" spans="1:8" ht="81" customHeight="1">
      <c r="A108" s="43" t="s">
        <v>689</v>
      </c>
      <c r="B108" s="170" t="s">
        <v>5</v>
      </c>
      <c r="C108" s="170" t="s">
        <v>59</v>
      </c>
      <c r="D108" s="167" t="s">
        <v>690</v>
      </c>
      <c r="E108" s="172">
        <v>100</v>
      </c>
      <c r="F108" s="218">
        <v>2204490</v>
      </c>
      <c r="G108" s="134"/>
      <c r="H108" s="134">
        <f t="shared" si="4"/>
        <v>2204490</v>
      </c>
    </row>
    <row r="109" spans="1:8" ht="67.5" customHeight="1">
      <c r="A109" s="15" t="s">
        <v>297</v>
      </c>
      <c r="B109" s="170" t="s">
        <v>5</v>
      </c>
      <c r="C109" s="170" t="s">
        <v>59</v>
      </c>
      <c r="D109" s="170" t="s">
        <v>691</v>
      </c>
      <c r="E109" s="172">
        <v>100</v>
      </c>
      <c r="F109" s="218">
        <v>244943</v>
      </c>
      <c r="G109" s="134"/>
      <c r="H109" s="134">
        <f t="shared" si="4"/>
        <v>244943</v>
      </c>
    </row>
    <row r="110" spans="1:8" ht="51.75" customHeight="1">
      <c r="A110" s="49" t="s">
        <v>423</v>
      </c>
      <c r="B110" s="170" t="s">
        <v>5</v>
      </c>
      <c r="C110" s="170" t="s">
        <v>59</v>
      </c>
      <c r="D110" s="170" t="s">
        <v>692</v>
      </c>
      <c r="E110" s="172">
        <v>100</v>
      </c>
      <c r="F110" s="218">
        <v>306228</v>
      </c>
      <c r="G110" s="134"/>
      <c r="H110" s="134">
        <f t="shared" si="4"/>
        <v>306228</v>
      </c>
    </row>
    <row r="111" spans="1:8" ht="54" customHeight="1">
      <c r="A111" s="49" t="s">
        <v>424</v>
      </c>
      <c r="B111" s="170" t="s">
        <v>5</v>
      </c>
      <c r="C111" s="170" t="s">
        <v>59</v>
      </c>
      <c r="D111" s="170" t="s">
        <v>693</v>
      </c>
      <c r="E111" s="172">
        <v>100</v>
      </c>
      <c r="F111" s="218">
        <v>189277</v>
      </c>
      <c r="G111" s="134"/>
      <c r="H111" s="134">
        <f t="shared" si="4"/>
        <v>189277</v>
      </c>
    </row>
    <row r="112" spans="1:8" ht="66.75" customHeight="1">
      <c r="A112" s="15" t="s">
        <v>294</v>
      </c>
      <c r="B112" s="170" t="s">
        <v>5</v>
      </c>
      <c r="C112" s="170" t="s">
        <v>59</v>
      </c>
      <c r="D112" s="167" t="s">
        <v>759</v>
      </c>
      <c r="E112" s="172">
        <v>100</v>
      </c>
      <c r="F112" s="218">
        <v>1453100</v>
      </c>
      <c r="G112" s="134">
        <v>-372000</v>
      </c>
      <c r="H112" s="134">
        <f t="shared" si="4"/>
        <v>1081100</v>
      </c>
    </row>
    <row r="113" spans="1:8" ht="41.25" customHeight="1">
      <c r="A113" s="15" t="s">
        <v>295</v>
      </c>
      <c r="B113" s="170" t="s">
        <v>5</v>
      </c>
      <c r="C113" s="170" t="s">
        <v>59</v>
      </c>
      <c r="D113" s="167" t="s">
        <v>759</v>
      </c>
      <c r="E113" s="172">
        <v>200</v>
      </c>
      <c r="F113" s="218">
        <v>384733</v>
      </c>
      <c r="G113" s="134"/>
      <c r="H113" s="134">
        <f t="shared" si="4"/>
        <v>384733</v>
      </c>
    </row>
    <row r="114" spans="1:8" ht="41.25" customHeight="1">
      <c r="A114" s="15" t="s">
        <v>844</v>
      </c>
      <c r="B114" s="170" t="s">
        <v>5</v>
      </c>
      <c r="C114" s="170" t="s">
        <v>59</v>
      </c>
      <c r="D114" s="167" t="s">
        <v>845</v>
      </c>
      <c r="E114" s="172">
        <v>500</v>
      </c>
      <c r="F114" s="218">
        <v>238407</v>
      </c>
      <c r="G114" s="134"/>
      <c r="H114" s="134">
        <f t="shared" si="4"/>
        <v>238407</v>
      </c>
    </row>
    <row r="115" spans="1:8" ht="41.25" customHeight="1">
      <c r="A115" s="43" t="s">
        <v>738</v>
      </c>
      <c r="B115" s="170" t="s">
        <v>5</v>
      </c>
      <c r="C115" s="170" t="s">
        <v>59</v>
      </c>
      <c r="D115" s="170" t="s">
        <v>791</v>
      </c>
      <c r="E115" s="172">
        <v>200</v>
      </c>
      <c r="F115" s="218">
        <v>15000</v>
      </c>
      <c r="G115" s="134"/>
      <c r="H115" s="134">
        <f t="shared" si="4"/>
        <v>15000</v>
      </c>
    </row>
    <row r="116" spans="1:8" ht="18.75" customHeight="1">
      <c r="A116" s="47" t="s">
        <v>74</v>
      </c>
      <c r="B116" s="48" t="s">
        <v>6</v>
      </c>
      <c r="C116" s="170"/>
      <c r="D116" s="170"/>
      <c r="E116" s="14"/>
      <c r="F116" s="217">
        <f>SUM(F117:F195)</f>
        <v>137697846.15000001</v>
      </c>
      <c r="G116" s="217">
        <f t="shared" ref="G116:H116" si="5">SUM(G117:G195)</f>
        <v>13613342.339999998</v>
      </c>
      <c r="H116" s="217">
        <f t="shared" si="5"/>
        <v>151311188.48999998</v>
      </c>
    </row>
    <row r="117" spans="1:8" ht="43.5" customHeight="1">
      <c r="A117" s="43" t="s">
        <v>746</v>
      </c>
      <c r="B117" s="193" t="s">
        <v>6</v>
      </c>
      <c r="C117" s="193" t="s">
        <v>54</v>
      </c>
      <c r="D117" s="193" t="s">
        <v>792</v>
      </c>
      <c r="E117" s="195">
        <v>200</v>
      </c>
      <c r="F117" s="218">
        <v>50000</v>
      </c>
      <c r="G117" s="134"/>
      <c r="H117" s="134">
        <f>F117+G117</f>
        <v>50000</v>
      </c>
    </row>
    <row r="118" spans="1:8" ht="39">
      <c r="A118" s="43" t="s">
        <v>152</v>
      </c>
      <c r="B118" s="170" t="s">
        <v>6</v>
      </c>
      <c r="C118" s="170" t="s">
        <v>54</v>
      </c>
      <c r="D118" s="170" t="s">
        <v>793</v>
      </c>
      <c r="E118" s="172">
        <v>200</v>
      </c>
      <c r="F118" s="218">
        <v>102000</v>
      </c>
      <c r="G118" s="134"/>
      <c r="H118" s="134">
        <f t="shared" ref="H118:H188" si="6">F118+G118</f>
        <v>102000</v>
      </c>
    </row>
    <row r="119" spans="1:8" ht="41.25" customHeight="1">
      <c r="A119" s="43" t="s">
        <v>620</v>
      </c>
      <c r="B119" s="170" t="s">
        <v>6</v>
      </c>
      <c r="C119" s="170" t="s">
        <v>54</v>
      </c>
      <c r="D119" s="170" t="s">
        <v>621</v>
      </c>
      <c r="E119" s="172">
        <v>200</v>
      </c>
      <c r="F119" s="218">
        <v>441125.25</v>
      </c>
      <c r="G119" s="134">
        <v>1894874.75</v>
      </c>
      <c r="H119" s="134">
        <f t="shared" si="6"/>
        <v>2336000</v>
      </c>
    </row>
    <row r="120" spans="1:8" ht="41.25" customHeight="1">
      <c r="A120" s="289" t="s">
        <v>936</v>
      </c>
      <c r="B120" s="232" t="s">
        <v>6</v>
      </c>
      <c r="C120" s="232" t="s">
        <v>54</v>
      </c>
      <c r="D120" s="237" t="s">
        <v>935</v>
      </c>
      <c r="E120" s="238">
        <v>200</v>
      </c>
      <c r="F120" s="218"/>
      <c r="G120" s="251">
        <v>252525.25</v>
      </c>
      <c r="H120" s="134">
        <f t="shared" si="6"/>
        <v>252525.25</v>
      </c>
    </row>
    <row r="121" spans="1:8" ht="41.25" customHeight="1">
      <c r="A121" s="43" t="s">
        <v>746</v>
      </c>
      <c r="B121" s="193" t="s">
        <v>6</v>
      </c>
      <c r="C121" s="193" t="s">
        <v>55</v>
      </c>
      <c r="D121" s="196" t="s">
        <v>792</v>
      </c>
      <c r="E121" s="197">
        <v>200</v>
      </c>
      <c r="F121" s="225">
        <v>88000</v>
      </c>
      <c r="G121" s="134"/>
      <c r="H121" s="134">
        <f t="shared" si="6"/>
        <v>88000</v>
      </c>
    </row>
    <row r="122" spans="1:8" ht="41.25" customHeight="1">
      <c r="A122" s="139" t="s">
        <v>908</v>
      </c>
      <c r="B122" s="193" t="s">
        <v>6</v>
      </c>
      <c r="C122" s="193" t="s">
        <v>55</v>
      </c>
      <c r="D122" s="196" t="s">
        <v>792</v>
      </c>
      <c r="E122" s="197">
        <v>600</v>
      </c>
      <c r="F122" s="225">
        <v>94000</v>
      </c>
      <c r="G122" s="134"/>
      <c r="H122" s="134">
        <f t="shared" si="6"/>
        <v>94000</v>
      </c>
    </row>
    <row r="123" spans="1:8" ht="41.25" customHeight="1">
      <c r="A123" s="43" t="s">
        <v>152</v>
      </c>
      <c r="B123" s="193" t="s">
        <v>6</v>
      </c>
      <c r="C123" s="193" t="s">
        <v>55</v>
      </c>
      <c r="D123" s="196" t="s">
        <v>793</v>
      </c>
      <c r="E123" s="197">
        <v>200</v>
      </c>
      <c r="F123" s="225">
        <v>36000</v>
      </c>
      <c r="G123" s="134"/>
      <c r="H123" s="134">
        <f t="shared" si="6"/>
        <v>36000</v>
      </c>
    </row>
    <row r="124" spans="1:8" ht="41.25" customHeight="1">
      <c r="A124" s="43" t="s">
        <v>907</v>
      </c>
      <c r="B124" s="193" t="s">
        <v>6</v>
      </c>
      <c r="C124" s="193" t="s">
        <v>55</v>
      </c>
      <c r="D124" s="196" t="s">
        <v>793</v>
      </c>
      <c r="E124" s="197">
        <v>600</v>
      </c>
      <c r="F124" s="225">
        <v>33000</v>
      </c>
      <c r="G124" s="134"/>
      <c r="H124" s="134">
        <f t="shared" si="6"/>
        <v>33000</v>
      </c>
    </row>
    <row r="125" spans="1:8" ht="90.75" customHeight="1">
      <c r="A125" s="130" t="s">
        <v>803</v>
      </c>
      <c r="B125" s="170" t="s">
        <v>6</v>
      </c>
      <c r="C125" s="170" t="s">
        <v>54</v>
      </c>
      <c r="D125" s="131" t="s">
        <v>629</v>
      </c>
      <c r="E125" s="197">
        <v>200</v>
      </c>
      <c r="F125" s="225">
        <v>24841</v>
      </c>
      <c r="G125" s="134"/>
      <c r="H125" s="134">
        <f t="shared" si="6"/>
        <v>24841</v>
      </c>
    </row>
    <row r="126" spans="1:8" ht="30.75" customHeight="1">
      <c r="A126" s="15" t="s">
        <v>136</v>
      </c>
      <c r="B126" s="170" t="s">
        <v>6</v>
      </c>
      <c r="C126" s="170" t="s">
        <v>54</v>
      </c>
      <c r="D126" s="170" t="s">
        <v>639</v>
      </c>
      <c r="E126" s="172">
        <v>200</v>
      </c>
      <c r="F126" s="218">
        <v>1515400</v>
      </c>
      <c r="G126" s="134"/>
      <c r="H126" s="134">
        <f t="shared" si="6"/>
        <v>1515400</v>
      </c>
    </row>
    <row r="127" spans="1:8" ht="63.75" customHeight="1">
      <c r="A127" s="15" t="s">
        <v>81</v>
      </c>
      <c r="B127" s="170" t="s">
        <v>6</v>
      </c>
      <c r="C127" s="170" t="s">
        <v>54</v>
      </c>
      <c r="D127" s="170" t="s">
        <v>637</v>
      </c>
      <c r="E127" s="172">
        <v>100</v>
      </c>
      <c r="F127" s="218">
        <v>1914600</v>
      </c>
      <c r="G127" s="134"/>
      <c r="H127" s="134">
        <f t="shared" si="6"/>
        <v>1914600</v>
      </c>
    </row>
    <row r="128" spans="1:8" ht="38.25">
      <c r="A128" s="15" t="s">
        <v>134</v>
      </c>
      <c r="B128" s="170" t="s">
        <v>6</v>
      </c>
      <c r="C128" s="170" t="s">
        <v>54</v>
      </c>
      <c r="D128" s="169" t="s">
        <v>637</v>
      </c>
      <c r="E128" s="172">
        <v>200</v>
      </c>
      <c r="F128" s="218">
        <v>3431900</v>
      </c>
      <c r="G128" s="134"/>
      <c r="H128" s="134">
        <f t="shared" si="6"/>
        <v>3431900</v>
      </c>
    </row>
    <row r="129" spans="1:8" ht="26.25" customHeight="1">
      <c r="A129" s="289" t="s">
        <v>82</v>
      </c>
      <c r="B129" s="170" t="s">
        <v>6</v>
      </c>
      <c r="C129" s="170" t="s">
        <v>54</v>
      </c>
      <c r="D129" s="170" t="s">
        <v>637</v>
      </c>
      <c r="E129" s="172">
        <v>800</v>
      </c>
      <c r="F129" s="218">
        <v>23800</v>
      </c>
      <c r="G129" s="134">
        <v>164956.66</v>
      </c>
      <c r="H129" s="134">
        <f t="shared" si="6"/>
        <v>188756.66</v>
      </c>
    </row>
    <row r="130" spans="1:8" ht="27.75" customHeight="1">
      <c r="A130" s="289" t="s">
        <v>135</v>
      </c>
      <c r="B130" s="170" t="s">
        <v>6</v>
      </c>
      <c r="C130" s="170" t="s">
        <v>54</v>
      </c>
      <c r="D130" s="170" t="s">
        <v>638</v>
      </c>
      <c r="E130" s="172">
        <v>200</v>
      </c>
      <c r="F130" s="218">
        <v>1429142</v>
      </c>
      <c r="G130" s="134">
        <v>8077</v>
      </c>
      <c r="H130" s="134">
        <f t="shared" si="6"/>
        <v>1437219</v>
      </c>
    </row>
    <row r="131" spans="1:8" ht="107.25" customHeight="1">
      <c r="A131" s="15" t="s">
        <v>808</v>
      </c>
      <c r="B131" s="170" t="s">
        <v>6</v>
      </c>
      <c r="C131" s="170" t="s">
        <v>54</v>
      </c>
      <c r="D131" s="170" t="s">
        <v>655</v>
      </c>
      <c r="E131" s="172">
        <v>100</v>
      </c>
      <c r="F131" s="218">
        <v>8708476</v>
      </c>
      <c r="G131" s="134"/>
      <c r="H131" s="134">
        <f t="shared" si="6"/>
        <v>8708476</v>
      </c>
    </row>
    <row r="132" spans="1:8" ht="83.25" customHeight="1">
      <c r="A132" s="15" t="s">
        <v>809</v>
      </c>
      <c r="B132" s="170" t="s">
        <v>6</v>
      </c>
      <c r="C132" s="170" t="s">
        <v>54</v>
      </c>
      <c r="D132" s="170" t="s">
        <v>655</v>
      </c>
      <c r="E132" s="172">
        <v>200</v>
      </c>
      <c r="F132" s="218">
        <v>50960</v>
      </c>
      <c r="G132" s="134"/>
      <c r="H132" s="134">
        <f t="shared" si="6"/>
        <v>50960</v>
      </c>
    </row>
    <row r="133" spans="1:8" ht="54" customHeight="1">
      <c r="A133" s="49" t="s">
        <v>423</v>
      </c>
      <c r="B133" s="170" t="s">
        <v>6</v>
      </c>
      <c r="C133" s="170" t="s">
        <v>54</v>
      </c>
      <c r="D133" s="170" t="s">
        <v>640</v>
      </c>
      <c r="E133" s="172">
        <v>100</v>
      </c>
      <c r="F133" s="218">
        <v>666352</v>
      </c>
      <c r="G133" s="134"/>
      <c r="H133" s="134">
        <f t="shared" si="6"/>
        <v>666352</v>
      </c>
    </row>
    <row r="134" spans="1:8" ht="54" customHeight="1">
      <c r="A134" s="49" t="s">
        <v>424</v>
      </c>
      <c r="B134" s="170" t="s">
        <v>6</v>
      </c>
      <c r="C134" s="170" t="s">
        <v>54</v>
      </c>
      <c r="D134" s="170" t="s">
        <v>641</v>
      </c>
      <c r="E134" s="172">
        <v>100</v>
      </c>
      <c r="F134" s="218">
        <v>215158</v>
      </c>
      <c r="G134" s="134"/>
      <c r="H134" s="134">
        <f t="shared" si="6"/>
        <v>215158</v>
      </c>
    </row>
    <row r="135" spans="1:8" ht="31.5" customHeight="1">
      <c r="A135" s="62" t="s">
        <v>372</v>
      </c>
      <c r="B135" s="283" t="s">
        <v>6</v>
      </c>
      <c r="C135" s="283" t="s">
        <v>55</v>
      </c>
      <c r="D135" s="283" t="s">
        <v>616</v>
      </c>
      <c r="E135" s="284">
        <v>200</v>
      </c>
      <c r="F135" s="134"/>
      <c r="G135" s="134">
        <v>900000</v>
      </c>
      <c r="H135" s="134">
        <f t="shared" si="6"/>
        <v>900000</v>
      </c>
    </row>
    <row r="136" spans="1:8" ht="28.5" customHeight="1">
      <c r="A136" s="15" t="s">
        <v>617</v>
      </c>
      <c r="B136" s="170" t="s">
        <v>6</v>
      </c>
      <c r="C136" s="170" t="s">
        <v>55</v>
      </c>
      <c r="D136" s="170" t="s">
        <v>618</v>
      </c>
      <c r="E136" s="172">
        <v>200</v>
      </c>
      <c r="F136" s="218">
        <v>857950</v>
      </c>
      <c r="G136" s="134">
        <v>1795000</v>
      </c>
      <c r="H136" s="134">
        <f t="shared" si="6"/>
        <v>2652950</v>
      </c>
    </row>
    <row r="137" spans="1:8" ht="42" customHeight="1">
      <c r="A137" s="15" t="s">
        <v>619</v>
      </c>
      <c r="B137" s="170" t="s">
        <v>6</v>
      </c>
      <c r="C137" s="170" t="s">
        <v>55</v>
      </c>
      <c r="D137" s="237" t="s">
        <v>618</v>
      </c>
      <c r="E137" s="172">
        <v>600</v>
      </c>
      <c r="F137" s="218">
        <v>1816179.09</v>
      </c>
      <c r="G137" s="134">
        <v>3953934.75</v>
      </c>
      <c r="H137" s="134">
        <f t="shared" si="6"/>
        <v>5770113.8399999999</v>
      </c>
    </row>
    <row r="138" spans="1:8" ht="42" customHeight="1">
      <c r="A138" s="289" t="s">
        <v>937</v>
      </c>
      <c r="B138" s="232" t="s">
        <v>6</v>
      </c>
      <c r="C138" s="232" t="s">
        <v>55</v>
      </c>
      <c r="D138" s="237" t="s">
        <v>935</v>
      </c>
      <c r="E138" s="238">
        <v>600</v>
      </c>
      <c r="F138" s="218"/>
      <c r="G138" s="251">
        <v>429292.93</v>
      </c>
      <c r="H138" s="134">
        <f t="shared" si="6"/>
        <v>429292.93</v>
      </c>
    </row>
    <row r="139" spans="1:8" ht="63.75">
      <c r="A139" s="50" t="s">
        <v>622</v>
      </c>
      <c r="B139" s="170" t="s">
        <v>6</v>
      </c>
      <c r="C139" s="170" t="s">
        <v>55</v>
      </c>
      <c r="D139" s="237" t="s">
        <v>623</v>
      </c>
      <c r="E139" s="238">
        <v>600</v>
      </c>
      <c r="F139" s="219">
        <v>1127066.7</v>
      </c>
      <c r="G139" s="134">
        <v>-1127066.7</v>
      </c>
      <c r="H139" s="134">
        <f t="shared" si="6"/>
        <v>0</v>
      </c>
    </row>
    <row r="140" spans="1:8" ht="38.25">
      <c r="A140" s="287" t="s">
        <v>856</v>
      </c>
      <c r="B140" s="170" t="s">
        <v>6</v>
      </c>
      <c r="C140" s="170" t="s">
        <v>55</v>
      </c>
      <c r="D140" s="286" t="s">
        <v>919</v>
      </c>
      <c r="E140" s="44">
        <v>200</v>
      </c>
      <c r="F140" s="218">
        <v>213000</v>
      </c>
      <c r="G140" s="134"/>
      <c r="H140" s="134">
        <f t="shared" si="6"/>
        <v>213000</v>
      </c>
    </row>
    <row r="141" spans="1:8" ht="38.25">
      <c r="A141" s="289" t="s">
        <v>938</v>
      </c>
      <c r="B141" s="232" t="s">
        <v>6</v>
      </c>
      <c r="C141" s="232" t="s">
        <v>55</v>
      </c>
      <c r="D141" s="237" t="s">
        <v>939</v>
      </c>
      <c r="E141" s="44">
        <v>200</v>
      </c>
      <c r="F141" s="218"/>
      <c r="G141" s="134">
        <v>878572.57</v>
      </c>
      <c r="H141" s="134">
        <f t="shared" si="6"/>
        <v>878572.57</v>
      </c>
    </row>
    <row r="142" spans="1:8" ht="51">
      <c r="A142" s="235" t="s">
        <v>940</v>
      </c>
      <c r="B142" s="232" t="s">
        <v>6</v>
      </c>
      <c r="C142" s="232" t="s">
        <v>55</v>
      </c>
      <c r="D142" s="237" t="s">
        <v>939</v>
      </c>
      <c r="E142" s="44">
        <v>600</v>
      </c>
      <c r="F142" s="218"/>
      <c r="G142" s="134">
        <v>2952138.5</v>
      </c>
      <c r="H142" s="134">
        <f t="shared" si="6"/>
        <v>2952138.5</v>
      </c>
    </row>
    <row r="143" spans="1:8" ht="42.75" customHeight="1">
      <c r="A143" s="42" t="s">
        <v>969</v>
      </c>
      <c r="B143" s="193" t="s">
        <v>6</v>
      </c>
      <c r="C143" s="193" t="s">
        <v>55</v>
      </c>
      <c r="D143" s="286" t="s">
        <v>919</v>
      </c>
      <c r="E143" s="194">
        <v>600</v>
      </c>
      <c r="F143" s="218">
        <v>615000</v>
      </c>
      <c r="G143" s="134"/>
      <c r="H143" s="134">
        <f t="shared" si="6"/>
        <v>615000</v>
      </c>
    </row>
    <row r="144" spans="1:8" ht="63.75">
      <c r="A144" s="42" t="s">
        <v>132</v>
      </c>
      <c r="B144" s="170" t="s">
        <v>6</v>
      </c>
      <c r="C144" s="170" t="s">
        <v>55</v>
      </c>
      <c r="D144" s="170" t="s">
        <v>628</v>
      </c>
      <c r="E144" s="172">
        <v>200</v>
      </c>
      <c r="F144" s="218">
        <v>74760</v>
      </c>
      <c r="G144" s="134"/>
      <c r="H144" s="134">
        <f t="shared" si="6"/>
        <v>74760</v>
      </c>
    </row>
    <row r="145" spans="1:8" ht="69.75" customHeight="1">
      <c r="A145" s="42" t="s">
        <v>432</v>
      </c>
      <c r="B145" s="170" t="s">
        <v>6</v>
      </c>
      <c r="C145" s="170" t="s">
        <v>55</v>
      </c>
      <c r="D145" s="170" t="s">
        <v>628</v>
      </c>
      <c r="E145" s="171">
        <v>600</v>
      </c>
      <c r="F145" s="218">
        <v>74760</v>
      </c>
      <c r="G145" s="134"/>
      <c r="H145" s="134">
        <f t="shared" si="6"/>
        <v>74760</v>
      </c>
    </row>
    <row r="146" spans="1:8" ht="66" customHeight="1">
      <c r="A146" s="15" t="s">
        <v>83</v>
      </c>
      <c r="B146" s="170" t="s">
        <v>6</v>
      </c>
      <c r="C146" s="170" t="s">
        <v>55</v>
      </c>
      <c r="D146" s="169" t="s">
        <v>643</v>
      </c>
      <c r="E146" s="171">
        <v>100</v>
      </c>
      <c r="F146" s="218">
        <v>905600</v>
      </c>
      <c r="G146" s="134"/>
      <c r="H146" s="134">
        <f t="shared" si="6"/>
        <v>905600</v>
      </c>
    </row>
    <row r="147" spans="1:8" ht="43.5" customHeight="1">
      <c r="A147" s="50" t="s">
        <v>137</v>
      </c>
      <c r="B147" s="170" t="s">
        <v>6</v>
      </c>
      <c r="C147" s="170" t="s">
        <v>55</v>
      </c>
      <c r="D147" s="169" t="s">
        <v>643</v>
      </c>
      <c r="E147" s="172">
        <v>200</v>
      </c>
      <c r="F147" s="218">
        <v>10379020</v>
      </c>
      <c r="G147" s="134">
        <v>222715.37</v>
      </c>
      <c r="H147" s="134">
        <f t="shared" si="6"/>
        <v>10601735.369999999</v>
      </c>
    </row>
    <row r="148" spans="1:8" ht="40.5" customHeight="1">
      <c r="A148" s="50" t="s">
        <v>84</v>
      </c>
      <c r="B148" s="170" t="s">
        <v>6</v>
      </c>
      <c r="C148" s="170" t="s">
        <v>55</v>
      </c>
      <c r="D148" s="169" t="s">
        <v>643</v>
      </c>
      <c r="E148" s="172">
        <v>600</v>
      </c>
      <c r="F148" s="218">
        <v>17181811</v>
      </c>
      <c r="G148" s="134">
        <v>937551.35</v>
      </c>
      <c r="H148" s="134">
        <f t="shared" si="6"/>
        <v>18119362.350000001</v>
      </c>
    </row>
    <row r="149" spans="1:8" ht="27" customHeight="1">
      <c r="A149" s="50" t="s">
        <v>85</v>
      </c>
      <c r="B149" s="170" t="s">
        <v>6</v>
      </c>
      <c r="C149" s="170" t="s">
        <v>55</v>
      </c>
      <c r="D149" s="169" t="s">
        <v>643</v>
      </c>
      <c r="E149" s="172">
        <v>800</v>
      </c>
      <c r="F149" s="218">
        <v>128600</v>
      </c>
      <c r="G149" s="134">
        <v>245326.53</v>
      </c>
      <c r="H149" s="134">
        <f t="shared" si="6"/>
        <v>373926.53</v>
      </c>
    </row>
    <row r="150" spans="1:8" ht="27.75" customHeight="1">
      <c r="A150" s="15" t="s">
        <v>135</v>
      </c>
      <c r="B150" s="170" t="s">
        <v>6</v>
      </c>
      <c r="C150" s="170" t="s">
        <v>55</v>
      </c>
      <c r="D150" s="170" t="s">
        <v>645</v>
      </c>
      <c r="E150" s="172">
        <v>200</v>
      </c>
      <c r="F150" s="218">
        <v>813078</v>
      </c>
      <c r="G150" s="134"/>
      <c r="H150" s="134">
        <f t="shared" si="6"/>
        <v>813078</v>
      </c>
    </row>
    <row r="151" spans="1:8" ht="27.75" customHeight="1">
      <c r="A151" s="15" t="s">
        <v>136</v>
      </c>
      <c r="B151" s="170" t="s">
        <v>6</v>
      </c>
      <c r="C151" s="170" t="s">
        <v>55</v>
      </c>
      <c r="D151" s="170" t="s">
        <v>646</v>
      </c>
      <c r="E151" s="172">
        <v>200</v>
      </c>
      <c r="F151" s="218">
        <v>701200</v>
      </c>
      <c r="G151" s="134">
        <v>-2706.67</v>
      </c>
      <c r="H151" s="134">
        <f t="shared" si="6"/>
        <v>698493.33</v>
      </c>
    </row>
    <row r="152" spans="1:8" ht="54" customHeight="1">
      <c r="A152" s="49" t="s">
        <v>423</v>
      </c>
      <c r="B152" s="170" t="s">
        <v>6</v>
      </c>
      <c r="C152" s="170" t="s">
        <v>55</v>
      </c>
      <c r="D152" s="170" t="s">
        <v>647</v>
      </c>
      <c r="E152" s="172">
        <v>100</v>
      </c>
      <c r="F152" s="218">
        <v>255878</v>
      </c>
      <c r="G152" s="134"/>
      <c r="H152" s="134">
        <f t="shared" si="6"/>
        <v>255878</v>
      </c>
    </row>
    <row r="153" spans="1:8" ht="54.75" customHeight="1">
      <c r="A153" s="49" t="s">
        <v>424</v>
      </c>
      <c r="B153" s="170" t="s">
        <v>6</v>
      </c>
      <c r="C153" s="170" t="s">
        <v>55</v>
      </c>
      <c r="D153" s="170" t="s">
        <v>648</v>
      </c>
      <c r="E153" s="172">
        <v>100</v>
      </c>
      <c r="F153" s="218">
        <v>170119</v>
      </c>
      <c r="G153" s="134"/>
      <c r="H153" s="134">
        <f t="shared" si="6"/>
        <v>170119</v>
      </c>
    </row>
    <row r="154" spans="1:8" ht="96" customHeight="1">
      <c r="A154" s="49" t="s">
        <v>649</v>
      </c>
      <c r="B154" s="170" t="s">
        <v>6</v>
      </c>
      <c r="C154" s="170" t="s">
        <v>55</v>
      </c>
      <c r="D154" s="170" t="s">
        <v>650</v>
      </c>
      <c r="E154" s="172">
        <v>100</v>
      </c>
      <c r="F154" s="218">
        <v>1328040</v>
      </c>
      <c r="G154" s="134"/>
      <c r="H154" s="134">
        <f t="shared" si="6"/>
        <v>1328040</v>
      </c>
    </row>
    <row r="155" spans="1:8" ht="65.25" customHeight="1">
      <c r="A155" s="124" t="s">
        <v>651</v>
      </c>
      <c r="B155" s="170" t="s">
        <v>6</v>
      </c>
      <c r="C155" s="170" t="s">
        <v>55</v>
      </c>
      <c r="D155" s="174" t="s">
        <v>650</v>
      </c>
      <c r="E155" s="172">
        <v>600</v>
      </c>
      <c r="F155" s="218">
        <v>2812320</v>
      </c>
      <c r="G155" s="134"/>
      <c r="H155" s="134">
        <f t="shared" si="6"/>
        <v>2812320</v>
      </c>
    </row>
    <row r="156" spans="1:8" ht="120" customHeight="1">
      <c r="A156" s="62" t="s">
        <v>657</v>
      </c>
      <c r="B156" s="170" t="s">
        <v>6</v>
      </c>
      <c r="C156" s="170" t="s">
        <v>55</v>
      </c>
      <c r="D156" s="170" t="s">
        <v>658</v>
      </c>
      <c r="E156" s="172">
        <v>100</v>
      </c>
      <c r="F156" s="218">
        <v>16284501</v>
      </c>
      <c r="G156" s="134"/>
      <c r="H156" s="134">
        <f t="shared" si="6"/>
        <v>16284501</v>
      </c>
    </row>
    <row r="157" spans="1:8" ht="108" customHeight="1">
      <c r="A157" s="15" t="s">
        <v>438</v>
      </c>
      <c r="B157" s="170" t="s">
        <v>6</v>
      </c>
      <c r="C157" s="170" t="s">
        <v>55</v>
      </c>
      <c r="D157" s="170" t="s">
        <v>658</v>
      </c>
      <c r="E157" s="172">
        <v>200</v>
      </c>
      <c r="F157" s="218">
        <v>139782</v>
      </c>
      <c r="G157" s="134"/>
      <c r="H157" s="134">
        <f t="shared" si="6"/>
        <v>139782</v>
      </c>
    </row>
    <row r="158" spans="1:8" ht="104.25" customHeight="1">
      <c r="A158" s="50" t="s">
        <v>439</v>
      </c>
      <c r="B158" s="170" t="s">
        <v>6</v>
      </c>
      <c r="C158" s="170" t="s">
        <v>55</v>
      </c>
      <c r="D158" s="170" t="s">
        <v>658</v>
      </c>
      <c r="E158" s="172">
        <v>600</v>
      </c>
      <c r="F158" s="218">
        <v>44011587</v>
      </c>
      <c r="G158" s="134"/>
      <c r="H158" s="134">
        <f t="shared" si="6"/>
        <v>44011587</v>
      </c>
    </row>
    <row r="159" spans="1:8" ht="54.75" customHeight="1">
      <c r="A159" s="15" t="s">
        <v>97</v>
      </c>
      <c r="B159" s="170" t="s">
        <v>6</v>
      </c>
      <c r="C159" s="170" t="s">
        <v>191</v>
      </c>
      <c r="D159" s="170" t="s">
        <v>661</v>
      </c>
      <c r="E159" s="172">
        <v>100</v>
      </c>
      <c r="F159" s="218">
        <v>3119748.84</v>
      </c>
      <c r="G159" s="134">
        <v>-252</v>
      </c>
      <c r="H159" s="134">
        <f t="shared" si="6"/>
        <v>3119496.84</v>
      </c>
    </row>
    <row r="160" spans="1:8" ht="30" customHeight="1">
      <c r="A160" s="15" t="s">
        <v>662</v>
      </c>
      <c r="B160" s="170" t="s">
        <v>6</v>
      </c>
      <c r="C160" s="170" t="s">
        <v>191</v>
      </c>
      <c r="D160" s="170" t="s">
        <v>661</v>
      </c>
      <c r="E160" s="172">
        <v>200</v>
      </c>
      <c r="F160" s="218">
        <v>1139900</v>
      </c>
      <c r="G160" s="134"/>
      <c r="H160" s="134">
        <f t="shared" si="6"/>
        <v>1139900</v>
      </c>
    </row>
    <row r="161" spans="1:8" ht="28.5" customHeight="1">
      <c r="A161" s="289" t="s">
        <v>98</v>
      </c>
      <c r="B161" s="170" t="s">
        <v>6</v>
      </c>
      <c r="C161" s="170" t="s">
        <v>191</v>
      </c>
      <c r="D161" s="170" t="s">
        <v>661</v>
      </c>
      <c r="E161" s="172">
        <v>800</v>
      </c>
      <c r="F161" s="218">
        <v>37500</v>
      </c>
      <c r="G161" s="134">
        <v>38102.410000000003</v>
      </c>
      <c r="H161" s="134">
        <f t="shared" si="6"/>
        <v>75602.41</v>
      </c>
    </row>
    <row r="162" spans="1:8" ht="79.5" customHeight="1">
      <c r="A162" s="15" t="s">
        <v>366</v>
      </c>
      <c r="B162" s="170" t="s">
        <v>6</v>
      </c>
      <c r="C162" s="170" t="s">
        <v>191</v>
      </c>
      <c r="D162" s="170" t="s">
        <v>663</v>
      </c>
      <c r="E162" s="172">
        <v>100</v>
      </c>
      <c r="F162" s="218">
        <v>2650.93</v>
      </c>
      <c r="G162" s="134"/>
      <c r="H162" s="134">
        <f t="shared" si="6"/>
        <v>2650.93</v>
      </c>
    </row>
    <row r="163" spans="1:8" ht="78.75" customHeight="1">
      <c r="A163" s="49" t="s">
        <v>664</v>
      </c>
      <c r="B163" s="170" t="s">
        <v>6</v>
      </c>
      <c r="C163" s="170" t="s">
        <v>191</v>
      </c>
      <c r="D163" s="170" t="s">
        <v>665</v>
      </c>
      <c r="E163" s="172">
        <v>100</v>
      </c>
      <c r="F163" s="218">
        <v>700.23</v>
      </c>
      <c r="G163" s="134">
        <v>252</v>
      </c>
      <c r="H163" s="134">
        <f t="shared" si="6"/>
        <v>952.23</v>
      </c>
    </row>
    <row r="164" spans="1:8" ht="78" customHeight="1">
      <c r="A164" s="289" t="s">
        <v>437</v>
      </c>
      <c r="B164" s="170" t="s">
        <v>6</v>
      </c>
      <c r="C164" s="170" t="s">
        <v>191</v>
      </c>
      <c r="D164" s="170" t="s">
        <v>666</v>
      </c>
      <c r="E164" s="172">
        <v>100</v>
      </c>
      <c r="F164" s="218">
        <v>69322.320000000007</v>
      </c>
      <c r="G164" s="134">
        <v>24947.64</v>
      </c>
      <c r="H164" s="134">
        <f t="shared" si="6"/>
        <v>94269.96</v>
      </c>
    </row>
    <row r="165" spans="1:8" ht="76.5">
      <c r="A165" s="15" t="s">
        <v>367</v>
      </c>
      <c r="B165" s="170" t="s">
        <v>6</v>
      </c>
      <c r="C165" s="170" t="s">
        <v>191</v>
      </c>
      <c r="D165" s="170" t="s">
        <v>667</v>
      </c>
      <c r="E165" s="172">
        <v>100</v>
      </c>
      <c r="F165" s="218">
        <v>262442.32</v>
      </c>
      <c r="G165" s="134"/>
      <c r="H165" s="134">
        <f t="shared" si="6"/>
        <v>262442.32</v>
      </c>
    </row>
    <row r="166" spans="1:8" ht="51">
      <c r="A166" s="49" t="s">
        <v>423</v>
      </c>
      <c r="B166" s="170" t="s">
        <v>6</v>
      </c>
      <c r="C166" s="170" t="s">
        <v>191</v>
      </c>
      <c r="D166" s="170" t="s">
        <v>668</v>
      </c>
      <c r="E166" s="172">
        <v>100</v>
      </c>
      <c r="F166" s="218">
        <v>483493</v>
      </c>
      <c r="G166" s="134"/>
      <c r="H166" s="134">
        <f t="shared" si="6"/>
        <v>483493</v>
      </c>
    </row>
    <row r="167" spans="1:8" ht="51">
      <c r="A167" s="49" t="s">
        <v>424</v>
      </c>
      <c r="B167" s="170" t="s">
        <v>6</v>
      </c>
      <c r="C167" s="170" t="s">
        <v>191</v>
      </c>
      <c r="D167" s="170" t="s">
        <v>669</v>
      </c>
      <c r="E167" s="172">
        <v>100</v>
      </c>
      <c r="F167" s="218">
        <v>551779</v>
      </c>
      <c r="G167" s="134"/>
      <c r="H167" s="134">
        <f t="shared" si="6"/>
        <v>551779</v>
      </c>
    </row>
    <row r="168" spans="1:8" ht="51">
      <c r="A168" s="15" t="s">
        <v>672</v>
      </c>
      <c r="B168" s="170" t="s">
        <v>6</v>
      </c>
      <c r="C168" s="170" t="s">
        <v>56</v>
      </c>
      <c r="D168" s="170" t="s">
        <v>673</v>
      </c>
      <c r="E168" s="172">
        <v>600</v>
      </c>
      <c r="F168" s="218">
        <v>25410</v>
      </c>
      <c r="G168" s="134"/>
      <c r="H168" s="134">
        <f t="shared" si="6"/>
        <v>25410</v>
      </c>
    </row>
    <row r="169" spans="1:8" ht="39">
      <c r="A169" s="51" t="s">
        <v>153</v>
      </c>
      <c r="B169" s="170" t="s">
        <v>6</v>
      </c>
      <c r="C169" s="170" t="s">
        <v>56</v>
      </c>
      <c r="D169" s="170" t="s">
        <v>674</v>
      </c>
      <c r="E169" s="172">
        <v>200</v>
      </c>
      <c r="F169" s="218">
        <v>215985</v>
      </c>
      <c r="G169" s="134"/>
      <c r="H169" s="134">
        <f t="shared" si="6"/>
        <v>215985</v>
      </c>
    </row>
    <row r="170" spans="1:8" ht="39">
      <c r="A170" s="51" t="s">
        <v>154</v>
      </c>
      <c r="B170" s="170" t="s">
        <v>6</v>
      </c>
      <c r="C170" s="170" t="s">
        <v>56</v>
      </c>
      <c r="D170" s="170" t="s">
        <v>674</v>
      </c>
      <c r="E170" s="172">
        <v>600</v>
      </c>
      <c r="F170" s="218">
        <v>495495</v>
      </c>
      <c r="G170" s="134"/>
      <c r="H170" s="134">
        <f t="shared" si="6"/>
        <v>495495</v>
      </c>
    </row>
    <row r="171" spans="1:8" ht="39" customHeight="1">
      <c r="A171" s="198" t="s">
        <v>909</v>
      </c>
      <c r="B171" s="170" t="s">
        <v>6</v>
      </c>
      <c r="C171" s="170" t="s">
        <v>56</v>
      </c>
      <c r="D171" s="167" t="s">
        <v>712</v>
      </c>
      <c r="E171" s="172">
        <v>600</v>
      </c>
      <c r="F171" s="218">
        <v>20000</v>
      </c>
      <c r="G171" s="134"/>
      <c r="H171" s="134">
        <f t="shared" si="6"/>
        <v>20000</v>
      </c>
    </row>
    <row r="172" spans="1:8" ht="29.25" customHeight="1">
      <c r="A172" s="43" t="s">
        <v>755</v>
      </c>
      <c r="B172" s="170" t="s">
        <v>6</v>
      </c>
      <c r="C172" s="170" t="s">
        <v>56</v>
      </c>
      <c r="D172" s="170" t="s">
        <v>713</v>
      </c>
      <c r="E172" s="172">
        <v>200</v>
      </c>
      <c r="F172" s="218">
        <v>10000</v>
      </c>
      <c r="G172" s="134"/>
      <c r="H172" s="134">
        <f t="shared" si="6"/>
        <v>10000</v>
      </c>
    </row>
    <row r="173" spans="1:8" ht="42.75" customHeight="1">
      <c r="A173" s="43" t="s">
        <v>968</v>
      </c>
      <c r="B173" s="283" t="s">
        <v>6</v>
      </c>
      <c r="C173" s="283" t="s">
        <v>56</v>
      </c>
      <c r="D173" s="283" t="s">
        <v>713</v>
      </c>
      <c r="E173" s="284">
        <v>600</v>
      </c>
      <c r="F173" s="218">
        <v>20000</v>
      </c>
      <c r="G173" s="134"/>
      <c r="H173" s="134">
        <f t="shared" si="6"/>
        <v>20000</v>
      </c>
    </row>
    <row r="174" spans="1:8" ht="29.25" customHeight="1">
      <c r="A174" s="289" t="s">
        <v>941</v>
      </c>
      <c r="B174" s="232" t="s">
        <v>6</v>
      </c>
      <c r="C174" s="232" t="s">
        <v>57</v>
      </c>
      <c r="D174" s="232" t="s">
        <v>625</v>
      </c>
      <c r="E174" s="44">
        <v>200</v>
      </c>
      <c r="F174" s="218"/>
      <c r="G174" s="134">
        <v>45100</v>
      </c>
      <c r="H174" s="134">
        <f t="shared" ref="H174" si="7">F174+G174</f>
        <v>45100</v>
      </c>
    </row>
    <row r="175" spans="1:8" ht="28.5" customHeight="1">
      <c r="A175" s="201" t="s">
        <v>893</v>
      </c>
      <c r="B175" s="170" t="s">
        <v>6</v>
      </c>
      <c r="C175" s="170" t="s">
        <v>57</v>
      </c>
      <c r="D175" s="170" t="s">
        <v>625</v>
      </c>
      <c r="E175" s="44">
        <v>300</v>
      </c>
      <c r="F175" s="218">
        <v>50000</v>
      </c>
      <c r="G175" s="134"/>
      <c r="H175" s="134">
        <f t="shared" si="6"/>
        <v>50000</v>
      </c>
    </row>
    <row r="176" spans="1:8" ht="42" customHeight="1">
      <c r="A176" s="15" t="s">
        <v>133</v>
      </c>
      <c r="B176" s="170" t="s">
        <v>6</v>
      </c>
      <c r="C176" s="170" t="s">
        <v>57</v>
      </c>
      <c r="D176" s="170" t="s">
        <v>634</v>
      </c>
      <c r="E176" s="172">
        <v>200</v>
      </c>
      <c r="F176" s="218">
        <v>356400</v>
      </c>
      <c r="G176" s="134"/>
      <c r="H176" s="134">
        <f t="shared" si="6"/>
        <v>356400</v>
      </c>
    </row>
    <row r="177" spans="1:8" ht="42" customHeight="1">
      <c r="A177" s="285" t="s">
        <v>123</v>
      </c>
      <c r="B177" s="170" t="s">
        <v>6</v>
      </c>
      <c r="C177" s="170" t="s">
        <v>57</v>
      </c>
      <c r="D177" s="170" t="s">
        <v>634</v>
      </c>
      <c r="E177" s="172">
        <v>600</v>
      </c>
      <c r="F177" s="218">
        <v>30000</v>
      </c>
      <c r="G177" s="134"/>
      <c r="H177" s="134">
        <f t="shared" si="6"/>
        <v>30000</v>
      </c>
    </row>
    <row r="178" spans="1:8" ht="51">
      <c r="A178" s="15" t="s">
        <v>86</v>
      </c>
      <c r="B178" s="170" t="s">
        <v>6</v>
      </c>
      <c r="C178" s="170" t="s">
        <v>57</v>
      </c>
      <c r="D178" s="170" t="s">
        <v>644</v>
      </c>
      <c r="E178" s="172">
        <v>100</v>
      </c>
      <c r="F178" s="218">
        <v>6819300</v>
      </c>
      <c r="G178" s="134">
        <v>-56400</v>
      </c>
      <c r="H178" s="134">
        <f t="shared" si="6"/>
        <v>6762900</v>
      </c>
    </row>
    <row r="179" spans="1:8" ht="25.5">
      <c r="A179" s="50" t="s">
        <v>138</v>
      </c>
      <c r="B179" s="170" t="s">
        <v>6</v>
      </c>
      <c r="C179" s="170" t="s">
        <v>57</v>
      </c>
      <c r="D179" s="170" t="s">
        <v>644</v>
      </c>
      <c r="E179" s="172">
        <v>200</v>
      </c>
      <c r="F179" s="218">
        <v>1502000</v>
      </c>
      <c r="G179" s="134">
        <v>56400</v>
      </c>
      <c r="H179" s="134">
        <f t="shared" si="6"/>
        <v>1558400</v>
      </c>
    </row>
    <row r="180" spans="1:8" ht="23.25" customHeight="1">
      <c r="A180" s="50" t="s">
        <v>87</v>
      </c>
      <c r="B180" s="170" t="s">
        <v>6</v>
      </c>
      <c r="C180" s="170" t="s">
        <v>57</v>
      </c>
      <c r="D180" s="170" t="s">
        <v>644</v>
      </c>
      <c r="E180" s="172">
        <v>800</v>
      </c>
      <c r="F180" s="218">
        <v>5800</v>
      </c>
      <c r="G180" s="134"/>
      <c r="H180" s="134">
        <f t="shared" si="6"/>
        <v>5800</v>
      </c>
    </row>
    <row r="181" spans="1:8" ht="54" customHeight="1">
      <c r="A181" s="49" t="s">
        <v>423</v>
      </c>
      <c r="B181" s="170" t="s">
        <v>6</v>
      </c>
      <c r="C181" s="170" t="s">
        <v>57</v>
      </c>
      <c r="D181" s="170" t="s">
        <v>647</v>
      </c>
      <c r="E181" s="172">
        <v>100</v>
      </c>
      <c r="F181" s="218">
        <v>43390</v>
      </c>
      <c r="G181" s="134"/>
      <c r="H181" s="134">
        <f t="shared" si="6"/>
        <v>43390</v>
      </c>
    </row>
    <row r="182" spans="1:8" ht="53.25" customHeight="1">
      <c r="A182" s="49" t="s">
        <v>424</v>
      </c>
      <c r="B182" s="170" t="s">
        <v>6</v>
      </c>
      <c r="C182" s="170" t="s">
        <v>57</v>
      </c>
      <c r="D182" s="170" t="s">
        <v>648</v>
      </c>
      <c r="E182" s="172">
        <v>100</v>
      </c>
      <c r="F182" s="218">
        <v>869230</v>
      </c>
      <c r="G182" s="134"/>
      <c r="H182" s="134">
        <f t="shared" si="6"/>
        <v>869230</v>
      </c>
    </row>
    <row r="183" spans="1:8" ht="51.75" customHeight="1">
      <c r="A183" s="201" t="s">
        <v>895</v>
      </c>
      <c r="B183" s="170" t="s">
        <v>6</v>
      </c>
      <c r="C183" s="170" t="s">
        <v>57</v>
      </c>
      <c r="D183" s="167" t="s">
        <v>756</v>
      </c>
      <c r="E183" s="172">
        <v>300</v>
      </c>
      <c r="F183" s="220">
        <v>21000</v>
      </c>
      <c r="G183" s="134"/>
      <c r="H183" s="134">
        <f t="shared" si="6"/>
        <v>21000</v>
      </c>
    </row>
    <row r="184" spans="1:8" ht="28.5" customHeight="1">
      <c r="A184" s="201" t="s">
        <v>910</v>
      </c>
      <c r="B184" s="170" t="s">
        <v>6</v>
      </c>
      <c r="C184" s="170" t="s">
        <v>57</v>
      </c>
      <c r="D184" s="170" t="s">
        <v>757</v>
      </c>
      <c r="E184" s="172">
        <v>300</v>
      </c>
      <c r="F184" s="218">
        <v>144000</v>
      </c>
      <c r="G184" s="134"/>
      <c r="H184" s="134">
        <f t="shared" si="6"/>
        <v>144000</v>
      </c>
    </row>
    <row r="185" spans="1:8" ht="28.5" customHeight="1">
      <c r="A185" s="201" t="s">
        <v>911</v>
      </c>
      <c r="B185" s="199" t="s">
        <v>6</v>
      </c>
      <c r="C185" s="199" t="s">
        <v>57</v>
      </c>
      <c r="D185" s="199" t="s">
        <v>758</v>
      </c>
      <c r="E185" s="200">
        <v>300</v>
      </c>
      <c r="F185" s="218">
        <v>105000</v>
      </c>
      <c r="G185" s="134"/>
      <c r="H185" s="134">
        <f t="shared" si="6"/>
        <v>105000</v>
      </c>
    </row>
    <row r="186" spans="1:8" ht="40.5" customHeight="1">
      <c r="A186" s="204" t="s">
        <v>368</v>
      </c>
      <c r="B186" s="202" t="s">
        <v>6</v>
      </c>
      <c r="C186" s="202" t="s">
        <v>57</v>
      </c>
      <c r="D186" s="202" t="s">
        <v>898</v>
      </c>
      <c r="E186" s="203">
        <v>200</v>
      </c>
      <c r="F186" s="218">
        <v>135728.84</v>
      </c>
      <c r="G186" s="134"/>
      <c r="H186" s="134">
        <f t="shared" si="6"/>
        <v>135728.84</v>
      </c>
    </row>
    <row r="187" spans="1:8" ht="55.5" customHeight="1">
      <c r="A187" s="204" t="s">
        <v>914</v>
      </c>
      <c r="B187" s="202" t="s">
        <v>6</v>
      </c>
      <c r="C187" s="202" t="s">
        <v>57</v>
      </c>
      <c r="D187" s="202" t="s">
        <v>899</v>
      </c>
      <c r="E187" s="203">
        <v>300</v>
      </c>
      <c r="F187" s="218">
        <v>9000</v>
      </c>
      <c r="G187" s="134"/>
      <c r="H187" s="134">
        <f t="shared" si="6"/>
        <v>9000</v>
      </c>
    </row>
    <row r="188" spans="1:8" ht="40.5" customHeight="1">
      <c r="A188" s="43" t="s">
        <v>534</v>
      </c>
      <c r="B188" s="170" t="s">
        <v>6</v>
      </c>
      <c r="C188" s="170" t="s">
        <v>57</v>
      </c>
      <c r="D188" s="170" t="s">
        <v>765</v>
      </c>
      <c r="E188" s="172">
        <v>200</v>
      </c>
      <c r="F188" s="218">
        <v>35000</v>
      </c>
      <c r="G188" s="134"/>
      <c r="H188" s="134">
        <f t="shared" si="6"/>
        <v>35000</v>
      </c>
    </row>
    <row r="189" spans="1:8" ht="39">
      <c r="A189" s="43" t="s">
        <v>738</v>
      </c>
      <c r="B189" s="170" t="s">
        <v>6</v>
      </c>
      <c r="C189" s="170" t="s">
        <v>57</v>
      </c>
      <c r="D189" s="170" t="s">
        <v>791</v>
      </c>
      <c r="E189" s="172">
        <v>200</v>
      </c>
      <c r="F189" s="218">
        <v>30000</v>
      </c>
      <c r="G189" s="134"/>
      <c r="H189" s="134">
        <f t="shared" ref="H189:H195" si="8">F189+G189</f>
        <v>30000</v>
      </c>
    </row>
    <row r="190" spans="1:8" ht="39">
      <c r="A190" s="43" t="s">
        <v>912</v>
      </c>
      <c r="B190" s="199" t="s">
        <v>6</v>
      </c>
      <c r="C190" s="199" t="s">
        <v>57</v>
      </c>
      <c r="D190" s="199" t="s">
        <v>791</v>
      </c>
      <c r="E190" s="200">
        <v>600</v>
      </c>
      <c r="F190" s="218">
        <v>100000</v>
      </c>
      <c r="G190" s="134"/>
      <c r="H190" s="134">
        <f t="shared" si="8"/>
        <v>100000</v>
      </c>
    </row>
    <row r="191" spans="1:8" ht="51">
      <c r="A191" s="15" t="s">
        <v>195</v>
      </c>
      <c r="B191" s="170" t="s">
        <v>6</v>
      </c>
      <c r="C191" s="170" t="s">
        <v>57</v>
      </c>
      <c r="D191" s="14">
        <v>4190000270</v>
      </c>
      <c r="E191" s="172">
        <v>100</v>
      </c>
      <c r="F191" s="218">
        <v>1455855</v>
      </c>
      <c r="G191" s="134">
        <v>40488</v>
      </c>
      <c r="H191" s="134">
        <f t="shared" si="8"/>
        <v>1496343</v>
      </c>
    </row>
    <row r="192" spans="1:8" ht="38.25">
      <c r="A192" s="15" t="s">
        <v>196</v>
      </c>
      <c r="B192" s="170" t="s">
        <v>6</v>
      </c>
      <c r="C192" s="170" t="s">
        <v>57</v>
      </c>
      <c r="D192" s="14">
        <v>4190000270</v>
      </c>
      <c r="E192" s="172">
        <v>200</v>
      </c>
      <c r="F192" s="218">
        <v>114180</v>
      </c>
      <c r="G192" s="134">
        <v>-40488</v>
      </c>
      <c r="H192" s="134">
        <f t="shared" si="8"/>
        <v>73692</v>
      </c>
    </row>
    <row r="193" spans="1:8" ht="64.5">
      <c r="A193" s="43" t="s">
        <v>630</v>
      </c>
      <c r="B193" s="170" t="s">
        <v>6</v>
      </c>
      <c r="C193" s="172">
        <v>1004</v>
      </c>
      <c r="D193" s="170" t="s">
        <v>631</v>
      </c>
      <c r="E193" s="172">
        <v>300</v>
      </c>
      <c r="F193" s="218">
        <v>452529.63</v>
      </c>
      <c r="G193" s="134"/>
      <c r="H193" s="134">
        <f t="shared" si="8"/>
        <v>452529.63</v>
      </c>
    </row>
    <row r="194" spans="1:8" ht="30.75" customHeight="1">
      <c r="A194" s="15" t="s">
        <v>709</v>
      </c>
      <c r="B194" s="170" t="s">
        <v>6</v>
      </c>
      <c r="C194" s="170" t="s">
        <v>375</v>
      </c>
      <c r="D194" s="167" t="s">
        <v>501</v>
      </c>
      <c r="E194" s="172">
        <v>200</v>
      </c>
      <c r="F194" s="218">
        <v>50000</v>
      </c>
      <c r="G194" s="134"/>
      <c r="H194" s="134">
        <f t="shared" si="8"/>
        <v>50000</v>
      </c>
    </row>
    <row r="195" spans="1:8" ht="54.75" customHeight="1">
      <c r="A195" s="15" t="s">
        <v>433</v>
      </c>
      <c r="B195" s="170" t="s">
        <v>6</v>
      </c>
      <c r="C195" s="172">
        <v>1102</v>
      </c>
      <c r="D195" s="167" t="s">
        <v>760</v>
      </c>
      <c r="E195" s="172">
        <v>100</v>
      </c>
      <c r="F195" s="218">
        <v>200000</v>
      </c>
      <c r="G195" s="134"/>
      <c r="H195" s="134">
        <f t="shared" si="8"/>
        <v>200000</v>
      </c>
    </row>
    <row r="196" spans="1:8" ht="27" customHeight="1">
      <c r="A196" s="52" t="s">
        <v>127</v>
      </c>
      <c r="B196" s="48" t="s">
        <v>126</v>
      </c>
      <c r="C196" s="53"/>
      <c r="D196" s="48"/>
      <c r="E196" s="168"/>
      <c r="F196" s="217">
        <f>+SUM(F197:F211)</f>
        <v>5231723.4000000004</v>
      </c>
      <c r="G196" s="217">
        <f t="shared" ref="G196:H196" si="9">+SUM(G197:G211)</f>
        <v>-1543149.4</v>
      </c>
      <c r="H196" s="217">
        <f t="shared" si="9"/>
        <v>3688574</v>
      </c>
    </row>
    <row r="197" spans="1:8" ht="30.75" customHeight="1">
      <c r="A197" s="43" t="s">
        <v>704</v>
      </c>
      <c r="B197" s="170" t="s">
        <v>126</v>
      </c>
      <c r="C197" s="170" t="s">
        <v>46</v>
      </c>
      <c r="D197" s="14">
        <v>2240100230</v>
      </c>
      <c r="E197" s="172">
        <v>200</v>
      </c>
      <c r="F197" s="218">
        <v>250000</v>
      </c>
      <c r="G197" s="134"/>
      <c r="H197" s="134">
        <f t="shared" ref="H197:H211" si="10">F197+G197</f>
        <v>250000</v>
      </c>
    </row>
    <row r="198" spans="1:8" ht="39">
      <c r="A198" s="137" t="s">
        <v>528</v>
      </c>
      <c r="B198" s="170" t="s">
        <v>126</v>
      </c>
      <c r="C198" s="170" t="s">
        <v>46</v>
      </c>
      <c r="D198" s="170" t="s">
        <v>764</v>
      </c>
      <c r="E198" s="172">
        <v>200</v>
      </c>
      <c r="F198" s="218">
        <v>80000</v>
      </c>
      <c r="G198" s="134"/>
      <c r="H198" s="134">
        <f t="shared" si="10"/>
        <v>80000</v>
      </c>
    </row>
    <row r="199" spans="1:8" ht="39">
      <c r="A199" s="43" t="s">
        <v>601</v>
      </c>
      <c r="B199" s="232" t="s">
        <v>126</v>
      </c>
      <c r="C199" s="232" t="s">
        <v>46</v>
      </c>
      <c r="D199" s="231" t="s">
        <v>788</v>
      </c>
      <c r="E199" s="233">
        <v>200</v>
      </c>
      <c r="F199" s="218"/>
      <c r="G199" s="134">
        <v>447000</v>
      </c>
      <c r="H199" s="134">
        <f t="shared" si="10"/>
        <v>447000</v>
      </c>
    </row>
    <row r="200" spans="1:8" ht="40.5" customHeight="1">
      <c r="A200" s="15" t="s">
        <v>148</v>
      </c>
      <c r="B200" s="170" t="s">
        <v>126</v>
      </c>
      <c r="C200" s="170" t="s">
        <v>46</v>
      </c>
      <c r="D200" s="14">
        <v>4290020140</v>
      </c>
      <c r="E200" s="172">
        <v>200</v>
      </c>
      <c r="F200" s="218">
        <v>206500</v>
      </c>
      <c r="G200" s="134"/>
      <c r="H200" s="134">
        <f t="shared" si="10"/>
        <v>206500</v>
      </c>
    </row>
    <row r="201" spans="1:8" ht="38.25">
      <c r="A201" s="15" t="s">
        <v>610</v>
      </c>
      <c r="B201" s="170" t="s">
        <v>126</v>
      </c>
      <c r="C201" s="170" t="s">
        <v>56</v>
      </c>
      <c r="D201" s="167" t="s">
        <v>763</v>
      </c>
      <c r="E201" s="172">
        <v>200</v>
      </c>
      <c r="F201" s="218">
        <v>190000</v>
      </c>
      <c r="G201" s="134"/>
      <c r="H201" s="134">
        <f t="shared" si="10"/>
        <v>190000</v>
      </c>
    </row>
    <row r="202" spans="1:8" ht="28.5" customHeight="1">
      <c r="A202" s="15" t="s">
        <v>298</v>
      </c>
      <c r="B202" s="170" t="s">
        <v>126</v>
      </c>
      <c r="C202" s="170" t="s">
        <v>56</v>
      </c>
      <c r="D202" s="167" t="s">
        <v>712</v>
      </c>
      <c r="E202" s="172">
        <v>200</v>
      </c>
      <c r="F202" s="218">
        <v>0</v>
      </c>
      <c r="G202" s="134"/>
      <c r="H202" s="134">
        <f t="shared" si="10"/>
        <v>0</v>
      </c>
    </row>
    <row r="203" spans="1:8" ht="29.25" customHeight="1">
      <c r="A203" s="43" t="s">
        <v>755</v>
      </c>
      <c r="B203" s="170" t="s">
        <v>126</v>
      </c>
      <c r="C203" s="170" t="s">
        <v>56</v>
      </c>
      <c r="D203" s="170" t="s">
        <v>713</v>
      </c>
      <c r="E203" s="172">
        <v>200</v>
      </c>
      <c r="F203" s="218">
        <v>90000</v>
      </c>
      <c r="G203" s="134"/>
      <c r="H203" s="134">
        <f t="shared" si="10"/>
        <v>90000</v>
      </c>
    </row>
    <row r="204" spans="1:8" ht="39">
      <c r="A204" s="43" t="s">
        <v>714</v>
      </c>
      <c r="B204" s="170" t="s">
        <v>126</v>
      </c>
      <c r="C204" s="170" t="s">
        <v>56</v>
      </c>
      <c r="D204" s="170" t="s">
        <v>715</v>
      </c>
      <c r="E204" s="172">
        <v>200</v>
      </c>
      <c r="F204" s="218">
        <v>10000</v>
      </c>
      <c r="G204" s="134"/>
      <c r="H204" s="134">
        <f t="shared" si="10"/>
        <v>10000</v>
      </c>
    </row>
    <row r="205" spans="1:8" ht="38.25">
      <c r="A205" s="15" t="s">
        <v>133</v>
      </c>
      <c r="B205" s="170" t="s">
        <v>126</v>
      </c>
      <c r="C205" s="170" t="s">
        <v>57</v>
      </c>
      <c r="D205" s="170" t="s">
        <v>634</v>
      </c>
      <c r="E205" s="172">
        <v>200</v>
      </c>
      <c r="F205" s="218">
        <v>90000</v>
      </c>
      <c r="G205" s="134">
        <v>30000</v>
      </c>
      <c r="H205" s="134">
        <f t="shared" si="10"/>
        <v>120000</v>
      </c>
    </row>
    <row r="206" spans="1:8" ht="39">
      <c r="A206" s="43" t="s">
        <v>738</v>
      </c>
      <c r="B206" s="170" t="s">
        <v>126</v>
      </c>
      <c r="C206" s="170" t="s">
        <v>57</v>
      </c>
      <c r="D206" s="170" t="s">
        <v>791</v>
      </c>
      <c r="E206" s="172">
        <v>200</v>
      </c>
      <c r="F206" s="218">
        <v>35000</v>
      </c>
      <c r="G206" s="134">
        <v>50000</v>
      </c>
      <c r="H206" s="134">
        <f t="shared" si="10"/>
        <v>85000</v>
      </c>
    </row>
    <row r="207" spans="1:8" ht="51">
      <c r="A207" s="15" t="s">
        <v>125</v>
      </c>
      <c r="B207" s="170" t="s">
        <v>126</v>
      </c>
      <c r="C207" s="170" t="s">
        <v>128</v>
      </c>
      <c r="D207" s="170" t="s">
        <v>120</v>
      </c>
      <c r="E207" s="45" t="s">
        <v>7</v>
      </c>
      <c r="F207" s="218">
        <v>1768336</v>
      </c>
      <c r="G207" s="134"/>
      <c r="H207" s="134">
        <f t="shared" si="10"/>
        <v>1768336</v>
      </c>
    </row>
    <row r="208" spans="1:8" ht="30" customHeight="1">
      <c r="A208" s="15" t="s">
        <v>146</v>
      </c>
      <c r="B208" s="170" t="s">
        <v>126</v>
      </c>
      <c r="C208" s="170" t="s">
        <v>128</v>
      </c>
      <c r="D208" s="170" t="s">
        <v>120</v>
      </c>
      <c r="E208" s="45" t="s">
        <v>72</v>
      </c>
      <c r="F208" s="218">
        <v>159738</v>
      </c>
      <c r="G208" s="134"/>
      <c r="H208" s="134">
        <f t="shared" si="10"/>
        <v>159738</v>
      </c>
    </row>
    <row r="209" spans="1:8" ht="25.5">
      <c r="A209" s="15" t="s">
        <v>194</v>
      </c>
      <c r="B209" s="170" t="s">
        <v>126</v>
      </c>
      <c r="C209" s="170" t="s">
        <v>128</v>
      </c>
      <c r="D209" s="170" t="s">
        <v>120</v>
      </c>
      <c r="E209" s="45" t="s">
        <v>193</v>
      </c>
      <c r="F209" s="218">
        <v>2000</v>
      </c>
      <c r="G209" s="134"/>
      <c r="H209" s="134">
        <f t="shared" si="10"/>
        <v>2000</v>
      </c>
    </row>
    <row r="210" spans="1:8" ht="39">
      <c r="A210" s="43" t="s">
        <v>442</v>
      </c>
      <c r="B210" s="170" t="s">
        <v>126</v>
      </c>
      <c r="C210" s="170" t="s">
        <v>62</v>
      </c>
      <c r="D210" s="176" t="s">
        <v>718</v>
      </c>
      <c r="E210" s="44">
        <v>400</v>
      </c>
      <c r="F210" s="218">
        <v>2070149.4</v>
      </c>
      <c r="G210" s="134">
        <v>-2070149.4</v>
      </c>
      <c r="H210" s="134">
        <f t="shared" si="10"/>
        <v>0</v>
      </c>
    </row>
    <row r="211" spans="1:8" ht="29.25" customHeight="1">
      <c r="A211" s="15" t="s">
        <v>709</v>
      </c>
      <c r="B211" s="170" t="s">
        <v>126</v>
      </c>
      <c r="C211" s="170" t="s">
        <v>375</v>
      </c>
      <c r="D211" s="167" t="s">
        <v>501</v>
      </c>
      <c r="E211" s="172">
        <v>200</v>
      </c>
      <c r="F211" s="218">
        <v>280000</v>
      </c>
      <c r="G211" s="134"/>
      <c r="H211" s="134">
        <f t="shared" si="10"/>
        <v>280000</v>
      </c>
    </row>
    <row r="212" spans="1:8" ht="12.75" customHeight="1">
      <c r="A212" s="188" t="s">
        <v>16</v>
      </c>
      <c r="B212" s="97"/>
      <c r="C212" s="97"/>
      <c r="D212" s="97"/>
      <c r="E212" s="97"/>
      <c r="F212" s="217">
        <f>F17+F74+F71+F116+F196</f>
        <v>219649356.55000001</v>
      </c>
      <c r="G212" s="217">
        <f t="shared" ref="G212:H212" si="11">G17+G74+G71+G116+G196</f>
        <v>22055082.170000002</v>
      </c>
      <c r="H212" s="217">
        <f t="shared" si="11"/>
        <v>241704438.71999997</v>
      </c>
    </row>
  </sheetData>
  <mergeCells count="13">
    <mergeCell ref="E1:H1"/>
    <mergeCell ref="E2:H2"/>
    <mergeCell ref="E3:H3"/>
    <mergeCell ref="D4:H4"/>
    <mergeCell ref="D5:H5"/>
    <mergeCell ref="A12:F12"/>
    <mergeCell ref="A13:F13"/>
    <mergeCell ref="E15:H15"/>
    <mergeCell ref="D6:H6"/>
    <mergeCell ref="D7:H7"/>
    <mergeCell ref="D8:H8"/>
    <mergeCell ref="D9:H9"/>
    <mergeCell ref="C10:H10"/>
  </mergeCells>
  <pageMargins left="0.9055118110236221" right="0.31496062992125984" top="0.35433070866141736" bottom="0.35433070866141736" header="0" footer="0"/>
  <pageSetup paperSize="9" scale="65" orientation="portrait" r:id="rId1"/>
  <rowBreaks count="7" manualBreakCount="7">
    <brk id="37" max="7" man="1"/>
    <brk id="67" max="7" man="1"/>
    <brk id="97" max="7" man="1"/>
    <brk id="123" max="7" man="1"/>
    <brk id="146" max="7" man="1"/>
    <brk id="166" max="7" man="1"/>
    <brk id="19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5'!Область_печати</vt:lpstr>
      <vt:lpstr>'Приложение 9'!Область_печати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2021-02-10T10:52:41Z</cp:lastPrinted>
  <dcterms:created xsi:type="dcterms:W3CDTF">2014-09-25T13:17:34Z</dcterms:created>
  <dcterms:modified xsi:type="dcterms:W3CDTF">2021-02-11T06:16:59Z</dcterms:modified>
</cp:coreProperties>
</file>