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57" i="1"/>
  <c r="C57"/>
  <c r="E20"/>
  <c r="D20"/>
  <c r="C20"/>
  <c r="D51"/>
  <c r="E51"/>
  <c r="C51"/>
  <c r="D30"/>
  <c r="E30"/>
  <c r="C30"/>
  <c r="D24"/>
  <c r="E24"/>
  <c r="C24"/>
  <c r="D16"/>
  <c r="E16"/>
  <c r="D12"/>
  <c r="E12"/>
  <c r="D9"/>
  <c r="E9"/>
  <c r="C16"/>
  <c r="C12"/>
  <c r="C9"/>
  <c r="E8" l="1"/>
  <c r="E38" s="1"/>
  <c r="D8"/>
  <c r="D38" s="1"/>
  <c r="D52" s="1"/>
  <c r="C8"/>
  <c r="C38" s="1"/>
  <c r="C52" s="1"/>
  <c r="E52" l="1"/>
  <c r="E57"/>
  <c r="E53" s="1"/>
</calcChain>
</file>

<file path=xl/sharedStrings.xml><?xml version="1.0" encoding="utf-8"?>
<sst xmlns="http://schemas.openxmlformats.org/spreadsheetml/2006/main" count="100" uniqueCount="100">
  <si>
    <t>Оценка</t>
  </si>
  <si>
    <t>ожидаемого исполнения бюджета</t>
  </si>
  <si>
    <t>Код бюджетной классификации</t>
  </si>
  <si>
    <t>Наименование показателя</t>
  </si>
  <si>
    <t>ДОХОДЫ</t>
  </si>
  <si>
    <t>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</si>
  <si>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</si>
  <si>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</si>
  <si>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</si>
  <si>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</si>
  <si>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</si>
  <si>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</si>
  <si>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</si>
  <si>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</si>
  <si>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</si>
  <si>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 xml:space="preserve"> 000 1050300001 0000 110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</si>
  <si>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</si>
  <si>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</si>
  <si>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</si>
  <si>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</si>
  <si>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</si>
  <si>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 xml:space="preserve"> 000 1080000000 0000 000</t>
  </si>
  <si>
    <t xml:space="preserve">  ГОСУДАРСТВЕННАЯ ПОШЛИНА</t>
  </si>
  <si>
    <t>000 1090000000 0000 000</t>
  </si>
  <si>
    <t>ЗАДОЛЖЕННОСТЬ И ПЕРЕРАСЧЕТЫ ПО ОТМЕНЕННЫМ НАЛОГАМ, СБОРАМ И ОБЯЗАТЕЛЬНЫМ ПЛАТЕЖАМ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</si>
  <si>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</si>
  <si>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</si>
  <si>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>000 1110300000 0000 120</t>
  </si>
  <si>
    <t>Проценты, полученные от предоставления бюджетных кредитов внутри страны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</si>
  <si>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</si>
  <si>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</si>
  <si>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</si>
  <si>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</si>
  <si>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</si>
  <si>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</si>
  <si>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</si>
  <si>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</si>
  <si>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</si>
  <si>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</si>
  <si>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</si>
  <si>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</si>
  <si>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</si>
  <si>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</si>
  <si>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</si>
  <si>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</si>
  <si>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000 2000000000 0000 000</t>
  </si>
  <si>
    <t xml:space="preserve">  БЕЗВОЗМЕЗДНЫЕ ПОСТУПЛЕНИЯ</t>
  </si>
  <si>
    <t xml:space="preserve">  Субвенции бюджетам субъектов Российской Федерации и муниципальных образований</t>
  </si>
  <si>
    <t>000 2180000000 0000 000</t>
  </si>
  <si>
    <t>000 219000000 0000 000</t>
  </si>
  <si>
    <t>ИТОГО ДОХОДОВ</t>
  </si>
  <si>
    <t>РАСХОДЫ</t>
  </si>
  <si>
    <t xml:space="preserve">Общегосударственные вопросы   </t>
  </si>
  <si>
    <t>Национальная безопасность и правоохранительная деятельность</t>
  </si>
  <si>
    <t xml:space="preserve">Национальная экономика </t>
  </si>
  <si>
    <t>Жилищно-коммунальное хозяйство</t>
  </si>
  <si>
    <t xml:space="preserve">Образование </t>
  </si>
  <si>
    <t xml:space="preserve">Культура, кинематография </t>
  </si>
  <si>
    <t xml:space="preserve">Здравоохранение </t>
  </si>
  <si>
    <t xml:space="preserve">Социальная политика </t>
  </si>
  <si>
    <t>Физическая культура и спорт</t>
  </si>
  <si>
    <t>ИТОГО РАСХОДОВ</t>
  </si>
  <si>
    <t>0100</t>
  </si>
  <si>
    <t>0300</t>
  </si>
  <si>
    <t>0400</t>
  </si>
  <si>
    <t>0500</t>
  </si>
  <si>
    <t>0700</t>
  </si>
  <si>
    <t>0800</t>
  </si>
  <si>
    <t>0900</t>
  </si>
  <si>
    <t>000 1030000000 0000 000</t>
  </si>
  <si>
    <t>НАЛОГИ НА ТОВАРЫ, РАБОТЫ, УСЛУГИ, РЕАЛИЗУЕМЫЕ НА ТЕРРИТОРИИ РОССИЙСКОЙ ФЕДЕРАЦИИ</t>
  </si>
  <si>
    <t>Налог, взимаемый с применением патентной системы</t>
  </si>
  <si>
    <t xml:space="preserve"> Иные межбюджетные трансферты </t>
  </si>
  <si>
    <t xml:space="preserve"> Субсидии бюджетам бюджетной системы Российской Федерации (межбюджетные субсидии)</t>
  </si>
  <si>
    <t xml:space="preserve"> Доходы бюджетов бюджетной системы РФ от возврата остатков субсидий, субвенций и иных межбюджетных трансфертов имеющих целевое назначение прошлых лет</t>
  </si>
  <si>
    <t xml:space="preserve"> Возврат остатков субсидий, субвенций  и иных межбюджетных трансфертов, имеющих целевое назначение, прошлых лет</t>
  </si>
  <si>
    <t>000 1050400002 0000 110</t>
  </si>
  <si>
    <t xml:space="preserve">  Дотации бюджетам бюджетной системы Российской Федерации</t>
  </si>
  <si>
    <t xml:space="preserve">Дефицит </t>
  </si>
  <si>
    <t xml:space="preserve"> 000 2020100000 0000 150</t>
  </si>
  <si>
    <t xml:space="preserve"> 000 2020200000 0000 150</t>
  </si>
  <si>
    <t xml:space="preserve"> 000 2020300000 0000 150</t>
  </si>
  <si>
    <t>000 2020400000 0000 150</t>
  </si>
  <si>
    <t xml:space="preserve">  Иные источники внутреннего финансирования дефицитов бюджетов</t>
  </si>
  <si>
    <t>000 01 06 00 00 00 0000 000</t>
  </si>
  <si>
    <t xml:space="preserve">  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</si>
  <si>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</si>
  <si>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 xml:space="preserve"> 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</si>
  <si>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</si>
  <si>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Изменение остатков средств</t>
  </si>
  <si>
    <t>000 01 05 00 00 00 0000 000</t>
  </si>
  <si>
    <t xml:space="preserve">  Увеличение прочих остатков денежных средств бюджетов муниципальных районов</t>
  </si>
  <si>
    <t>000 01 05 02 01 05 0000 510</t>
  </si>
  <si>
    <t xml:space="preserve">  Уменьшение прочих остатков денежных средств бюджетов муниципальных районов</t>
  </si>
  <si>
    <t>000 01 05 02 01 05 0000 610</t>
  </si>
  <si>
    <t>Источники финансирования дефицита бюджета - всего</t>
  </si>
  <si>
    <t>Тейковского муниципального района за 2020 год</t>
  </si>
  <si>
    <t>Утверждено в бюджете на 2020 г.</t>
  </si>
  <si>
    <t>Фактически поступило                за 9 месяцев              2020 г.</t>
  </si>
  <si>
    <t>Ожидаемое исполнение            за 2020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</si>
</sst>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rgb="FF000000"/>
      <name val="Arial Cyr"/>
    </font>
    <font>
      <sz val="8"/>
      <color rgb="FF000000"/>
      <name val="Arial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49" fontId="9" fillId="0" borderId="4">
      <alignment horizontal="center"/>
    </xf>
    <xf numFmtId="0" fontId="9" fillId="0" borderId="5">
      <alignment horizontal="left" wrapText="1" indent="2"/>
    </xf>
    <xf numFmtId="0" fontId="9" fillId="0" borderId="6">
      <alignment horizontal="left" wrapText="1"/>
    </xf>
    <xf numFmtId="49" fontId="9" fillId="0" borderId="7">
      <alignment horizontal="center" vertical="center"/>
    </xf>
    <xf numFmtId="4" fontId="9" fillId="0" borderId="7">
      <alignment horizontal="right" shrinkToFit="1"/>
    </xf>
    <xf numFmtId="0" fontId="10" fillId="2" borderId="8">
      <alignment wrapText="1"/>
    </xf>
    <xf numFmtId="49" fontId="9" fillId="0" borderId="7">
      <alignment horizontal="center" vertical="center" shrinkToFit="1"/>
    </xf>
    <xf numFmtId="0" fontId="9" fillId="0" borderId="8">
      <alignment horizontal="left" wrapText="1"/>
    </xf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13" fillId="0" borderId="7" xfId="5" applyFont="1" applyAlignment="1" applyProtection="1">
      <alignment horizontal="center" shrinkToFit="1"/>
    </xf>
    <xf numFmtId="49" fontId="12" fillId="0" borderId="9" xfId="4" applyFont="1" applyBorder="1" applyProtection="1">
      <alignment horizontal="center" vertical="center"/>
    </xf>
    <xf numFmtId="49" fontId="12" fillId="0" borderId="10" xfId="4" applyFont="1" applyBorder="1" applyProtection="1">
      <alignment horizontal="center" vertical="center"/>
    </xf>
    <xf numFmtId="0" fontId="3" fillId="0" borderId="11" xfId="0" applyFont="1" applyBorder="1" applyAlignment="1">
      <alignment horizontal="center"/>
    </xf>
    <xf numFmtId="4" fontId="13" fillId="0" borderId="12" xfId="5" applyFont="1" applyBorder="1" applyAlignment="1" applyProtection="1">
      <alignment horizontal="center" shrinkToFit="1"/>
    </xf>
    <xf numFmtId="4" fontId="13" fillId="0" borderId="13" xfId="5" applyFont="1" applyBorder="1" applyAlignment="1" applyProtection="1">
      <alignment horizontal="center" shrinkToFit="1"/>
    </xf>
    <xf numFmtId="0" fontId="12" fillId="0" borderId="1" xfId="3" applyNumberFormat="1" applyFont="1" applyBorder="1" applyProtection="1">
      <alignment horizontal="left" wrapText="1"/>
    </xf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1" fillId="0" borderId="1" xfId="8" applyNumberFormat="1" applyFont="1" applyBorder="1" applyProtection="1">
      <alignment horizontal="left" wrapText="1"/>
    </xf>
    <xf numFmtId="49" fontId="12" fillId="0" borderId="9" xfId="7" applyFont="1" applyBorder="1" applyProtection="1">
      <alignment horizontal="center" vertical="center" shrinkToFit="1"/>
    </xf>
    <xf numFmtId="0" fontId="12" fillId="0" borderId="2" xfId="3" applyNumberFormat="1" applyFont="1" applyBorder="1" applyProtection="1">
      <alignment horizontal="left" wrapText="1"/>
    </xf>
    <xf numFmtId="0" fontId="12" fillId="2" borderId="1" xfId="6" applyNumberFormat="1" applyFont="1" applyBorder="1" applyProtection="1">
      <alignment wrapText="1"/>
    </xf>
    <xf numFmtId="4" fontId="13" fillId="0" borderId="1" xfId="5" applyFont="1" applyBorder="1" applyAlignment="1" applyProtection="1">
      <alignment horizontal="center" shrinkToFi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</cellXfs>
  <cellStyles count="9">
    <cellStyle name="xl107" xfId="4"/>
    <cellStyle name="xl110" xfId="5"/>
    <cellStyle name="xl118" xfId="6"/>
    <cellStyle name="xl121" xfId="7"/>
    <cellStyle name="xl32" xfId="2"/>
    <cellStyle name="xl45" xfId="1"/>
    <cellStyle name="xl70" xfId="3"/>
    <cellStyle name="xl71" xf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view="pageBreakPreview" topLeftCell="A31" zoomScaleSheetLayoutView="100" workbookViewId="0">
      <selection activeCell="K36" sqref="K36"/>
    </sheetView>
  </sheetViews>
  <sheetFormatPr defaultRowHeight="15"/>
  <cols>
    <col min="1" max="1" width="20.85546875" style="2" customWidth="1"/>
    <col min="2" max="2" width="32" style="2" customWidth="1"/>
    <col min="3" max="3" width="15.42578125" style="2" customWidth="1"/>
    <col min="4" max="4" width="16.5703125" style="2" customWidth="1"/>
    <col min="5" max="5" width="22.7109375" style="2" customWidth="1"/>
    <col min="6" max="16384" width="9.140625" style="2"/>
  </cols>
  <sheetData>
    <row r="1" spans="1:5" ht="15.75">
      <c r="A1" s="41" t="s">
        <v>0</v>
      </c>
      <c r="B1" s="42"/>
      <c r="C1" s="42"/>
      <c r="D1" s="42"/>
      <c r="E1" s="42"/>
    </row>
    <row r="2" spans="1:5">
      <c r="A2" s="43" t="s">
        <v>1</v>
      </c>
      <c r="B2" s="42"/>
      <c r="C2" s="42"/>
      <c r="D2" s="42"/>
      <c r="E2" s="42"/>
    </row>
    <row r="3" spans="1:5">
      <c r="A3" s="43" t="s">
        <v>96</v>
      </c>
      <c r="B3" s="42"/>
      <c r="C3" s="42"/>
      <c r="D3" s="42"/>
      <c r="E3" s="42"/>
    </row>
    <row r="4" spans="1:5" ht="18.75">
      <c r="A4" s="1"/>
    </row>
    <row r="5" spans="1:5" ht="74.25" customHeight="1">
      <c r="A5" s="46" t="s">
        <v>2</v>
      </c>
      <c r="B5" s="46" t="s">
        <v>3</v>
      </c>
      <c r="C5" s="46" t="s">
        <v>97</v>
      </c>
      <c r="D5" s="46" t="s">
        <v>98</v>
      </c>
      <c r="E5" s="46" t="s">
        <v>99</v>
      </c>
    </row>
    <row r="6" spans="1:5">
      <c r="A6" s="46"/>
      <c r="B6" s="46"/>
      <c r="C6" s="46"/>
      <c r="D6" s="46"/>
      <c r="E6" s="46"/>
    </row>
    <row r="7" spans="1:5" ht="17.25" customHeight="1">
      <c r="A7" s="4"/>
      <c r="B7" s="11" t="s">
        <v>4</v>
      </c>
      <c r="C7" s="30"/>
      <c r="D7" s="30"/>
      <c r="E7" s="30"/>
    </row>
    <row r="8" spans="1:5" ht="28.5" customHeight="1">
      <c r="A8" s="6" t="s">
        <v>5</v>
      </c>
      <c r="B8" s="16" t="s">
        <v>6</v>
      </c>
      <c r="C8" s="30">
        <f>C9+C12+C16+C20+C24+C29+C28+C27+C26+C19+C18+C11</f>
        <v>52941541.160000004</v>
      </c>
      <c r="D8" s="30">
        <f>D9+D12+D16+D20+D24+D29+D28+D27+D26+D19+D18+D11</f>
        <v>37388699.199999996</v>
      </c>
      <c r="E8" s="30">
        <f>E9+E12+E16+E20+E24+E29+E28+E27+E26+E19+E18+E11</f>
        <v>50616380.900000006</v>
      </c>
    </row>
    <row r="9" spans="1:5" ht="21" customHeight="1">
      <c r="A9" s="6" t="s">
        <v>7</v>
      </c>
      <c r="B9" s="16" t="s">
        <v>8</v>
      </c>
      <c r="C9" s="30">
        <f>C10</f>
        <v>37971250</v>
      </c>
      <c r="D9" s="30">
        <f t="shared" ref="D9:E9" si="0">D10</f>
        <v>26237009.079999998</v>
      </c>
      <c r="E9" s="30">
        <f t="shared" si="0"/>
        <v>36562850</v>
      </c>
    </row>
    <row r="10" spans="1:5" ht="19.5" customHeight="1">
      <c r="A10" s="6" t="s">
        <v>9</v>
      </c>
      <c r="B10" s="16" t="s">
        <v>10</v>
      </c>
      <c r="C10" s="30">
        <v>37971250</v>
      </c>
      <c r="D10" s="30">
        <v>26237009.079999998</v>
      </c>
      <c r="E10" s="30">
        <v>36562850</v>
      </c>
    </row>
    <row r="11" spans="1:5" ht="46.5" customHeight="1">
      <c r="A11" s="10" t="s">
        <v>69</v>
      </c>
      <c r="B11" s="16" t="s">
        <v>70</v>
      </c>
      <c r="C11" s="30">
        <v>6664252.4900000002</v>
      </c>
      <c r="D11" s="30">
        <v>4397289.58</v>
      </c>
      <c r="E11" s="30">
        <v>5863100</v>
      </c>
    </row>
    <row r="12" spans="1:5" ht="21" customHeight="1">
      <c r="A12" s="6" t="s">
        <v>11</v>
      </c>
      <c r="B12" s="16" t="s">
        <v>12</v>
      </c>
      <c r="C12" s="30">
        <f>C13+C14+C15</f>
        <v>1961900</v>
      </c>
      <c r="D12" s="30">
        <f t="shared" ref="D12:E12" si="1">D13+D14+D15</f>
        <v>1293213.8999999999</v>
      </c>
      <c r="E12" s="30">
        <f t="shared" si="1"/>
        <v>1691620</v>
      </c>
    </row>
    <row r="13" spans="1:5" ht="29.25" customHeight="1">
      <c r="A13" s="6" t="s">
        <v>13</v>
      </c>
      <c r="B13" s="16" t="s">
        <v>14</v>
      </c>
      <c r="C13" s="30">
        <v>1550000</v>
      </c>
      <c r="D13" s="30">
        <v>964369.51</v>
      </c>
      <c r="E13" s="30">
        <v>1300000</v>
      </c>
    </row>
    <row r="14" spans="1:5" ht="21" customHeight="1">
      <c r="A14" s="6" t="s">
        <v>15</v>
      </c>
      <c r="B14" s="16" t="s">
        <v>16</v>
      </c>
      <c r="C14" s="30">
        <v>211900</v>
      </c>
      <c r="D14" s="30">
        <v>259680.15</v>
      </c>
      <c r="E14" s="30">
        <v>266620</v>
      </c>
    </row>
    <row r="15" spans="1:5" ht="24" customHeight="1">
      <c r="A15" s="6" t="s">
        <v>76</v>
      </c>
      <c r="B15" s="16" t="s">
        <v>71</v>
      </c>
      <c r="C15" s="30">
        <v>200000</v>
      </c>
      <c r="D15" s="30">
        <v>69164.240000000005</v>
      </c>
      <c r="E15" s="30">
        <v>125000</v>
      </c>
    </row>
    <row r="16" spans="1:5" ht="38.25" customHeight="1">
      <c r="A16" s="6" t="s">
        <v>17</v>
      </c>
      <c r="B16" s="16" t="s">
        <v>18</v>
      </c>
      <c r="C16" s="30">
        <f>C17</f>
        <v>169000</v>
      </c>
      <c r="D16" s="30">
        <f t="shared" ref="D16:E16" si="2">D17</f>
        <v>710634.26</v>
      </c>
      <c r="E16" s="30">
        <f t="shared" si="2"/>
        <v>950000</v>
      </c>
    </row>
    <row r="17" spans="1:5" ht="18" customHeight="1">
      <c r="A17" s="6" t="s">
        <v>19</v>
      </c>
      <c r="B17" s="16" t="s">
        <v>20</v>
      </c>
      <c r="C17" s="30">
        <v>169000</v>
      </c>
      <c r="D17" s="30">
        <v>710634.26</v>
      </c>
      <c r="E17" s="30">
        <v>950000</v>
      </c>
    </row>
    <row r="18" spans="1:5" ht="20.25" customHeight="1">
      <c r="A18" s="6" t="s">
        <v>21</v>
      </c>
      <c r="B18" s="16" t="s">
        <v>22</v>
      </c>
      <c r="C18" s="30"/>
      <c r="D18" s="30">
        <v>10502.31</v>
      </c>
      <c r="E18" s="30">
        <v>13000</v>
      </c>
    </row>
    <row r="19" spans="1:5" ht="34.5" customHeight="1">
      <c r="A19" s="14" t="s">
        <v>23</v>
      </c>
      <c r="B19" s="13" t="s">
        <v>24</v>
      </c>
      <c r="C19" s="30"/>
      <c r="D19" s="30"/>
      <c r="E19" s="30"/>
    </row>
    <row r="20" spans="1:5" ht="51.75" customHeight="1">
      <c r="A20" s="6" t="s">
        <v>25</v>
      </c>
      <c r="B20" s="7" t="s">
        <v>26</v>
      </c>
      <c r="C20" s="30">
        <f>C21+C22+C23</f>
        <v>2524411.67</v>
      </c>
      <c r="D20" s="30">
        <f>D21+D22+D23</f>
        <v>2339630.2200000002</v>
      </c>
      <c r="E20" s="30">
        <f>E21+E22+E23</f>
        <v>2580991.77</v>
      </c>
    </row>
    <row r="21" spans="1:5" ht="25.5" customHeight="1">
      <c r="A21" s="14" t="s">
        <v>27</v>
      </c>
      <c r="B21" s="13" t="s">
        <v>28</v>
      </c>
      <c r="C21" s="30"/>
      <c r="D21" s="30">
        <v>2694.1</v>
      </c>
      <c r="E21" s="30">
        <v>2694.1</v>
      </c>
    </row>
    <row r="22" spans="1:5" ht="70.5" customHeight="1">
      <c r="A22" s="6" t="s">
        <v>29</v>
      </c>
      <c r="B22" s="7" t="s">
        <v>30</v>
      </c>
      <c r="C22" s="30">
        <v>2327897.67</v>
      </c>
      <c r="D22" s="30">
        <v>2110660.64</v>
      </c>
      <c r="E22" s="30">
        <v>2327897.67</v>
      </c>
    </row>
    <row r="23" spans="1:5" ht="85.5" customHeight="1">
      <c r="A23" s="6" t="s">
        <v>31</v>
      </c>
      <c r="B23" s="7" t="s">
        <v>32</v>
      </c>
      <c r="C23" s="30">
        <v>196514</v>
      </c>
      <c r="D23" s="30">
        <v>226275.48</v>
      </c>
      <c r="E23" s="30">
        <v>250400</v>
      </c>
    </row>
    <row r="24" spans="1:5" ht="27.75" customHeight="1">
      <c r="A24" s="6" t="s">
        <v>33</v>
      </c>
      <c r="B24" s="7" t="s">
        <v>34</v>
      </c>
      <c r="C24" s="30">
        <f>C25</f>
        <v>0</v>
      </c>
      <c r="D24" s="30">
        <f t="shared" ref="D24:E24" si="3">D25</f>
        <v>547492.13</v>
      </c>
      <c r="E24" s="30">
        <f t="shared" si="3"/>
        <v>547492.13</v>
      </c>
    </row>
    <row r="25" spans="1:5" ht="28.5" customHeight="1">
      <c r="A25" s="6" t="s">
        <v>35</v>
      </c>
      <c r="B25" s="7" t="s">
        <v>36</v>
      </c>
      <c r="C25" s="30"/>
      <c r="D25" s="30">
        <v>547492.13</v>
      </c>
      <c r="E25" s="30">
        <v>547492.13</v>
      </c>
    </row>
    <row r="26" spans="1:5" ht="39" customHeight="1">
      <c r="A26" s="6" t="s">
        <v>37</v>
      </c>
      <c r="B26" s="7" t="s">
        <v>38</v>
      </c>
      <c r="C26" s="30">
        <v>1578300</v>
      </c>
      <c r="D26" s="30">
        <v>866245.58</v>
      </c>
      <c r="E26" s="30">
        <v>1278300</v>
      </c>
    </row>
    <row r="27" spans="1:5" ht="38.25" customHeight="1">
      <c r="A27" s="6" t="s">
        <v>39</v>
      </c>
      <c r="B27" s="7" t="s">
        <v>40</v>
      </c>
      <c r="C27" s="30">
        <v>1686377</v>
      </c>
      <c r="D27" s="30">
        <v>647547.75</v>
      </c>
      <c r="E27" s="30">
        <v>745527</v>
      </c>
    </row>
    <row r="28" spans="1:5" ht="24" customHeight="1">
      <c r="A28" s="6" t="s">
        <v>41</v>
      </c>
      <c r="B28" s="7" t="s">
        <v>42</v>
      </c>
      <c r="C28" s="30">
        <v>5250</v>
      </c>
      <c r="D28" s="30">
        <v>101634.39</v>
      </c>
      <c r="E28" s="30">
        <v>116500</v>
      </c>
    </row>
    <row r="29" spans="1:5">
      <c r="A29" s="6" t="s">
        <v>43</v>
      </c>
      <c r="B29" s="7" t="s">
        <v>44</v>
      </c>
      <c r="C29" s="30">
        <v>380800</v>
      </c>
      <c r="D29" s="30">
        <v>237500</v>
      </c>
      <c r="E29" s="30">
        <v>267000</v>
      </c>
    </row>
    <row r="30" spans="1:5" ht="21" customHeight="1">
      <c r="A30" s="6" t="s">
        <v>45</v>
      </c>
      <c r="B30" s="7" t="s">
        <v>46</v>
      </c>
      <c r="C30" s="30">
        <f>C31+C32+C33+C34+C36+C37</f>
        <v>197154109.40000001</v>
      </c>
      <c r="D30" s="30">
        <f t="shared" ref="D30:E30" si="4">D31+D32+D33+D34+D36+D37</f>
        <v>127765240.34999999</v>
      </c>
      <c r="E30" s="30">
        <f t="shared" si="4"/>
        <v>196900638.05999997</v>
      </c>
    </row>
    <row r="31" spans="1:5" ht="25.5" customHeight="1">
      <c r="A31" s="6" t="s">
        <v>79</v>
      </c>
      <c r="B31" s="7" t="s">
        <v>77</v>
      </c>
      <c r="C31" s="30">
        <v>87504260</v>
      </c>
      <c r="D31" s="30">
        <v>66047408</v>
      </c>
      <c r="E31" s="30">
        <v>87504260</v>
      </c>
    </row>
    <row r="32" spans="1:5" ht="37.5" customHeight="1">
      <c r="A32" s="6" t="s">
        <v>80</v>
      </c>
      <c r="B32" s="7" t="s">
        <v>73</v>
      </c>
      <c r="C32" s="30">
        <v>37820283.390000001</v>
      </c>
      <c r="D32" s="30">
        <v>9533852.9600000009</v>
      </c>
      <c r="E32" s="30">
        <v>37820283.390000001</v>
      </c>
    </row>
    <row r="33" spans="1:5" ht="36.75" customHeight="1">
      <c r="A33" s="6" t="s">
        <v>81</v>
      </c>
      <c r="B33" s="7" t="s">
        <v>47</v>
      </c>
      <c r="C33" s="30">
        <v>70104686.010000005</v>
      </c>
      <c r="D33" s="30">
        <v>51760970.759999998</v>
      </c>
      <c r="E33" s="30">
        <v>69851029.5</v>
      </c>
    </row>
    <row r="34" spans="1:5" ht="21.75" customHeight="1">
      <c r="A34" s="37" t="s">
        <v>82</v>
      </c>
      <c r="B34" s="38" t="s">
        <v>72</v>
      </c>
      <c r="C34" s="40">
        <v>1724880</v>
      </c>
      <c r="D34" s="40">
        <v>422823.46</v>
      </c>
      <c r="E34" s="40">
        <v>1724880</v>
      </c>
    </row>
    <row r="35" spans="1:5" ht="15" hidden="1" customHeight="1">
      <c r="A35" s="37"/>
      <c r="B35" s="39"/>
      <c r="C35" s="40"/>
      <c r="D35" s="40"/>
      <c r="E35" s="40"/>
    </row>
    <row r="36" spans="1:5" ht="47.25" customHeight="1">
      <c r="A36" s="14" t="s">
        <v>48</v>
      </c>
      <c r="B36" s="15" t="s">
        <v>74</v>
      </c>
      <c r="C36" s="30"/>
      <c r="D36" s="30">
        <v>185.17</v>
      </c>
      <c r="E36" s="30">
        <v>185.17</v>
      </c>
    </row>
    <row r="37" spans="1:5" ht="33.75">
      <c r="A37" s="14" t="s">
        <v>49</v>
      </c>
      <c r="B37" s="15" t="s">
        <v>75</v>
      </c>
      <c r="C37" s="30"/>
      <c r="D37" s="30"/>
      <c r="E37" s="30"/>
    </row>
    <row r="38" spans="1:5">
      <c r="A38" s="3"/>
      <c r="B38" s="8" t="s">
        <v>50</v>
      </c>
      <c r="C38" s="31">
        <f>C8+C30</f>
        <v>250095650.56</v>
      </c>
      <c r="D38" s="31">
        <f>D8+D30</f>
        <v>165153939.54999998</v>
      </c>
      <c r="E38" s="31">
        <f>E8+E30</f>
        <v>247517018.95999998</v>
      </c>
    </row>
    <row r="39" spans="1:5" ht="13.5" customHeight="1">
      <c r="A39" s="3"/>
      <c r="B39" s="5" t="s">
        <v>51</v>
      </c>
      <c r="C39" s="30"/>
      <c r="D39" s="30"/>
      <c r="E39" s="30"/>
    </row>
    <row r="40" spans="1:5">
      <c r="A40" s="12" t="s">
        <v>62</v>
      </c>
      <c r="B40" s="13" t="s">
        <v>52</v>
      </c>
      <c r="C40" s="30">
        <v>29616248.789999999</v>
      </c>
      <c r="D40" s="30">
        <v>17358266.32</v>
      </c>
      <c r="E40" s="30">
        <v>28026130</v>
      </c>
    </row>
    <row r="41" spans="1:5" ht="27.75" customHeight="1">
      <c r="A41" s="44" t="s">
        <v>63</v>
      </c>
      <c r="B41" s="45" t="s">
        <v>53</v>
      </c>
      <c r="C41" s="30">
        <v>6267796</v>
      </c>
      <c r="D41" s="40">
        <v>4021007.01</v>
      </c>
      <c r="E41" s="40">
        <v>6267796</v>
      </c>
    </row>
    <row r="42" spans="1:5" ht="15" hidden="1" customHeight="1">
      <c r="A42" s="44"/>
      <c r="B42" s="45"/>
      <c r="C42" s="30"/>
      <c r="D42" s="40"/>
      <c r="E42" s="40"/>
    </row>
    <row r="43" spans="1:5">
      <c r="A43" s="12" t="s">
        <v>64</v>
      </c>
      <c r="B43" s="13" t="s">
        <v>54</v>
      </c>
      <c r="C43" s="30">
        <v>22569170.420000002</v>
      </c>
      <c r="D43" s="30">
        <v>4501608.16</v>
      </c>
      <c r="E43" s="30">
        <v>22315514</v>
      </c>
    </row>
    <row r="44" spans="1:5">
      <c r="A44" s="12" t="s">
        <v>65</v>
      </c>
      <c r="B44" s="13" t="s">
        <v>55</v>
      </c>
      <c r="C44" s="30">
        <v>36219043.399999999</v>
      </c>
      <c r="D44" s="30">
        <v>19726245.300000001</v>
      </c>
      <c r="E44" s="30">
        <v>36219043.399999999</v>
      </c>
    </row>
    <row r="45" spans="1:5">
      <c r="A45" s="12" t="s">
        <v>66</v>
      </c>
      <c r="B45" s="13" t="s">
        <v>56</v>
      </c>
      <c r="C45" s="30">
        <v>151273638.24000001</v>
      </c>
      <c r="D45" s="30">
        <v>105783477.38</v>
      </c>
      <c r="E45" s="30">
        <v>150538781.84999999</v>
      </c>
    </row>
    <row r="46" spans="1:5" ht="18.75" customHeight="1">
      <c r="A46" s="44" t="s">
        <v>67</v>
      </c>
      <c r="B46" s="45" t="s">
        <v>57</v>
      </c>
      <c r="C46" s="30">
        <v>15469828</v>
      </c>
      <c r="D46" s="40">
        <v>10265810.84</v>
      </c>
      <c r="E46" s="40">
        <v>15469828</v>
      </c>
    </row>
    <row r="47" spans="1:5" ht="15" hidden="1" customHeight="1">
      <c r="A47" s="44"/>
      <c r="B47" s="45"/>
      <c r="C47" s="30"/>
      <c r="D47" s="40"/>
      <c r="E47" s="40"/>
    </row>
    <row r="48" spans="1:5">
      <c r="A48" s="12" t="s">
        <v>68</v>
      </c>
      <c r="B48" s="13" t="s">
        <v>58</v>
      </c>
      <c r="C48" s="30"/>
      <c r="D48" s="30"/>
      <c r="E48" s="30"/>
    </row>
    <row r="49" spans="1:5">
      <c r="A49" s="12">
        <v>1000</v>
      </c>
      <c r="B49" s="13" t="s">
        <v>59</v>
      </c>
      <c r="C49" s="30">
        <v>3934825.3</v>
      </c>
      <c r="D49" s="30">
        <v>3031565.93</v>
      </c>
      <c r="E49" s="30">
        <v>3934825.3</v>
      </c>
    </row>
    <row r="50" spans="1:5">
      <c r="A50" s="12">
        <v>1100</v>
      </c>
      <c r="B50" s="13" t="s">
        <v>60</v>
      </c>
      <c r="C50" s="30">
        <v>489520</v>
      </c>
      <c r="D50" s="30">
        <v>224220.28</v>
      </c>
      <c r="E50" s="30">
        <v>489520</v>
      </c>
    </row>
    <row r="51" spans="1:5">
      <c r="A51" s="9"/>
      <c r="B51" s="8" t="s">
        <v>61</v>
      </c>
      <c r="C51" s="31">
        <f>C40+C41+C43+C44+C45+C46+C48+C49+C50</f>
        <v>265840070.15000004</v>
      </c>
      <c r="D51" s="31">
        <f t="shared" ref="D51:E51" si="5">D40+D41+D43+D44+D45+D46+D48+D49+D50</f>
        <v>164912201.22</v>
      </c>
      <c r="E51" s="31">
        <f t="shared" si="5"/>
        <v>263261438.55000001</v>
      </c>
    </row>
    <row r="52" spans="1:5" ht="15.75">
      <c r="A52" s="17"/>
      <c r="B52" s="18" t="s">
        <v>78</v>
      </c>
      <c r="C52" s="29">
        <f>C51-C38</f>
        <v>15744419.590000033</v>
      </c>
      <c r="D52" s="29">
        <f t="shared" ref="D52:E52" si="6">D51-D38</f>
        <v>-241738.32999998331</v>
      </c>
      <c r="E52" s="29">
        <f t="shared" si="6"/>
        <v>15744419.590000033</v>
      </c>
    </row>
    <row r="53" spans="1:5" ht="22.5">
      <c r="A53" s="17"/>
      <c r="B53" s="32" t="s">
        <v>95</v>
      </c>
      <c r="C53" s="29">
        <v>10466796.890000001</v>
      </c>
      <c r="D53" s="29">
        <v>1402688.79</v>
      </c>
      <c r="E53" s="29">
        <f>E57+E54</f>
        <v>15744419.590000004</v>
      </c>
    </row>
    <row r="54" spans="1:5" ht="23.25">
      <c r="A54" s="23" t="s">
        <v>84</v>
      </c>
      <c r="B54" s="28" t="s">
        <v>83</v>
      </c>
      <c r="C54" s="25"/>
      <c r="D54" s="22">
        <v>33075</v>
      </c>
      <c r="E54" s="19">
        <v>181200</v>
      </c>
    </row>
    <row r="55" spans="1:5" ht="61.5" customHeight="1">
      <c r="A55" s="23" t="s">
        <v>86</v>
      </c>
      <c r="B55" s="28" t="s">
        <v>85</v>
      </c>
      <c r="C55" s="26">
        <v>181200</v>
      </c>
      <c r="D55" s="22">
        <v>33075</v>
      </c>
      <c r="E55" s="19">
        <v>181200</v>
      </c>
    </row>
    <row r="56" spans="1:5" ht="57">
      <c r="A56" s="24" t="s">
        <v>88</v>
      </c>
      <c r="B56" s="34" t="s">
        <v>87</v>
      </c>
      <c r="C56" s="27">
        <v>-181200</v>
      </c>
      <c r="D56" s="20"/>
      <c r="E56" s="20"/>
    </row>
    <row r="57" spans="1:5">
      <c r="A57" s="23" t="s">
        <v>90</v>
      </c>
      <c r="B57" s="35" t="s">
        <v>89</v>
      </c>
      <c r="C57" s="36">
        <f>C58+C59</f>
        <v>15744419.590000004</v>
      </c>
      <c r="D57" s="26">
        <f>D58+D59</f>
        <v>-274813.33000001311</v>
      </c>
      <c r="E57" s="22">
        <f>E58+E59</f>
        <v>15563219.590000004</v>
      </c>
    </row>
    <row r="58" spans="1:5" ht="23.25">
      <c r="A58" s="23" t="s">
        <v>92</v>
      </c>
      <c r="B58" s="28" t="s">
        <v>91</v>
      </c>
      <c r="C58" s="36">
        <v>-250276850.56</v>
      </c>
      <c r="D58" s="26">
        <v>-166923243.80000001</v>
      </c>
      <c r="E58" s="21">
        <v>-247698218.96000001</v>
      </c>
    </row>
    <row r="59" spans="1:5" ht="23.25">
      <c r="A59" s="33" t="s">
        <v>94</v>
      </c>
      <c r="B59" s="28" t="s">
        <v>93</v>
      </c>
      <c r="C59" s="36">
        <v>266021270.15000001</v>
      </c>
      <c r="D59" s="26">
        <v>166648430.47</v>
      </c>
      <c r="E59" s="21">
        <v>263261438.55000001</v>
      </c>
    </row>
  </sheetData>
  <mergeCells count="21">
    <mergeCell ref="A1:E1"/>
    <mergeCell ref="A2:E2"/>
    <mergeCell ref="A3:E3"/>
    <mergeCell ref="A46:A47"/>
    <mergeCell ref="B46:B47"/>
    <mergeCell ref="D46:D47"/>
    <mergeCell ref="E46:E47"/>
    <mergeCell ref="A5:A6"/>
    <mergeCell ref="B5:B6"/>
    <mergeCell ref="C5:C6"/>
    <mergeCell ref="D5:D6"/>
    <mergeCell ref="E5:E6"/>
    <mergeCell ref="A41:A42"/>
    <mergeCell ref="B41:B42"/>
    <mergeCell ref="D41:D42"/>
    <mergeCell ref="E41:E42"/>
    <mergeCell ref="A34:A35"/>
    <mergeCell ref="B34:B35"/>
    <mergeCell ref="C34:C35"/>
    <mergeCell ref="D34:D35"/>
    <mergeCell ref="E34:E35"/>
  </mergeCells>
  <pageMargins left="0.7" right="0.7" top="0.75" bottom="0.75" header="0.3" footer="0.3"/>
  <pageSetup paperSize="9" scale="81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2020-12-15T14:22:45Z</dcterms:modified>
</cp:coreProperties>
</file>