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6" activeTab="11"/>
  </bookViews>
  <sheets>
    <sheet name="Приложение 1" sheetId="40" r:id="rId1"/>
    <sheet name="Приложение 2" sheetId="32" r:id="rId2"/>
    <sheet name="Приложение 3" sheetId="36" r:id="rId3"/>
    <sheet name="Приложение 4" sheetId="41" r:id="rId4"/>
    <sheet name="Приложение 5" sheetId="34" r:id="rId5"/>
    <sheet name="Приложение 6" sheetId="42" r:id="rId6"/>
    <sheet name="Приложение 7" sheetId="45" r:id="rId7"/>
    <sheet name="Приложение 8" sheetId="46" r:id="rId8"/>
    <sheet name="Приложение 9" sheetId="28" r:id="rId9"/>
    <sheet name="Приложение 10" sheetId="38" r:id="rId10"/>
    <sheet name="Приложение 11" sheetId="29" r:id="rId11"/>
    <sheet name="Приложение 12" sheetId="47" r:id="rId12"/>
    <sheet name="Приложение 13" sheetId="43" r:id="rId13"/>
    <sheet name="Приложение 14" sheetId="44" r:id="rId14"/>
  </sheets>
  <definedNames>
    <definedName name="_xlnm.Print_Area" localSheetId="10">'Приложение 11'!$A$1:$F$172</definedName>
    <definedName name="_xlnm.Print_Area" localSheetId="6">'Приложение 7'!$A$1:$D$283</definedName>
  </definedNames>
  <calcPr calcId="124519"/>
</workbook>
</file>

<file path=xl/calcChain.xml><?xml version="1.0" encoding="utf-8"?>
<calcChain xmlns="http://schemas.openxmlformats.org/spreadsheetml/2006/main">
  <c r="D15" i="45"/>
  <c r="D16"/>
  <c r="D24"/>
  <c r="F100" i="29"/>
  <c r="D94" i="45"/>
  <c r="E95" i="46"/>
  <c r="D95"/>
  <c r="G161" i="47"/>
  <c r="F161"/>
  <c r="G99"/>
  <c r="F99"/>
  <c r="G66"/>
  <c r="F66"/>
  <c r="G63"/>
  <c r="F63"/>
  <c r="G14"/>
  <c r="G171" s="1"/>
  <c r="F14"/>
  <c r="F171" s="1"/>
  <c r="F162" i="29"/>
  <c r="F67"/>
  <c r="F64"/>
  <c r="F14"/>
  <c r="E281" i="46"/>
  <c r="E280" s="1"/>
  <c r="D281"/>
  <c r="D280"/>
  <c r="E276"/>
  <c r="E275" s="1"/>
  <c r="D276"/>
  <c r="D275" s="1"/>
  <c r="E262"/>
  <c r="D262"/>
  <c r="E248"/>
  <c r="D248"/>
  <c r="E245"/>
  <c r="D245"/>
  <c r="E241"/>
  <c r="D241"/>
  <c r="E240"/>
  <c r="D240"/>
  <c r="E236"/>
  <c r="D236"/>
  <c r="E235"/>
  <c r="D235"/>
  <c r="E232"/>
  <c r="E231" s="1"/>
  <c r="D232"/>
  <c r="D231"/>
  <c r="E228"/>
  <c r="E227" s="1"/>
  <c r="D228"/>
  <c r="D227" s="1"/>
  <c r="E224"/>
  <c r="D224"/>
  <c r="D223" s="1"/>
  <c r="E223"/>
  <c r="E221"/>
  <c r="D221"/>
  <c r="D220" s="1"/>
  <c r="E220"/>
  <c r="E219" s="1"/>
  <c r="E215"/>
  <c r="E214" s="1"/>
  <c r="D215"/>
  <c r="D214"/>
  <c r="E210"/>
  <c r="E209" s="1"/>
  <c r="E208" s="1"/>
  <c r="D210"/>
  <c r="D209"/>
  <c r="D208" s="1"/>
  <c r="E205"/>
  <c r="D205"/>
  <c r="E204"/>
  <c r="D204"/>
  <c r="E201"/>
  <c r="D201"/>
  <c r="E200"/>
  <c r="D200"/>
  <c r="E199"/>
  <c r="D199"/>
  <c r="E197"/>
  <c r="D197"/>
  <c r="E196"/>
  <c r="D196"/>
  <c r="E194"/>
  <c r="D194"/>
  <c r="E193"/>
  <c r="D193"/>
  <c r="E190"/>
  <c r="D190"/>
  <c r="E189"/>
  <c r="D189"/>
  <c r="E186"/>
  <c r="D186"/>
  <c r="E185"/>
  <c r="D185"/>
  <c r="E182"/>
  <c r="D182"/>
  <c r="E181"/>
  <c r="D181"/>
  <c r="E179"/>
  <c r="D179"/>
  <c r="E176"/>
  <c r="D176"/>
  <c r="E175"/>
  <c r="D175"/>
  <c r="E173"/>
  <c r="D173"/>
  <c r="E172"/>
  <c r="D172"/>
  <c r="E170"/>
  <c r="D170"/>
  <c r="E169"/>
  <c r="D169"/>
  <c r="E167"/>
  <c r="D167"/>
  <c r="E166"/>
  <c r="D166"/>
  <c r="E165"/>
  <c r="D165"/>
  <c r="E163"/>
  <c r="D163"/>
  <c r="D162" s="1"/>
  <c r="E162"/>
  <c r="E160"/>
  <c r="D160"/>
  <c r="E159"/>
  <c r="D159"/>
  <c r="E156"/>
  <c r="D156"/>
  <c r="E155"/>
  <c r="D155"/>
  <c r="E153"/>
  <c r="D153"/>
  <c r="E152"/>
  <c r="D152"/>
  <c r="E151"/>
  <c r="E149"/>
  <c r="D149"/>
  <c r="D148" s="1"/>
  <c r="E148"/>
  <c r="E146"/>
  <c r="D146"/>
  <c r="D145" s="1"/>
  <c r="E145"/>
  <c r="E144"/>
  <c r="E140"/>
  <c r="D140"/>
  <c r="E139"/>
  <c r="D139"/>
  <c r="E137"/>
  <c r="D137"/>
  <c r="E136"/>
  <c r="D136"/>
  <c r="E135"/>
  <c r="D135"/>
  <c r="E131"/>
  <c r="D131"/>
  <c r="E130"/>
  <c r="D130"/>
  <c r="D129" s="1"/>
  <c r="E129"/>
  <c r="E127"/>
  <c r="D127"/>
  <c r="E126"/>
  <c r="D126"/>
  <c r="E124"/>
  <c r="D124"/>
  <c r="E123"/>
  <c r="D123"/>
  <c r="E122"/>
  <c r="D122"/>
  <c r="E120"/>
  <c r="D120"/>
  <c r="E119"/>
  <c r="D119"/>
  <c r="E111"/>
  <c r="D111"/>
  <c r="E110"/>
  <c r="D110"/>
  <c r="E107"/>
  <c r="D107"/>
  <c r="E102"/>
  <c r="D102"/>
  <c r="E100"/>
  <c r="D100"/>
  <c r="E94"/>
  <c r="D94"/>
  <c r="E93"/>
  <c r="D93"/>
  <c r="E91"/>
  <c r="D91"/>
  <c r="E90"/>
  <c r="D90"/>
  <c r="E86"/>
  <c r="D86"/>
  <c r="E85"/>
  <c r="D85"/>
  <c r="E81"/>
  <c r="D81"/>
  <c r="E80"/>
  <c r="D80"/>
  <c r="E70"/>
  <c r="D70"/>
  <c r="E69"/>
  <c r="D69"/>
  <c r="E65"/>
  <c r="D65"/>
  <c r="E62"/>
  <c r="D62"/>
  <c r="D61" s="1"/>
  <c r="E61"/>
  <c r="E47"/>
  <c r="D47"/>
  <c r="E39"/>
  <c r="D39"/>
  <c r="E38"/>
  <c r="D38"/>
  <c r="E35"/>
  <c r="D35"/>
  <c r="E34"/>
  <c r="D34"/>
  <c r="E28"/>
  <c r="D28"/>
  <c r="E27"/>
  <c r="D27"/>
  <c r="E25"/>
  <c r="D25"/>
  <c r="E18"/>
  <c r="D18"/>
  <c r="E17"/>
  <c r="D17"/>
  <c r="D16" s="1"/>
  <c r="E16"/>
  <c r="D280" i="45"/>
  <c r="D279" s="1"/>
  <c r="D275"/>
  <c r="D274" s="1"/>
  <c r="D261"/>
  <c r="D247"/>
  <c r="D244"/>
  <c r="D240"/>
  <c r="D239" s="1"/>
  <c r="D235"/>
  <c r="D234" s="1"/>
  <c r="D231"/>
  <c r="D230" s="1"/>
  <c r="D227"/>
  <c r="D226" s="1"/>
  <c r="D223"/>
  <c r="D222" s="1"/>
  <c r="D220"/>
  <c r="D219" s="1"/>
  <c r="D214"/>
  <c r="D213" s="1"/>
  <c r="D209"/>
  <c r="D208" s="1"/>
  <c r="D207" s="1"/>
  <c r="D204"/>
  <c r="D203" s="1"/>
  <c r="D200"/>
  <c r="D199" s="1"/>
  <c r="D198" s="1"/>
  <c r="D196"/>
  <c r="D195"/>
  <c r="D193"/>
  <c r="D192"/>
  <c r="D189"/>
  <c r="D188"/>
  <c r="D185"/>
  <c r="D184"/>
  <c r="D181"/>
  <c r="D180"/>
  <c r="D178"/>
  <c r="D175"/>
  <c r="D174" s="1"/>
  <c r="D172"/>
  <c r="D171" s="1"/>
  <c r="D169"/>
  <c r="D168" s="1"/>
  <c r="D166"/>
  <c r="D165" s="1"/>
  <c r="D162"/>
  <c r="D161" s="1"/>
  <c r="D159"/>
  <c r="D158"/>
  <c r="D155"/>
  <c r="D154"/>
  <c r="D152"/>
  <c r="D151"/>
  <c r="D148"/>
  <c r="D147"/>
  <c r="D145"/>
  <c r="D144"/>
  <c r="D143" s="1"/>
  <c r="D139"/>
  <c r="D138" s="1"/>
  <c r="D136"/>
  <c r="D135" s="1"/>
  <c r="D130"/>
  <c r="D129" s="1"/>
  <c r="D128" s="1"/>
  <c r="D126"/>
  <c r="D125"/>
  <c r="D123"/>
  <c r="D122" s="1"/>
  <c r="D121" s="1"/>
  <c r="D119"/>
  <c r="D118"/>
  <c r="D110"/>
  <c r="D109" s="1"/>
  <c r="D106"/>
  <c r="D101"/>
  <c r="D99"/>
  <c r="D93" s="1"/>
  <c r="D90"/>
  <c r="D89" s="1"/>
  <c r="D85"/>
  <c r="D84" s="1"/>
  <c r="D80"/>
  <c r="D79" s="1"/>
  <c r="D69"/>
  <c r="D68" s="1"/>
  <c r="D64"/>
  <c r="D61"/>
  <c r="D46"/>
  <c r="D38"/>
  <c r="D37"/>
  <c r="D34"/>
  <c r="D33"/>
  <c r="D27"/>
  <c r="D26" s="1"/>
  <c r="D22"/>
  <c r="D60" l="1"/>
  <c r="D150"/>
  <c r="F172" i="29"/>
  <c r="D164" i="45"/>
  <c r="D244" i="46"/>
  <c r="D14" i="45"/>
  <c r="D134"/>
  <c r="D218"/>
  <c r="D92"/>
  <c r="D243"/>
  <c r="D151" i="46"/>
  <c r="D226"/>
  <c r="E244"/>
  <c r="D144"/>
  <c r="D219"/>
  <c r="E226"/>
  <c r="E283" s="1"/>
  <c r="D225" i="45"/>
  <c r="D282" l="1"/>
  <c r="D283" i="46"/>
  <c r="D77" i="36" l="1"/>
  <c r="D74"/>
  <c r="C74"/>
  <c r="D31"/>
  <c r="D28"/>
  <c r="D25"/>
  <c r="D22"/>
  <c r="C93"/>
  <c r="C91"/>
  <c r="C90" s="1"/>
  <c r="C88"/>
  <c r="C86"/>
  <c r="C84"/>
  <c r="C82"/>
  <c r="C79"/>
  <c r="C77"/>
  <c r="C73"/>
  <c r="C69"/>
  <c r="C68" s="1"/>
  <c r="C62"/>
  <c r="C59"/>
  <c r="C58" s="1"/>
  <c r="C57" s="1"/>
  <c r="C54"/>
  <c r="C53" s="1"/>
  <c r="C52" s="1"/>
  <c r="C13" s="1"/>
  <c r="C50"/>
  <c r="C47"/>
  <c r="C43"/>
  <c r="C42" s="1"/>
  <c r="C40"/>
  <c r="C39"/>
  <c r="C37"/>
  <c r="C35"/>
  <c r="C31"/>
  <c r="C28"/>
  <c r="C25"/>
  <c r="C22"/>
  <c r="C21"/>
  <c r="C20" s="1"/>
  <c r="C15"/>
  <c r="C14" s="1"/>
  <c r="D93"/>
  <c r="D91"/>
  <c r="D90" s="1"/>
  <c r="D88"/>
  <c r="D86"/>
  <c r="D84"/>
  <c r="D82"/>
  <c r="D79"/>
  <c r="D73"/>
  <c r="D69"/>
  <c r="D68" s="1"/>
  <c r="D62"/>
  <c r="D59"/>
  <c r="D58" s="1"/>
  <c r="D57" s="1"/>
  <c r="D54"/>
  <c r="D53" s="1"/>
  <c r="D52" s="1"/>
  <c r="D50"/>
  <c r="D47"/>
  <c r="D43"/>
  <c r="D42" s="1"/>
  <c r="D40"/>
  <c r="D39" s="1"/>
  <c r="D37"/>
  <c r="D35"/>
  <c r="D21"/>
  <c r="D20" s="1"/>
  <c r="D15"/>
  <c r="D14" s="1"/>
  <c r="C98" i="32"/>
  <c r="C96"/>
  <c r="C95" s="1"/>
  <c r="C93"/>
  <c r="C91"/>
  <c r="C86" s="1"/>
  <c r="C89"/>
  <c r="C87"/>
  <c r="C84"/>
  <c r="C79" s="1"/>
  <c r="C82"/>
  <c r="C80"/>
  <c r="C77"/>
  <c r="C75"/>
  <c r="C74"/>
  <c r="C70"/>
  <c r="C69"/>
  <c r="C63"/>
  <c r="C60"/>
  <c r="C59" s="1"/>
  <c r="C58" s="1"/>
  <c r="C55"/>
  <c r="C54" s="1"/>
  <c r="C53" s="1"/>
  <c r="C51"/>
  <c r="C48"/>
  <c r="C47"/>
  <c r="C46" s="1"/>
  <c r="C44"/>
  <c r="C43" s="1"/>
  <c r="C41"/>
  <c r="C40"/>
  <c r="C38"/>
  <c r="C36"/>
  <c r="C34"/>
  <c r="C33"/>
  <c r="C30"/>
  <c r="C27"/>
  <c r="C24"/>
  <c r="C21"/>
  <c r="C20"/>
  <c r="C19" s="1"/>
  <c r="C14"/>
  <c r="C13" s="1"/>
  <c r="C12" l="1"/>
  <c r="D76" i="36"/>
  <c r="C76"/>
  <c r="D34"/>
  <c r="C81"/>
  <c r="C46"/>
  <c r="C45" s="1"/>
  <c r="C34"/>
  <c r="D46"/>
  <c r="D45" s="1"/>
  <c r="C72"/>
  <c r="C71" s="1"/>
  <c r="D13"/>
  <c r="D81"/>
  <c r="C73" i="32"/>
  <c r="C72" s="1"/>
  <c r="C100" l="1"/>
  <c r="D72" i="36"/>
  <c r="D71" s="1"/>
  <c r="D95" s="1"/>
  <c r="C95"/>
  <c r="C46" i="38" l="1"/>
  <c r="C42"/>
  <c r="C39"/>
  <c r="C33"/>
  <c r="C29"/>
  <c r="C25"/>
  <c r="C21"/>
  <c r="C12"/>
  <c r="D46"/>
  <c r="C45" i="28"/>
  <c r="C49" i="38" l="1"/>
  <c r="D42" l="1"/>
  <c r="D39"/>
  <c r="D33"/>
  <c r="D29"/>
  <c r="D25"/>
  <c r="D21"/>
  <c r="D12"/>
  <c r="D49" l="1"/>
  <c r="E25" i="34" l="1"/>
  <c r="E24" s="1"/>
  <c r="E23" s="1"/>
  <c r="D25"/>
  <c r="D24" s="1"/>
  <c r="D23" s="1"/>
  <c r="C25"/>
  <c r="C24" s="1"/>
  <c r="C23" s="1"/>
  <c r="E20"/>
  <c r="E19" s="1"/>
  <c r="E18" s="1"/>
  <c r="D20"/>
  <c r="D19" s="1"/>
  <c r="D18" s="1"/>
  <c r="C20"/>
  <c r="C19" s="1"/>
  <c r="C18" s="1"/>
  <c r="E16" l="1"/>
  <c r="E14" s="1"/>
  <c r="D16"/>
  <c r="D14" s="1"/>
  <c r="C16"/>
  <c r="C14" s="1"/>
  <c r="C20" i="28" l="1"/>
  <c r="C28" l="1"/>
  <c r="C32" l="1"/>
  <c r="C24" l="1"/>
  <c r="C41"/>
  <c r="C11"/>
  <c r="C38"/>
  <c r="C48" l="1"/>
</calcChain>
</file>

<file path=xl/sharedStrings.xml><?xml version="1.0" encoding="utf-8"?>
<sst xmlns="http://schemas.openxmlformats.org/spreadsheetml/2006/main" count="2975" uniqueCount="889">
  <si>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</si>
  <si>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</si>
  <si>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</si>
  <si>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</si>
  <si>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</si>
  <si>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</si>
  <si>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</si>
  <si>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</si>
  <si>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</si>
  <si>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</si>
  <si>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</si>
  <si>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</si>
  <si>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</si>
  <si>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</si>
  <si>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</si>
  <si>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</si>
  <si>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</si>
  <si>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</si>
  <si>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</si>
  <si>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</si>
  <si>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</si>
  <si>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</si>
  <si>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</si>
  <si>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</si>
  <si>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</si>
  <si>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</si>
  <si>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</si>
  <si>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</si>
  <si>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</si>
  <si>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</si>
  <si>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</si>
  <si>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</si>
  <si>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</si>
  <si>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</si>
  <si>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</si>
  <si>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</si>
  <si>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</si>
  <si>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</si>
  <si>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</si>
  <si>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</si>
  <si>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</si>
  <si>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</si>
  <si>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</si>
  <si>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</si>
  <si>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</si>
  <si>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</si>
  <si>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</si>
  <si>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</si>
  <si>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</si>
  <si>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</si>
  <si>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</si>
  <si>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</si>
  <si>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</si>
  <si>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</si>
  <si>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</si>
  <si>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</si>
  <si>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</si>
  <si>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</si>
  <si>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</si>
  <si>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</si>
  <si>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</si>
  <si>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</si>
  <si>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</si>
  <si>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</si>
  <si>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</si>
  <si>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</si>
  <si>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</si>
  <si>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</si>
  <si>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</si>
  <si>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</si>
  <si>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</si>
  <si>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</si>
  <si>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</si>
  <si>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</si>
  <si>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</si>
  <si>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</si>
  <si>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</si>
  <si>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</si>
  <si>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</si>
  <si>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</si>
  <si>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</si>
  <si>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</si>
  <si>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</si>
  <si>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</si>
  <si>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</si>
  <si>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</si>
  <si>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</si>
  <si>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</si>
  <si>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</si>
  <si>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</si>
  <si>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</si>
  <si>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</si>
  <si>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</si>
  <si>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</si>
  <si>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</si>
  <si>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</si>
  <si>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</si>
  <si>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</si>
  <si>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</si>
  <si>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</si>
  <si>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</si>
  <si>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</si>
  <si>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</si>
  <si>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</si>
  <si>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</si>
  <si>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</si>
  <si>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</si>
  <si>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</si>
  <si>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</si>
  <si>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</si>
  <si>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</si>
  <si>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</si>
  <si>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</si>
  <si>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</si>
  <si>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</si>
  <si>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</si>
  <si>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</si>
  <si>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</si>
  <si>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</si>
  <si>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</si>
  <si>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</si>
  <si>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</si>
  <si>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</si>
  <si>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</si>
  <si>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</si>
  <si>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</si>
  <si>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</si>
  <si>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</si>
  <si>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</si>
  <si>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</si>
  <si>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</si>
  <si>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</si>
  <si>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</si>
  <si>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</si>
  <si>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</si>
  <si>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</si>
  <si>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</si>
  <si>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</si>
  <si>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</si>
  <si>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</si>
  <si>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</si>
  <si>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</si>
  <si>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</si>
  <si>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</si>
  <si>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</si>
  <si>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</si>
  <si>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</si>
  <si>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</si>
  <si>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</si>
  <si>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</si>
  <si>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</si>
  <si>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</si>
  <si>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</si>
  <si>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</si>
  <si>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</si>
  <si>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</si>
  <si>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«Обеспечение жильем молодых семей»</t>
  </si>
  <si>
    <t>1003</t>
  </si>
  <si>
    <t>Социальное обеспечение населения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</si>
  <si>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</si>
  <si>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Основное мероприятие "Организация библиотечного обслуживания населения"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</si>
  <si>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</si>
  <si>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</si>
  <si>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</si>
  <si>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</si>
  <si>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</si>
  <si>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</si>
  <si>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</si>
  <si>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</si>
  <si>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</si>
  <si>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</si>
  <si>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</si>
  <si>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</si>
  <si>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</si>
  <si>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</si>
  <si>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</si>
  <si>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</si>
  <si>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</si>
  <si>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>0502</t>
  </si>
  <si>
    <t>0501</t>
  </si>
  <si>
    <t>0503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</si>
  <si>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</si>
  <si>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</si>
  <si>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</si>
  <si>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</si>
  <si>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</si>
  <si>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</si>
  <si>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</si>
  <si>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</si>
  <si>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</si>
  <si>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</si>
  <si>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</si>
  <si>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</si>
  <si>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</si>
  <si>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</si>
  <si>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</si>
  <si>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</si>
  <si>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</si>
  <si>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</si>
  <si>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</si>
  <si>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</si>
  <si>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</si>
  <si>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</si>
  <si>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</si>
  <si>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</si>
  <si>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</si>
  <si>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</si>
  <si>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</si>
  <si>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</si>
  <si>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</si>
  <si>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</si>
  <si>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</si>
  <si>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</si>
  <si>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</si>
  <si>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</si>
  <si>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</si>
  <si>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</si>
  <si>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</si>
  <si>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</si>
  <si>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</si>
  <si>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</si>
  <si>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</si>
  <si>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</si>
  <si>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</si>
  <si>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</si>
  <si>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</si>
  <si>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</si>
  <si>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</si>
  <si>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</si>
  <si>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</si>
  <si>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</si>
  <si>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</si>
  <si>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</si>
  <si>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</si>
  <si>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</si>
  <si>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</si>
  <si>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</si>
  <si>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</si>
  <si>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</si>
  <si>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</si>
  <si>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</si>
  <si>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</si>
  <si>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</si>
  <si>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</si>
  <si>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</si>
  <si>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</si>
  <si>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</si>
  <si>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</si>
  <si>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</si>
  <si>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</si>
  <si>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</si>
  <si>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</si>
  <si>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</si>
  <si>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</si>
  <si>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</si>
  <si>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</si>
  <si>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</si>
  <si>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</si>
  <si>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</si>
  <si>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</si>
  <si>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</si>
  <si>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</si>
  <si>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</si>
  <si>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</si>
  <si>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</si>
  <si>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</si>
  <si>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</si>
  <si>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</si>
  <si>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</si>
  <si>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</si>
  <si>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</si>
  <si>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</si>
  <si>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</si>
  <si>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</si>
  <si>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</si>
  <si>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</si>
  <si>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</si>
  <si>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</si>
  <si>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</si>
  <si>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</si>
  <si>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</si>
  <si>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</si>
  <si>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</si>
  <si>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</si>
  <si>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</si>
  <si>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</si>
  <si>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</si>
  <si>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 xml:space="preserve">от ___________г. № _____ </t>
  </si>
  <si>
    <t>Плановый период</t>
  </si>
  <si>
    <t>2020 год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</si>
  <si>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</si>
  <si>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</si>
  <si>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</si>
  <si>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</si>
  <si>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</si>
  <si>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</si>
  <si>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</si>
  <si>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</si>
  <si>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</si>
  <si>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от ____________ №_____</t>
  </si>
  <si>
    <t>от ____________г. № _____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</si>
  <si>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</si>
  <si>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</si>
  <si>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от ___________ №______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</si>
  <si>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</si>
  <si>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</si>
  <si>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</si>
  <si>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</si>
  <si>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</si>
  <si>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</si>
  <si>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</si>
  <si>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</si>
  <si>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</si>
  <si>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</si>
  <si>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</si>
  <si>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</si>
  <si>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</si>
  <si>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</si>
  <si>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</si>
  <si>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</si>
  <si>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</si>
  <si>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от _____________ № _____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</si>
  <si>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</si>
  <si>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</si>
  <si>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</si>
  <si>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040 1 11 05013 13 0000 120</t>
  </si>
  <si>
    <t>040 1 11 05035 05 0000 120</t>
  </si>
  <si>
    <t>Прочие доходы от оказания платных услуг (работ) получателями средств бюджетов муниципальных районов</t>
  </si>
  <si>
    <t>040 1 14 06013 13 0000 430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</si>
  <si>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</si>
  <si>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</si>
  <si>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</si>
  <si>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</si>
  <si>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</si>
  <si>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</si>
  <si>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</si>
  <si>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</si>
  <si>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</si>
  <si>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</si>
  <si>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</si>
  <si>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</si>
  <si>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</si>
  <si>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</si>
  <si>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</si>
  <si>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</si>
  <si>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</si>
  <si>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</si>
  <si>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182 1 05 04020 02 0000 110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</si>
  <si>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</si>
  <si>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</si>
  <si>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</si>
  <si>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</si>
  <si>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Управление Федерального казначейства по Ивановской области</t>
  </si>
  <si>
    <t>Приложение 6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</si>
  <si>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</si>
  <si>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</si>
  <si>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</si>
  <si>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</si>
  <si>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</si>
  <si>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</si>
  <si>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</si>
  <si>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</si>
  <si>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>Приложение 13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</si>
  <si>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</si>
  <si>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</si>
  <si>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</si>
  <si>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</si>
  <si>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</si>
  <si>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</si>
  <si>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</si>
  <si>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>от ___________№ ______</t>
  </si>
  <si>
    <t xml:space="preserve">                 Приложение 14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</si>
  <si>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</si>
  <si>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</si>
  <si>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</si>
  <si>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</si>
  <si>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</si>
  <si>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</si>
  <si>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</si>
  <si>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</si>
  <si>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</si>
  <si>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</si>
  <si>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</si>
  <si>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>За счет  источников  внутреннего  финансирования дефицита бюджета муниципального района</t>
  </si>
  <si>
    <t xml:space="preserve">             от _____________г. № ____</t>
  </si>
  <si>
    <t>Приложение 12</t>
  </si>
  <si>
    <t>Приложение 10</t>
  </si>
  <si>
    <t>Приложение 8</t>
  </si>
  <si>
    <t>от _____________ № ______</t>
  </si>
  <si>
    <t>Приложение 3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</si>
  <si>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</si>
  <si>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от ___________ г. № _____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</si>
  <si>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</si>
  <si>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</si>
  <si>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</si>
  <si>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</si>
  <si>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040 1110501305 0000 120</t>
  </si>
  <si>
    <t>040 1 11 05013 05 0000 120</t>
  </si>
  <si>
    <t>040 1 14 06013 05 0000 430</t>
  </si>
  <si>
    <t>Дотации бюджетам на поддержку мер по обеспечению сбалансированности бюджетов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</si>
  <si>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</si>
  <si>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</si>
  <si>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</si>
  <si>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</si>
  <si>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</si>
  <si>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</si>
  <si>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</si>
  <si>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</si>
  <si>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</si>
  <si>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</si>
  <si>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</si>
  <si>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040 2023508205 0000 150</t>
  </si>
  <si>
    <t xml:space="preserve">  ДОХОДЫ ОТ ОКАЗАНИЯ ПЛАТНЫХ УСЛУГ И КОМПЕНСАЦИИ ЗАТРАТ ГОСУДАРСТВА</t>
  </si>
  <si>
    <t>2021 год</t>
  </si>
  <si>
    <t>040 2 02 15001 05 0000 150</t>
  </si>
  <si>
    <t>040 2 02 15002 05 0000 150</t>
  </si>
  <si>
    <t>040 2 02 29999 05 0000 150</t>
  </si>
  <si>
    <t>040 2 02 35120 05 0000 150</t>
  </si>
  <si>
    <t>040 2 02 39999 05 0000 150</t>
  </si>
  <si>
    <t>040 2 02 40014 05 0000 150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</si>
  <si>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</si>
  <si>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</si>
  <si>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</si>
  <si>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</si>
  <si>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</si>
  <si>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Непрограммные направления деятельности органов местного самоуправления Тейковского муниципального района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</si>
  <si>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</si>
  <si>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</si>
  <si>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Основное мероприятие "Государственная поддержка граждан в сфере ипотечного жилищного кредитования"</t>
  </si>
  <si>
    <t>1101</t>
  </si>
  <si>
    <t xml:space="preserve">Сумма гарантирования                                                                                     (руб.) </t>
  </si>
  <si>
    <t xml:space="preserve">Объем бюджетных ассигнований на исполнение гарантий по возможным гарантийным случаям по годам  (руб.)     </t>
  </si>
  <si>
    <t>от ____________г. № ______</t>
  </si>
  <si>
    <t xml:space="preserve">           (руб.)</t>
  </si>
  <si>
    <t>Физическая культура</t>
  </si>
  <si>
    <t xml:space="preserve">Физическая культура 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</si>
  <si>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</si>
  <si>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</si>
  <si>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</si>
  <si>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</si>
  <si>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</si>
  <si>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</si>
  <si>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</si>
  <si>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</si>
  <si>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</si>
  <si>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</si>
  <si>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</si>
  <si>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</si>
  <si>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</si>
  <si>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</si>
  <si>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</si>
  <si>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</si>
  <si>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</si>
  <si>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</si>
  <si>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</si>
  <si>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</si>
  <si>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</si>
  <si>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</si>
  <si>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</si>
  <si>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</si>
  <si>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</si>
  <si>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</si>
  <si>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</si>
  <si>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</si>
  <si>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</si>
  <si>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</si>
  <si>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</si>
  <si>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</si>
  <si>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</si>
  <si>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</si>
  <si>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</si>
  <si>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</si>
  <si>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</si>
  <si>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</si>
  <si>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</si>
  <si>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</si>
  <si>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</si>
  <si>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</si>
  <si>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</si>
  <si>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</si>
  <si>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</si>
  <si>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</si>
  <si>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</si>
  <si>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</si>
  <si>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</si>
  <si>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</si>
  <si>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4290002181</t>
  </si>
  <si>
    <t>4290002182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</si>
  <si>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</si>
  <si>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</si>
  <si>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</si>
  <si>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</si>
  <si>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</si>
  <si>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</si>
  <si>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</si>
  <si>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</si>
  <si>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</si>
  <si>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</si>
  <si>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</si>
  <si>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</si>
  <si>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 xml:space="preserve">023 </t>
  </si>
  <si>
    <t xml:space="preserve">Департамент социальной защиты населения Ивановской области </t>
  </si>
  <si>
    <t>040 2 18 60010 05 0000 150</t>
  </si>
  <si>
    <t>040 2 19 60010 05 0000 150</t>
  </si>
  <si>
    <t>040 202 3002405 0000 150</t>
  </si>
  <si>
    <t>000 202 3002400 0000 150</t>
  </si>
  <si>
    <t xml:space="preserve"> 040 2 02 30024 05 0000 150</t>
  </si>
  <si>
    <t>на 2021 год и плановый период 2022 - 2023 г.г.</t>
  </si>
  <si>
    <t>от ___________ №_____</t>
  </si>
  <si>
    <t xml:space="preserve">   бюджета Тейковского муниципального района по кодам классификации доходов бюджетов на 2021 год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</si>
  <si>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</si>
  <si>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</si>
  <si>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</si>
  <si>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</si>
  <si>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</si>
  <si>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</si>
  <si>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</si>
  <si>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</si>
  <si>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</si>
  <si>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</si>
  <si>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</si>
  <si>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</si>
  <si>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</si>
  <si>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</si>
  <si>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023 1160105301 0000 140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</si>
  <si>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</si>
  <si>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023 1160106301 0000 140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</si>
  <si>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</si>
  <si>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</si>
  <si>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</si>
  <si>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023 1160120301 0000 140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</si>
  <si>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</si>
  <si>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023 1160112301 0000 140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</si>
  <si>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</si>
  <si>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000 2022516900 0000 150</t>
  </si>
  <si>
    <t>040 2022516905 0000 150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</si>
  <si>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</si>
  <si>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</si>
  <si>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</si>
  <si>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</si>
  <si>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</si>
  <si>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</si>
  <si>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</si>
  <si>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</si>
  <si>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</si>
  <si>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000 2024530300 0000 150
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</si>
  <si>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</si>
  <si>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</si>
  <si>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</si>
  <si>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Утверждено по бюджету на 2021г.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</si>
  <si>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2021 год и плановый период 2022 - 2023 г.г.</t>
  </si>
  <si>
    <t xml:space="preserve">   бюджета Тейковского муниципального района по кодам классификации доходов бюджетов на плановый период 2022 - 2023 годов</t>
  </si>
  <si>
    <t>2023 год</t>
  </si>
  <si>
    <t>040 1 16 10123 01 0000 140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</si>
  <si>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</si>
  <si>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бюджета Тейковского муниципального района на 2021 год                                             </t>
  </si>
  <si>
    <t>и плановый период 2022 - 2023 г.г.</t>
  </si>
  <si>
    <t xml:space="preserve"> дефицита бюджета  Тейковского муниципального района на 2021 год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</si>
  <si>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2021 год</t>
  </si>
  <si>
    <t>2300000000</t>
  </si>
  <si>
    <t>2310000000</t>
  </si>
  <si>
    <t>2310100000</t>
  </si>
  <si>
    <t>2310100240</t>
  </si>
  <si>
    <t>2320000000</t>
  </si>
  <si>
    <t>2320100000</t>
  </si>
  <si>
    <t>2400000000</t>
  </si>
  <si>
    <t>2410000000</t>
  </si>
  <si>
    <t>2410100000</t>
  </si>
  <si>
    <t xml:space="preserve">Подпрограмма «Повышение качества жизни детей - сирот Тейковского муниципального района»
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</si>
  <si>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детей.»</t>
  </si>
  <si>
    <t>2600000000</t>
  </si>
  <si>
    <t>2610000000</t>
  </si>
  <si>
    <t>2610100000</t>
  </si>
  <si>
    <t>2620000000</t>
  </si>
  <si>
    <t>2620100000</t>
  </si>
  <si>
    <t>Муниципальная программа «Экономическое развитие Тейковского муниципального района»</t>
  </si>
  <si>
    <t xml:space="preserve">Подпрограмма «Поддержка и развитие малого и среднего предпринимательства в Тейковском муниципальном районе»  </t>
  </si>
  <si>
    <t>Основное мероприятие «Поддержка субъектов малого и среднего предпринимательства»</t>
  </si>
  <si>
    <t>Субсидирование части затрат на уплату первоначального взноса (аванса) при заключении договора лизинга субъектами малого и среднего предпринимательства (Иные бюджетные ассигнования)</t>
  </si>
  <si>
    <t xml:space="preserve">Субсидирование части затрат субъектов малого и среднего предпринимательства, связанных с приобретением оборудования в целях создания и (или) развития, и (или) модернизации производства товаров, работ, услуг (Иные бюджетные ассигнования) </t>
  </si>
  <si>
    <t xml:space="preserve">Оказание имущественной поддержки субъектов малого и среднего предпринимательства (Иные бюджетные ассигнования) </t>
  </si>
  <si>
    <t>2500000000</t>
  </si>
  <si>
    <t xml:space="preserve">Муниципальная программа «Повышение безопасности дорожного движения Тейковского муниципального района» </t>
  </si>
  <si>
    <t>2700000000</t>
  </si>
  <si>
    <t>2710000000</t>
  </si>
  <si>
    <t>2710100000</t>
  </si>
  <si>
    <t xml:space="preserve">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пунктов. (Закупка товаров, работ и услуг для обеспечения государственных (муниципальных) нужд) </t>
  </si>
  <si>
    <t>2720000000</t>
  </si>
  <si>
    <t>2720100000</t>
  </si>
  <si>
    <t xml:space="preserve">Организация и проведение мероприятий для граждан пожилого возраста, направленных на повышение качества жизни и активного долголетия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</si>
  <si>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пунктов.  (Закупка товаров, работ и услуг для обеспечения государственных (муниципальных) нужд) </t>
  </si>
  <si>
    <t>Подпрограмма «Формирование законопослушного поведения участников дорожного движения в Тейковском муниципальном районе»</t>
  </si>
  <si>
    <t>2730000000</t>
  </si>
  <si>
    <t>Основное мероприятие «Предупреждение опасного поведения детей дошкольного и школьного возраста, участников дорожного движения»</t>
  </si>
  <si>
    <t>2730100000</t>
  </si>
  <si>
    <t xml:space="preserve">Мероприятия по формированию  законопослушного поведения участников дорожного движения в Тейковском муниципальном районе 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</si>
  <si>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качественным жильем, услугами жилищно-коммунального хозяйства и улучшение состояния коммунальной инфраструктуры»</t>
    </r>
  </si>
  <si>
    <t>2800000000</t>
  </si>
  <si>
    <t xml:space="preserve">Подпрограмма «Обеспечение жильем молодых семей в Тейковском муниципальном районе»
</t>
  </si>
  <si>
    <t>2810000000</t>
  </si>
  <si>
    <t>2810100000</t>
  </si>
  <si>
    <t>2810107040</t>
  </si>
  <si>
    <t>2840000000</t>
  </si>
  <si>
    <t>2840100000</t>
  </si>
  <si>
    <t>2850000000</t>
  </si>
  <si>
    <t>2850100000</t>
  </si>
  <si>
    <t>2860000000</t>
  </si>
  <si>
    <t>2860100000</t>
  </si>
  <si>
    <t>2870000000</t>
  </si>
  <si>
    <t>2870100000</t>
  </si>
  <si>
    <t>2880000000</t>
  </si>
  <si>
    <t>2880100000</t>
  </si>
  <si>
    <t>2890000000</t>
  </si>
  <si>
    <t>2890100000</t>
  </si>
  <si>
    <t>2830000000</t>
  </si>
  <si>
    <t>2830100000</t>
  </si>
  <si>
    <t>2830140020</t>
  </si>
  <si>
    <t>Основное мероприятие «Обеспечение газоснабжением в границах муниципального района»</t>
  </si>
  <si>
    <t>Разработка проектно-сметной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</si>
  <si>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</si>
  <si>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2840107050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</si>
  <si>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рефинансированному) (Социальное обеспечение и иные выплаты населению)</t>
  </si>
  <si>
    <t>Подпрограмма «Проведение капитального ремонта общего имущества в многоквартирных домах, расположенных на территории Тейковского муниципального района»</t>
  </si>
  <si>
    <t>2850200000</t>
  </si>
  <si>
    <t xml:space="preserve">Взносы региональному оператору  на проведение капитального ремонта общего имущества многоквартирных жилых домов  (Закупка товаров, работ и услуг для обеспечения государственных (муниципальных) нужд) </t>
  </si>
  <si>
    <t>Основное мероприятие "Содержаний территорий сельских кладбищ"</t>
  </si>
  <si>
    <t>Подпрограмма «Подготовка проектов внесения изменений в документы территориального планирования, правила землепользования и застройки»</t>
  </si>
  <si>
    <t xml:space="preserve">Подготовка проектов внесения изменений в документы территориального планирования, правила землепользования и застройки(Закупка товаров, работ и услуг для обеспечения государственных (муниципальных) нужд) </t>
  </si>
  <si>
    <t>Подпрограмма "Реализация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района"</t>
  </si>
  <si>
    <t>28А0000000</t>
  </si>
  <si>
    <t>28А0100000</t>
  </si>
  <si>
    <t>28А0120550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</si>
  <si>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«Территориальное планирование и комплексное развитие сельских территорий  Тейковского муниципального района»</t>
    </r>
  </si>
  <si>
    <t>2900000000</t>
  </si>
  <si>
    <t>2910000000</t>
  </si>
  <si>
    <t>2910100000</t>
  </si>
  <si>
    <t>3100000000</t>
  </si>
  <si>
    <t>3110000000</t>
  </si>
  <si>
    <t>3110100000</t>
  </si>
  <si>
    <t>Муниципальная программа «Управление муниципальным имуществом 
Тейковского муниципального района»</t>
  </si>
  <si>
    <t xml:space="preserve">Подпрограмма «Управление и распоряжение имуществом, находящимся в муниципальной собственности Тейковского муниципального района» </t>
  </si>
  <si>
    <t xml:space="preserve">Основное мероприятие «Оценка недвижимости, признание прав и регулирование отношений по муниципальной собственности» </t>
  </si>
  <si>
    <t xml:space="preserve">Изготовление технической документации и оформление  права собственности Тейковского муниципального района на объекты недвижимости (Закупка товаров, работ и услуг для обеспечения государственных (муниципальных) нужд) </t>
  </si>
  <si>
    <t xml:space="preserve">Оценка рыночной стоимости имущества  и (или) размера арендной платы (Закупка товаров, работ и услуг для обеспечения государственных (муниципальных) нужд) </t>
  </si>
  <si>
    <t xml:space="preserve">Содержание и текущий ремонт имущества, находящегося в казне Тейковского муниципального района  (Закупка товаров, работ и услуг для обеспечения государственных (муниципальных) нужд) </t>
  </si>
  <si>
    <t>Муниципальная программа "Совершенствование местного самоуправления на территории Тейковского муниципального района"</t>
  </si>
  <si>
    <t>3200000000</t>
  </si>
  <si>
    <t xml:space="preserve">Подпрограмма "Развитие муниципальной службы на территории Тейковского муниципального района" </t>
  </si>
  <si>
    <t>3210000000</t>
  </si>
  <si>
    <t>Основное мероприятие "Повышение эффективности местного самоуправления"</t>
  </si>
  <si>
    <t>3210100000</t>
  </si>
  <si>
    <t xml:space="preserve">Повышение квалификации кадров в органах местного самоуправления (Закупка товаров, работ и услуг для обеспечения государственных (муниципальных) нужд) </t>
  </si>
  <si>
    <t>3220000000</t>
  </si>
  <si>
    <t xml:space="preserve">Подпрограмма "Противодействие коррупции на территории Тейковского муниципального района" </t>
  </si>
  <si>
    <t>Основное мероприятие "Формирование системы антикоррупционного просвещения"</t>
  </si>
  <si>
    <t xml:space="preserve">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</si>
  <si>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>Муниципальная программа "Открытый и безопасный район"</t>
  </si>
  <si>
    <t>3300000000</t>
  </si>
  <si>
    <t>Подпрограмма "Информатизация, техническое и программное обеспечение, обслуживание и сопровождение информационных систем"</t>
  </si>
  <si>
    <t>3320000000</t>
  </si>
  <si>
    <t>3310000000</t>
  </si>
  <si>
    <t>3310100000</t>
  </si>
  <si>
    <t>Основное мероприятие "Информатизация, техническое и программное обеспечение, обслуживание и сопровождение информационных систем"</t>
  </si>
  <si>
    <t xml:space="preserve">Содержание и развитие информационных и телекоммуникационных систем и оборудования Тейковского муниципального района  (Закупка товаров, работ и услуг для обеспечения государственных (муниципальных) нужд) 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</si>
  <si>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(Закупка товаров, работ и услуг для обеспечения государственных (муниципальных) нужд) </t>
  </si>
  <si>
    <t>3310120660</t>
  </si>
  <si>
    <t>Подпрограмма "Повышение уровня информационной открытости органов местного самоуправления Тейковского муниципального района"</t>
  </si>
  <si>
    <t>3320100000</t>
  </si>
  <si>
    <t>Основное мероприятие "Реализация мероприятий, направленных на повышение уровня информационной открытости органов местного самоуправления Тейковского муниципального района, а так же на создание информационного взаимодействия органов власти и населения"</t>
  </si>
  <si>
    <t xml:space="preserve">Формирование открытого и общедоступного информационного ресурса, содержащего информацию о деятельности органов местного самоуправления (Закупка товаров, работ и услуг для обеспечения государственных (муниципальных) нужд) </t>
  </si>
  <si>
    <t>Муниципальная программа «Реализация молодежной политики на территории Тейковского муниципального района»</t>
  </si>
  <si>
    <t>2510000000</t>
  </si>
  <si>
    <t>2510100000</t>
  </si>
  <si>
    <r>
      <t xml:space="preserve">Предоставление муниципальной услуги «Проведение мероприятий межпоселенческого характера по работе с детьми и молодежью»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</si>
  <si>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"Патриотическое воспитание детей и молодежи и подготовка молодежи Тейковского муниципального района к военной службе"</t>
  </si>
  <si>
    <t>Муниципальная программа «Развитие образования Тейковского муниципального района на 2020 - 2025 годы»</t>
  </si>
  <si>
    <t>2100000000</t>
  </si>
  <si>
    <t>2110000000</t>
  </si>
  <si>
    <t>2110100000</t>
  </si>
  <si>
    <t>2110100010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</si>
  <si>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</si>
  <si>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2110100020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</si>
  <si>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</si>
  <si>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</si>
  <si>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>2110100030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</si>
  <si>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</si>
  <si>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211Е151690</t>
  </si>
  <si>
    <t>2110200000</t>
  </si>
  <si>
    <t>2110200040</t>
  </si>
  <si>
    <t>2120000000</t>
  </si>
  <si>
    <t>2120100000</t>
  </si>
  <si>
    <t>2120180090</t>
  </si>
  <si>
    <t>2120180100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</si>
  <si>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</si>
  <si>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</si>
  <si>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</si>
  <si>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</si>
  <si>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</si>
  <si>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</si>
  <si>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</si>
  <si>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</si>
  <si>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</si>
  <si>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</si>
  <si>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</si>
  <si>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</si>
  <si>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</si>
  <si>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</si>
  <si>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2140200100</t>
  </si>
  <si>
    <t>2140200110</t>
  </si>
  <si>
    <t>2140200060</t>
  </si>
  <si>
    <t>2140202181</t>
  </si>
  <si>
    <t>2140202182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</si>
  <si>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</si>
  <si>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2140253031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</si>
  <si>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</si>
  <si>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</si>
  <si>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2150000000</t>
  </si>
  <si>
    <t>2150100000</t>
  </si>
  <si>
    <t>2150180170</t>
  </si>
  <si>
    <t>2150200000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</si>
  <si>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</si>
  <si>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2150280150</t>
  </si>
  <si>
    <t>2160000000</t>
  </si>
  <si>
    <t>2160100000</t>
  </si>
  <si>
    <t>2160100120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</si>
  <si>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</si>
  <si>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21601S1420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</si>
  <si>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</si>
  <si>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</si>
  <si>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</si>
  <si>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</si>
  <si>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</si>
  <si>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</si>
  <si>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</si>
  <si>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</si>
  <si>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</si>
  <si>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2170180200</t>
  </si>
  <si>
    <t>21701S0190</t>
  </si>
  <si>
    <t>218000000</t>
  </si>
  <si>
    <t>2180100000</t>
  </si>
  <si>
    <t>2190000000</t>
  </si>
  <si>
    <t>2190100000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</si>
  <si>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</si>
  <si>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>2200000000</t>
  </si>
  <si>
    <t xml:space="preserve">Подпрограмма «Развитие культуры Тейковского муниципального района» 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</si>
  <si>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</si>
  <si>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</si>
  <si>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</si>
  <si>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</si>
  <si>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</si>
  <si>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</si>
  <si>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</si>
  <si>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</si>
  <si>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2210380340</t>
  </si>
  <si>
    <t>22103S0340</t>
  </si>
  <si>
    <t>2210302181</t>
  </si>
  <si>
    <t>2210302182</t>
  </si>
  <si>
    <t>2210400000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</si>
  <si>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</si>
  <si>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</si>
  <si>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</si>
  <si>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</si>
  <si>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</si>
  <si>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</si>
  <si>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</si>
  <si>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</si>
  <si>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</si>
  <si>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</si>
  <si>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</si>
  <si>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</si>
  <si>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Единовременные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</si>
  <si>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Подпрограмма «Организация физкультурно-массовых,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</si>
  <si>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</si>
  <si>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2520000000</t>
  </si>
  <si>
    <t>2520100000</t>
  </si>
  <si>
    <t>2520100500</t>
  </si>
  <si>
    <t>2520100510</t>
  </si>
  <si>
    <t xml:space="preserve">Мероприятия, направленные на популяризацию службы в Вооруженных Силах Российской Федерации  (Закупка товаров, работ и услуг для обеспечения государственных (муниципальных) нужд) </t>
  </si>
  <si>
    <t>2520100520</t>
  </si>
  <si>
    <t>Муниципальная программа «Поддержка населения в Тейковском муниципальном районе»</t>
  </si>
  <si>
    <t xml:space="preserve">Подпрограмма «Повышение качества жизни граждан пожилого возраста Тейковского униципального района»
</t>
  </si>
  <si>
    <t>26201R0820</t>
  </si>
  <si>
    <t>2710120400</t>
  </si>
  <si>
    <t>2720120410</t>
  </si>
  <si>
    <t>27201S0510</t>
  </si>
  <si>
    <t xml:space="preserve">Подпрограмма «Планировка территории и проведение комплексных кадастровых работ на территории Тейковского муниципального района»
</t>
  </si>
  <si>
    <t>Основное мероприятие «Разработка проектов планировки и межевания территории»</t>
  </si>
  <si>
    <t xml:space="preserve">Разработка проектов планировки  (Закупка товаров, работ и услуг для обеспечения государственных (муниципальных) нужд) 
</t>
  </si>
  <si>
    <t xml:space="preserve">Комплексные кадастровые работы  (Закупка товаров, работ и услуг для обеспечения государственных (муниципальных) нужд) 
</t>
  </si>
  <si>
    <t xml:space="preserve">Подпрограмма «Комплексное развитие сельских территорий 
Тейковского муниципального района»
</t>
  </si>
  <si>
    <t>Основное мероприятие «Создание и развитие инфраструктуры на сельских территориях»</t>
  </si>
  <si>
    <t xml:space="preserve">Развитие инженерной инфраструктуры на сельских территориях  (Закупка товаров, работ и услуг для обеспечения государственных (муниципальных) нужд) 
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</si>
  <si>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
</t>
  </si>
  <si>
    <t>2920000000</t>
  </si>
  <si>
    <t>2920100000</t>
  </si>
  <si>
    <t>Подпрограмма «Обеспечение рационального, эффективного использования земельных участков, государственная собственность на которые  не разграничена»</t>
  </si>
  <si>
    <t>3120000000</t>
  </si>
  <si>
    <t xml:space="preserve">Основное мероприятие «Организация работ по проведению кадастровых работ и определению рыночной стоимости земельных участков,  государственная собственность на которые  не разграничена» </t>
  </si>
  <si>
    <t xml:space="preserve">Проведение кадастровых работ по образованию земельных участков и постановке их на кадастровый учет (Закупка товаров, работ и услуг для обеспечения государственных (муниципальных) нужд) </t>
  </si>
  <si>
    <t xml:space="preserve">Определение рыночной стоимости и рыночной величины годового размера арендной платы земельных участков  (Закупка товаров, работ и услуг для обеспечения государственных (муниципальных) нужд) </t>
  </si>
  <si>
    <t xml:space="preserve">Информирование населения путем размещения в печатных изданиях официальной и иной информации в отношении земельных участков (Закупка товаров, работ и услуг для обеспечения государственных (муниципальных) нужд) </t>
  </si>
  <si>
    <t>3120100000</t>
  </si>
  <si>
    <t>Подпрограмма «Профилактика правонарушений и наркомании, борьба с преступностью и обеспечение безопасности граждан»</t>
  </si>
  <si>
    <t>Основное мероприятие "Снижение уровня преступности и повышение результативности профилактики правонарушений и наркомании"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</si>
  <si>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</si>
  <si>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>3330000000</t>
  </si>
  <si>
    <t>3330100000</t>
  </si>
  <si>
    <t>3340000000</t>
  </si>
  <si>
    <t>3340100000</t>
  </si>
  <si>
    <t xml:space="preserve">Основное мероприятие "Совершенствование системы патриотического воспитания детей и молодежи" </t>
  </si>
  <si>
    <t xml:space="preserve">Подпрограмма «Улучшение условий и охраны труда в Тейковском муниципальном районе»
</t>
  </si>
  <si>
    <t>Основное мероприятие "Соблюдение требований охраны труда"</t>
  </si>
  <si>
    <t xml:space="preserve">Обеспечение организации и проведение мероприятий по улучшению условий и охраны труда (Закупка товаров, работ и услуг для обеспечения государственных (муниципальных) нужд) 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</si>
  <si>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</si>
  <si>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2740000000</t>
  </si>
  <si>
    <t>Основное мероприятие «Организация движения транспортных средств и пешеходов, повышение безопасности дорожных условий"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</si>
  <si>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муниципального района (Закупка товаров, работ и услуг для обеспечения государственных (муниципальных) нужд) </t>
  </si>
  <si>
    <t>2740100000</t>
  </si>
  <si>
    <t>2022 г.</t>
  </si>
  <si>
    <t>2023 г.</t>
  </si>
  <si>
    <t xml:space="preserve">Подпрограмма «Создание условий для развития молодежной политики на территории Тейковского муниципального района»  </t>
  </si>
  <si>
    <t xml:space="preserve">Мероприятия по гражданско – патриотическому воспитанию детей и молодежи (Закупка товаров, работ и услуг для обеспечения государственных (муниципальных) нужд) </t>
  </si>
  <si>
    <t>2180100130</t>
  </si>
  <si>
    <t>2180100140</t>
  </si>
  <si>
    <t>2180100150</t>
  </si>
  <si>
    <t>2190100160</t>
  </si>
  <si>
    <t>2210400200</t>
  </si>
  <si>
    <t>2320100410</t>
  </si>
  <si>
    <t>2410160010</t>
  </si>
  <si>
    <t>2410160020</t>
  </si>
  <si>
    <t>2410160030</t>
  </si>
  <si>
    <t>2510100450</t>
  </si>
  <si>
    <t>2610100550</t>
  </si>
  <si>
    <t>2730100600</t>
  </si>
  <si>
    <t>2740100610</t>
  </si>
  <si>
    <t>2850120530</t>
  </si>
  <si>
    <t>2850120540</t>
  </si>
  <si>
    <t>2850260200</t>
  </si>
  <si>
    <t>2860120550</t>
  </si>
  <si>
    <t>2860120560</t>
  </si>
  <si>
    <t>2870160220</t>
  </si>
  <si>
    <t>2870120570</t>
  </si>
  <si>
    <t>2880120580</t>
  </si>
  <si>
    <t>2880120590</t>
  </si>
  <si>
    <t>2890120600</t>
  </si>
  <si>
    <t>2910120700</t>
  </si>
  <si>
    <t>2910120710</t>
  </si>
  <si>
    <t>2920120750</t>
  </si>
  <si>
    <t>2920120760</t>
  </si>
  <si>
    <t>3110120800</t>
  </si>
  <si>
    <t>3110120810</t>
  </si>
  <si>
    <t>3110120820</t>
  </si>
  <si>
    <t>3120120850</t>
  </si>
  <si>
    <t>3120120860</t>
  </si>
  <si>
    <t>3120120870</t>
  </si>
  <si>
    <t>3210100700</t>
  </si>
  <si>
    <t>3210100740</t>
  </si>
  <si>
    <t>3310100810</t>
  </si>
  <si>
    <t>3320100820</t>
  </si>
  <si>
    <t>3320100830</t>
  </si>
  <si>
    <t>3330100850</t>
  </si>
  <si>
    <t>3340100900</t>
  </si>
  <si>
    <t>3340100910</t>
  </si>
  <si>
    <t xml:space="preserve">района на 2021 год </t>
  </si>
  <si>
    <t>Утверждено по бюджету на 2021 год</t>
  </si>
  <si>
    <t>3330180360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</si>
  <si>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</si>
  <si>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</si>
  <si>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Муниципальная программа «Управление муниципальным имуществом Тейковского муниципального района»</t>
  </si>
  <si>
    <t>бюджета Тейковского муниципального района на плановый период 2022 - 2023 годов по разделам и подразделам функциональной классификации расходов Российской Федерации</t>
  </si>
  <si>
    <t>муниципального района на 2021 год и плановый период 2022 - 2023 г.г.</t>
  </si>
  <si>
    <t>МУНИЦИПАЛЬНЫХ ГАРАНТИЙ ТЕЙКОВСКОГО МУНИЦИПАЛЬНОГО РАЙОНА В ВАЛЮТЕ РОССИЙСКОЙ ФЕДЕРАЦИИ НА 2021 ГОД</t>
  </si>
  <si>
    <t>И ПЛАНОВЫЙ ПЕРИОД 2022 - 2023 ГОДОВ</t>
  </si>
  <si>
    <t>1.1. Перечень подлежащих предоставлению муниципальных гарантий Тейковского муниципального раойна в 2021 - 2023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</si>
  <si>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2021 году и плановом периоде 2022 - 2023 годов</t>
  </si>
  <si>
    <t>бюджета Тейковского муниципального района на 2021 год по разделам и подразделам функциональной классификации расходов Российской Федерации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</si>
  <si>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2022 - 2023 годов</t>
  </si>
  <si>
    <t>района на плановый период 2022 - 2023 годов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</si>
  <si>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 (Закупка товаров, работ и услуг для обеспечения государственных (муниципальных) нужд) </t>
  </si>
  <si>
    <t>Осуществление полномочий по созданию и организации деятельности комиссий по делам несовершеннолетних и защите их прав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</si>
  <si>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</si>
  <si>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</si>
  <si>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</si>
  <si>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</si>
  <si>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</si>
  <si>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</si>
  <si>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 xml:space="preserve"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</si>
  <si>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Региональный проект "Современная школа"</t>
  </si>
  <si>
    <t>211Е100000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</si>
</sst>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2" fillId="0" borderId="16">
      <alignment horizontal="left" wrapText="1" indent="2"/>
    </xf>
    <xf numFmtId="49" fontId="22" fillId="0" borderId="17">
      <alignment horizontal="center"/>
    </xf>
    <xf numFmtId="0" fontId="22" fillId="0" borderId="16">
      <alignment horizontal="left" wrapText="1" indent="2"/>
    </xf>
    <xf numFmtId="49" fontId="22" fillId="0" borderId="17">
      <alignment horizontal="center"/>
    </xf>
    <xf numFmtId="4" fontId="24" fillId="3" borderId="18">
      <alignment horizontal="right" vertical="top" shrinkToFit="1"/>
    </xf>
  </cellStyleXfs>
  <cellXfs count="3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9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0" borderId="1" xfId="1" applyNumberFormat="1" applyFont="1" applyBorder="1" applyAlignment="1" applyProtection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4" fillId="0" borderId="2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5" fillId="0" borderId="1" xfId="0" applyNumberFormat="1" applyFont="1" applyFill="1" applyBorder="1" applyAlignment="1">
      <alignment horizontal="center" vertical="top" wrapText="1"/>
    </xf>
    <xf numFmtId="4" fontId="2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8" fillId="0" borderId="0" xfId="0" applyFont="1" applyAlignment="1">
      <alignment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wrapText="1"/>
    </xf>
    <xf numFmtId="4" fontId="25" fillId="2" borderId="1" xfId="5" applyNumberFormat="1" applyFont="1" applyFill="1" applyBorder="1" applyAlignment="1" applyProtection="1">
      <alignment horizontal="center" vertical="top" shrinkToFi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horizontal="center" vertical="top"/>
    </xf>
    <xf numFmtId="0" fontId="28" fillId="0" borderId="0" xfId="0" applyNumberFormat="1" applyFont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1" fillId="0" borderId="1" xfId="1" applyNumberFormat="1" applyFont="1" applyBorder="1" applyAlignment="1" applyProtection="1">
      <alignment vertical="top" wrapText="1"/>
    </xf>
    <xf numFmtId="0" fontId="28" fillId="0" borderId="1" xfId="0" applyNumberFormat="1" applyFont="1" applyBorder="1" applyAlignment="1">
      <alignment wrapText="1"/>
    </xf>
    <xf numFmtId="0" fontId="4" fillId="0" borderId="2" xfId="0" applyNumberFormat="1" applyFont="1" applyFill="1" applyBorder="1" applyAlignment="1">
      <alignment horizontal="justify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/>
    </xf>
    <xf numFmtId="0" fontId="4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 shrinkToFit="1"/>
    </xf>
    <xf numFmtId="49" fontId="8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9" fillId="0" borderId="0" xfId="0" applyFont="1" applyFill="1"/>
    <xf numFmtId="0" fontId="12" fillId="0" borderId="0" xfId="0" applyFont="1" applyFill="1"/>
    <xf numFmtId="0" fontId="8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4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" fontId="25" fillId="2" borderId="1" xfId="5" applyNumberFormat="1" applyFont="1" applyFill="1" applyBorder="1" applyAlignment="1" applyProtection="1">
      <alignment horizontal="center" vertical="top" shrinkToFi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8" fillId="0" borderId="9" xfId="4" applyFont="1" applyBorder="1" applyAlignment="1" applyProtection="1">
      <alignment horizontal="center" vertical="top"/>
    </xf>
    <xf numFmtId="49" fontId="8" fillId="0" borderId="4" xfId="4" applyFont="1" applyBorder="1" applyAlignment="1" applyProtection="1">
      <alignment horizontal="center" vertical="top"/>
    </xf>
    <xf numFmtId="49" fontId="28" fillId="0" borderId="9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25" fillId="0" borderId="2" xfId="0" applyNumberFormat="1" applyFont="1" applyBorder="1" applyAlignment="1">
      <alignment horizontal="center" vertical="top" wrapText="1"/>
    </xf>
    <xf numFmtId="4" fontId="25" fillId="0" borderId="3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2" fontId="26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3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SheetLayoutView="100" workbookViewId="0">
      <selection activeCell="D11" sqref="D11:D12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240" t="s">
        <v>304</v>
      </c>
      <c r="D1" s="240"/>
      <c r="E1" s="240"/>
    </row>
    <row r="2" spans="1:15" ht="15.75">
      <c r="C2" s="240" t="s">
        <v>0</v>
      </c>
      <c r="D2" s="240"/>
      <c r="E2" s="240"/>
    </row>
    <row r="3" spans="1:15" ht="15.75">
      <c r="D3" s="240" t="s">
        <v>1</v>
      </c>
      <c r="E3" s="240"/>
    </row>
    <row r="4" spans="1:15" ht="15.75">
      <c r="C4" s="240" t="s">
        <v>2</v>
      </c>
      <c r="D4" s="240"/>
      <c r="E4" s="240"/>
    </row>
    <row r="5" spans="1:15" ht="15.75">
      <c r="C5" s="240" t="s">
        <v>321</v>
      </c>
      <c r="D5" s="240"/>
      <c r="E5" s="240"/>
    </row>
    <row r="6" spans="1:15" ht="15.75">
      <c r="D6" s="1"/>
      <c r="E6" s="1"/>
    </row>
    <row r="7" spans="1:15" s="67" customFormat="1" ht="41.25" customHeight="1">
      <c r="A7" s="239" t="s">
        <v>305</v>
      </c>
      <c r="B7" s="239"/>
      <c r="C7" s="239"/>
      <c r="D7" s="239"/>
      <c r="E7" s="239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5" ht="15.75" hidden="1" customHeight="1">
      <c r="A8" s="239"/>
      <c r="B8" s="239"/>
      <c r="C8" s="239"/>
      <c r="D8" s="239"/>
      <c r="E8" s="239"/>
    </row>
    <row r="9" spans="1:15" ht="16.5">
      <c r="C9" s="68" t="s">
        <v>507</v>
      </c>
      <c r="D9" s="57"/>
      <c r="E9" s="57"/>
    </row>
    <row r="10" spans="1:15" ht="15.75">
      <c r="D10" s="242" t="s">
        <v>306</v>
      </c>
      <c r="E10" s="242"/>
    </row>
    <row r="11" spans="1:15" ht="40.5" customHeight="1">
      <c r="A11" s="243" t="s">
        <v>307</v>
      </c>
      <c r="B11" s="244"/>
      <c r="C11" s="247" t="s">
        <v>308</v>
      </c>
      <c r="D11" s="249" t="s">
        <v>309</v>
      </c>
      <c r="E11" s="251" t="s">
        <v>310</v>
      </c>
    </row>
    <row r="12" spans="1:15" ht="45" customHeight="1">
      <c r="A12" s="245"/>
      <c r="B12" s="246"/>
      <c r="C12" s="248"/>
      <c r="D12" s="250"/>
      <c r="E12" s="251"/>
    </row>
    <row r="13" spans="1:15">
      <c r="A13" s="252">
        <v>1</v>
      </c>
      <c r="B13" s="253"/>
      <c r="C13" s="58">
        <v>2</v>
      </c>
      <c r="D13" s="58">
        <v>3</v>
      </c>
      <c r="E13" s="58">
        <v>4</v>
      </c>
    </row>
    <row r="14" spans="1:15" ht="27" customHeight="1">
      <c r="A14" s="241" t="s">
        <v>311</v>
      </c>
      <c r="B14" s="241"/>
      <c r="C14" s="5" t="s">
        <v>312</v>
      </c>
      <c r="D14" s="132">
        <v>100</v>
      </c>
      <c r="E14" s="132">
        <v>0</v>
      </c>
    </row>
    <row r="15" spans="1:15" ht="66" customHeight="1">
      <c r="A15" s="241" t="s">
        <v>313</v>
      </c>
      <c r="B15" s="241"/>
      <c r="C15" s="5" t="s">
        <v>314</v>
      </c>
      <c r="D15" s="132">
        <v>100</v>
      </c>
      <c r="E15" s="132">
        <v>0</v>
      </c>
    </row>
    <row r="16" spans="1:15" ht="29.25" customHeight="1">
      <c r="A16" s="241" t="s">
        <v>315</v>
      </c>
      <c r="B16" s="241"/>
      <c r="C16" s="5" t="s">
        <v>316</v>
      </c>
      <c r="D16" s="132">
        <v>100</v>
      </c>
      <c r="E16" s="132">
        <v>0</v>
      </c>
    </row>
    <row r="17" spans="1:5" ht="41.25" customHeight="1">
      <c r="A17" s="241" t="s">
        <v>317</v>
      </c>
      <c r="B17" s="241"/>
      <c r="C17" s="4" t="s">
        <v>235</v>
      </c>
      <c r="D17" s="132">
        <v>100</v>
      </c>
      <c r="E17" s="132">
        <v>0</v>
      </c>
    </row>
    <row r="18" spans="1:5" ht="27.75" customHeight="1">
      <c r="A18" s="241" t="s">
        <v>318</v>
      </c>
      <c r="B18" s="241"/>
      <c r="C18" s="4" t="s">
        <v>247</v>
      </c>
      <c r="D18" s="132">
        <v>100</v>
      </c>
      <c r="E18" s="132">
        <v>0</v>
      </c>
    </row>
    <row r="19" spans="1:5" ht="28.5" customHeight="1">
      <c r="A19" s="241" t="s">
        <v>319</v>
      </c>
      <c r="B19" s="241"/>
      <c r="C19" s="5" t="s">
        <v>320</v>
      </c>
      <c r="D19" s="132">
        <v>100</v>
      </c>
      <c r="E19" s="132">
        <v>0</v>
      </c>
    </row>
  </sheetData>
  <mergeCells count="18">
    <mergeCell ref="A19:B19"/>
    <mergeCell ref="D10:E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7:E8"/>
    <mergeCell ref="C1:E1"/>
    <mergeCell ref="C2:E2"/>
    <mergeCell ref="D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zoomScale="106" zoomScaleSheetLayoutView="106" workbookViewId="0">
      <selection activeCell="F49" sqref="F49"/>
    </sheetView>
  </sheetViews>
  <sheetFormatPr defaultRowHeight="15"/>
  <cols>
    <col min="1" max="1" width="8.5703125" customWidth="1"/>
    <col min="2" max="2" width="59" customWidth="1"/>
    <col min="3" max="3" width="14.28515625" customWidth="1"/>
    <col min="4" max="4" width="14.140625" customWidth="1"/>
  </cols>
  <sheetData>
    <row r="1" spans="1:4" ht="15.75">
      <c r="B1" s="242" t="s">
        <v>386</v>
      </c>
      <c r="C1" s="242"/>
      <c r="D1" s="242"/>
    </row>
    <row r="2" spans="1:4" ht="15.75">
      <c r="B2" s="242" t="s">
        <v>0</v>
      </c>
      <c r="C2" s="242"/>
      <c r="D2" s="242"/>
    </row>
    <row r="3" spans="1:4" ht="15.75">
      <c r="B3" s="242" t="s">
        <v>1</v>
      </c>
      <c r="C3" s="242"/>
      <c r="D3" s="242"/>
    </row>
    <row r="4" spans="1:4" ht="15.75">
      <c r="B4" s="242" t="s">
        <v>2</v>
      </c>
      <c r="C4" s="242"/>
      <c r="D4" s="242"/>
    </row>
    <row r="5" spans="1:4" ht="18.75">
      <c r="A5" s="2"/>
      <c r="B5" s="242" t="s">
        <v>391</v>
      </c>
      <c r="C5" s="242"/>
      <c r="D5" s="242"/>
    </row>
    <row r="6" spans="1:4" ht="9" customHeight="1">
      <c r="A6" s="2"/>
      <c r="B6" s="294"/>
      <c r="C6" s="294"/>
    </row>
    <row r="7" spans="1:4">
      <c r="A7" s="259" t="s">
        <v>21</v>
      </c>
      <c r="B7" s="295"/>
      <c r="C7" s="295"/>
    </row>
    <row r="8" spans="1:4" ht="31.5" customHeight="1">
      <c r="A8" s="259" t="s">
        <v>869</v>
      </c>
      <c r="B8" s="295"/>
      <c r="C8" s="295"/>
    </row>
    <row r="9" spans="1:4" ht="17.25" customHeight="1">
      <c r="A9" s="321" t="s">
        <v>401</v>
      </c>
      <c r="B9" s="321"/>
      <c r="C9" s="321"/>
      <c r="D9" s="321"/>
    </row>
    <row r="10" spans="1:4" ht="17.25" customHeight="1">
      <c r="A10" s="323"/>
      <c r="B10" s="281" t="s">
        <v>3</v>
      </c>
      <c r="C10" s="322" t="s">
        <v>288</v>
      </c>
      <c r="D10" s="322"/>
    </row>
    <row r="11" spans="1:4" ht="54" customHeight="1">
      <c r="A11" s="324"/>
      <c r="B11" s="282"/>
      <c r="C11" s="214" t="s">
        <v>479</v>
      </c>
      <c r="D11" s="214" t="s">
        <v>552</v>
      </c>
    </row>
    <row r="12" spans="1:4">
      <c r="A12" s="48" t="s">
        <v>41</v>
      </c>
      <c r="B12" s="49" t="s">
        <v>22</v>
      </c>
      <c r="C12" s="131">
        <f>C13+C14+C16+C17+C18+C19+C20</f>
        <v>27735450.210000001</v>
      </c>
      <c r="D12" s="131">
        <f>SUM(D13:D20)</f>
        <v>26549497.800000001</v>
      </c>
    </row>
    <row r="13" spans="1:4" s="7" customFormat="1" ht="27.75" customHeight="1">
      <c r="A13" s="52" t="s">
        <v>77</v>
      </c>
      <c r="B13" s="50" t="s">
        <v>78</v>
      </c>
      <c r="C13" s="138">
        <v>1575776</v>
      </c>
      <c r="D13" s="138">
        <v>1575776</v>
      </c>
    </row>
    <row r="14" spans="1:4" ht="29.25" customHeight="1">
      <c r="A14" s="320" t="s">
        <v>42</v>
      </c>
      <c r="B14" s="319" t="s">
        <v>181</v>
      </c>
      <c r="C14" s="139">
        <v>670935</v>
      </c>
      <c r="D14" s="139">
        <v>670935</v>
      </c>
    </row>
    <row r="15" spans="1:4" ht="15" hidden="1" customHeight="1">
      <c r="A15" s="320"/>
      <c r="B15" s="319"/>
      <c r="C15" s="138"/>
      <c r="D15" s="138"/>
    </row>
    <row r="16" spans="1:4" ht="41.25" customHeight="1">
      <c r="A16" s="29" t="s">
        <v>43</v>
      </c>
      <c r="B16" s="26" t="s">
        <v>182</v>
      </c>
      <c r="C16" s="140">
        <v>17434118</v>
      </c>
      <c r="D16" s="140">
        <v>17434118</v>
      </c>
    </row>
    <row r="17" spans="1:4">
      <c r="A17" s="52" t="s">
        <v>75</v>
      </c>
      <c r="B17" s="50" t="s">
        <v>76</v>
      </c>
      <c r="C17" s="138">
        <v>21992.41</v>
      </c>
      <c r="D17" s="138"/>
    </row>
    <row r="18" spans="1:4" ht="29.25" customHeight="1">
      <c r="A18" s="52" t="s">
        <v>44</v>
      </c>
      <c r="B18" s="50" t="s">
        <v>23</v>
      </c>
      <c r="C18" s="139">
        <v>4090042</v>
      </c>
      <c r="D18" s="139">
        <v>4090042</v>
      </c>
    </row>
    <row r="19" spans="1:4">
      <c r="A19" s="52" t="s">
        <v>45</v>
      </c>
      <c r="B19" s="50" t="s">
        <v>24</v>
      </c>
      <c r="C19" s="138">
        <v>356318</v>
      </c>
      <c r="D19" s="138">
        <v>342358</v>
      </c>
    </row>
    <row r="20" spans="1:4">
      <c r="A20" s="52" t="s">
        <v>46</v>
      </c>
      <c r="B20" s="50" t="s">
        <v>25</v>
      </c>
      <c r="C20" s="138">
        <v>3586268.8</v>
      </c>
      <c r="D20" s="138">
        <v>2436268.7999999998</v>
      </c>
    </row>
    <row r="21" spans="1:4" ht="16.5" customHeight="1">
      <c r="A21" s="316" t="s">
        <v>47</v>
      </c>
      <c r="B21" s="317" t="s">
        <v>26</v>
      </c>
      <c r="C21" s="318">
        <f t="shared" ref="C21" si="0">C23</f>
        <v>6504357</v>
      </c>
      <c r="D21" s="318">
        <f>D23</f>
        <v>6152390</v>
      </c>
    </row>
    <row r="22" spans="1:4" ht="15" hidden="1" customHeight="1">
      <c r="A22" s="316"/>
      <c r="B22" s="317"/>
      <c r="C22" s="318"/>
      <c r="D22" s="318"/>
    </row>
    <row r="23" spans="1:4" ht="26.25" customHeight="1">
      <c r="A23" s="52" t="s">
        <v>48</v>
      </c>
      <c r="B23" s="319" t="s">
        <v>27</v>
      </c>
      <c r="C23" s="139">
        <v>6504357</v>
      </c>
      <c r="D23" s="263">
        <v>6152390</v>
      </c>
    </row>
    <row r="24" spans="1:4" ht="15" hidden="1" customHeight="1">
      <c r="A24" s="52"/>
      <c r="B24" s="319"/>
      <c r="C24" s="138"/>
      <c r="D24" s="263"/>
    </row>
    <row r="25" spans="1:4" ht="14.25" customHeight="1">
      <c r="A25" s="48" t="s">
        <v>49</v>
      </c>
      <c r="B25" s="49" t="s">
        <v>28</v>
      </c>
      <c r="C25" s="131">
        <f t="shared" ref="C25" si="1">C26+C27+C28</f>
        <v>15382743.439999999</v>
      </c>
      <c r="D25" s="131">
        <f>D26+D27+D28</f>
        <v>9858952.9499999993</v>
      </c>
    </row>
    <row r="26" spans="1:4">
      <c r="A26" s="52" t="s">
        <v>50</v>
      </c>
      <c r="B26" s="50" t="s">
        <v>29</v>
      </c>
      <c r="C26" s="138">
        <v>11212.25</v>
      </c>
      <c r="D26" s="138">
        <v>11212.25</v>
      </c>
    </row>
    <row r="27" spans="1:4">
      <c r="A27" s="52" t="s">
        <v>51</v>
      </c>
      <c r="B27" s="50" t="s">
        <v>30</v>
      </c>
      <c r="C27" s="138">
        <v>13166531.189999999</v>
      </c>
      <c r="D27" s="138">
        <v>7642740.7000000002</v>
      </c>
    </row>
    <row r="28" spans="1:4">
      <c r="A28" s="52" t="s">
        <v>52</v>
      </c>
      <c r="B28" s="50" t="s">
        <v>31</v>
      </c>
      <c r="C28" s="138">
        <v>2205000</v>
      </c>
      <c r="D28" s="138">
        <v>2205000</v>
      </c>
    </row>
    <row r="29" spans="1:4">
      <c r="A29" s="48" t="s">
        <v>184</v>
      </c>
      <c r="B29" s="49" t="s">
        <v>183</v>
      </c>
      <c r="C29" s="131">
        <f t="shared" ref="C29" si="2">C30+C31+C32</f>
        <v>9909310</v>
      </c>
      <c r="D29" s="131">
        <f>D30+D31+D32</f>
        <v>9909310</v>
      </c>
    </row>
    <row r="30" spans="1:4">
      <c r="A30" s="52" t="s">
        <v>179</v>
      </c>
      <c r="B30" s="50" t="s">
        <v>185</v>
      </c>
      <c r="C30" s="141">
        <v>1123100</v>
      </c>
      <c r="D30" s="141">
        <v>1123100</v>
      </c>
    </row>
    <row r="31" spans="1:4">
      <c r="A31" s="52" t="s">
        <v>178</v>
      </c>
      <c r="B31" s="50" t="s">
        <v>186</v>
      </c>
      <c r="C31" s="138">
        <v>7337710</v>
      </c>
      <c r="D31" s="138">
        <v>7337710</v>
      </c>
    </row>
    <row r="32" spans="1:4">
      <c r="A32" s="52" t="s">
        <v>180</v>
      </c>
      <c r="B32" s="50" t="s">
        <v>187</v>
      </c>
      <c r="C32" s="138">
        <v>1448500</v>
      </c>
      <c r="D32" s="130">
        <v>1448500</v>
      </c>
    </row>
    <row r="33" spans="1:4">
      <c r="A33" s="48" t="s">
        <v>53</v>
      </c>
      <c r="B33" s="24" t="s">
        <v>71</v>
      </c>
      <c r="C33" s="131">
        <f t="shared" ref="C33" si="3">C34+C35+C37+C38+C36</f>
        <v>74969219</v>
      </c>
      <c r="D33" s="131">
        <f>D34+D35+D37+D38+D36</f>
        <v>69909243</v>
      </c>
    </row>
    <row r="34" spans="1:4">
      <c r="A34" s="52" t="s">
        <v>54</v>
      </c>
      <c r="B34" s="27" t="s">
        <v>32</v>
      </c>
      <c r="C34" s="138">
        <v>17182640</v>
      </c>
      <c r="D34" s="138">
        <v>17347690</v>
      </c>
    </row>
    <row r="35" spans="1:4">
      <c r="A35" s="52" t="s">
        <v>55</v>
      </c>
      <c r="B35" s="27" t="s">
        <v>33</v>
      </c>
      <c r="C35" s="138">
        <v>39969715</v>
      </c>
      <c r="D35" s="138">
        <v>34683455</v>
      </c>
    </row>
    <row r="36" spans="1:4">
      <c r="A36" s="52" t="s">
        <v>191</v>
      </c>
      <c r="B36" s="27" t="s">
        <v>192</v>
      </c>
      <c r="C36" s="138">
        <v>5806839</v>
      </c>
      <c r="D36" s="138">
        <v>5837273</v>
      </c>
    </row>
    <row r="37" spans="1:4">
      <c r="A37" s="52" t="s">
        <v>56</v>
      </c>
      <c r="B37" s="27" t="s">
        <v>162</v>
      </c>
      <c r="C37" s="138">
        <v>1076890</v>
      </c>
      <c r="D37" s="138">
        <v>1076890</v>
      </c>
    </row>
    <row r="38" spans="1:4">
      <c r="A38" s="52" t="s">
        <v>57</v>
      </c>
      <c r="B38" s="27" t="s">
        <v>34</v>
      </c>
      <c r="C38" s="138">
        <v>10933135</v>
      </c>
      <c r="D38" s="138">
        <v>10963935</v>
      </c>
    </row>
    <row r="39" spans="1:4">
      <c r="A39" s="48" t="s">
        <v>58</v>
      </c>
      <c r="B39" s="24" t="s">
        <v>130</v>
      </c>
      <c r="C39" s="131">
        <f t="shared" ref="C39" si="4">C40+C41</f>
        <v>8821868</v>
      </c>
      <c r="D39" s="131">
        <f>D40+D41</f>
        <v>8923344</v>
      </c>
    </row>
    <row r="40" spans="1:4">
      <c r="A40" s="52" t="s">
        <v>59</v>
      </c>
      <c r="B40" s="27" t="s">
        <v>35</v>
      </c>
      <c r="C40" s="138">
        <v>6891794</v>
      </c>
      <c r="D40" s="130">
        <v>6993270</v>
      </c>
    </row>
    <row r="41" spans="1:4">
      <c r="A41" s="52" t="s">
        <v>128</v>
      </c>
      <c r="B41" s="27" t="s">
        <v>129</v>
      </c>
      <c r="C41" s="138">
        <v>1930074</v>
      </c>
      <c r="D41" s="138">
        <v>1930074</v>
      </c>
    </row>
    <row r="42" spans="1:4">
      <c r="A42" s="48" t="s">
        <v>60</v>
      </c>
      <c r="B42" s="24" t="s">
        <v>36</v>
      </c>
      <c r="C42" s="131">
        <f t="shared" ref="C42" si="5">C43+C45+C44</f>
        <v>4188317.53</v>
      </c>
      <c r="D42" s="131">
        <f>D43+D45+D44</f>
        <v>2808217.9299999997</v>
      </c>
    </row>
    <row r="43" spans="1:4">
      <c r="A43" s="52" t="s">
        <v>61</v>
      </c>
      <c r="B43" s="27" t="s">
        <v>37</v>
      </c>
      <c r="C43" s="138">
        <v>1516400</v>
      </c>
      <c r="D43" s="138">
        <v>1516400</v>
      </c>
    </row>
    <row r="44" spans="1:4">
      <c r="A44" s="52" t="s">
        <v>157</v>
      </c>
      <c r="B44" s="27" t="s">
        <v>158</v>
      </c>
      <c r="C44" s="138"/>
      <c r="D44" s="130"/>
    </row>
    <row r="45" spans="1:4">
      <c r="A45" s="52" t="s">
        <v>62</v>
      </c>
      <c r="B45" s="27" t="s">
        <v>38</v>
      </c>
      <c r="C45" s="138">
        <v>2671917.5299999998</v>
      </c>
      <c r="D45" s="130">
        <v>1291817.93</v>
      </c>
    </row>
    <row r="46" spans="1:4">
      <c r="A46" s="48" t="s">
        <v>63</v>
      </c>
      <c r="B46" s="24" t="s">
        <v>39</v>
      </c>
      <c r="C46" s="142">
        <f>C47+C48</f>
        <v>530000</v>
      </c>
      <c r="D46" s="131">
        <f>D47+D48</f>
        <v>530000</v>
      </c>
    </row>
    <row r="47" spans="1:4">
      <c r="A47" s="119" t="s">
        <v>429</v>
      </c>
      <c r="B47" s="120" t="s">
        <v>435</v>
      </c>
      <c r="C47" s="138">
        <v>330000</v>
      </c>
      <c r="D47" s="130">
        <v>330000</v>
      </c>
    </row>
    <row r="48" spans="1:4">
      <c r="A48" s="129" t="s">
        <v>491</v>
      </c>
      <c r="B48" s="122" t="s">
        <v>492</v>
      </c>
      <c r="C48" s="138">
        <v>200000</v>
      </c>
      <c r="D48" s="130">
        <v>200000</v>
      </c>
    </row>
    <row r="49" spans="1:4" ht="21.75" customHeight="1">
      <c r="A49" s="48"/>
      <c r="B49" s="24" t="s">
        <v>40</v>
      </c>
      <c r="C49" s="131">
        <f>C12+C21+C25+C29+C33+C39+C42+C46</f>
        <v>148041265.18000001</v>
      </c>
      <c r="D49" s="131">
        <f>D12+D21+D25+D33+D39+D42+D46+D29</f>
        <v>134640955.68000001</v>
      </c>
    </row>
    <row r="51" spans="1:4">
      <c r="B51" s="51"/>
    </row>
    <row r="52" spans="1:4" ht="51.75" customHeight="1">
      <c r="B52" s="25"/>
    </row>
  </sheetData>
  <mergeCells count="20">
    <mergeCell ref="A7:C7"/>
    <mergeCell ref="B1:D1"/>
    <mergeCell ref="B2:D2"/>
    <mergeCell ref="B3:D3"/>
    <mergeCell ref="B4:D4"/>
    <mergeCell ref="B5:D5"/>
    <mergeCell ref="B6:C6"/>
    <mergeCell ref="A8:C8"/>
    <mergeCell ref="A9:D9"/>
    <mergeCell ref="A14:A15"/>
    <mergeCell ref="B14:B15"/>
    <mergeCell ref="C10:D10"/>
    <mergeCell ref="B10:B11"/>
    <mergeCell ref="A10:A11"/>
    <mergeCell ref="A21:A22"/>
    <mergeCell ref="B21:B22"/>
    <mergeCell ref="C21:C22"/>
    <mergeCell ref="D21:D22"/>
    <mergeCell ref="B23:B24"/>
    <mergeCell ref="D23:D24"/>
  </mergeCells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4"/>
  <sheetViews>
    <sheetView view="pageBreakPreview" topLeftCell="A160" zoomScale="115" zoomScaleSheetLayoutView="115" workbookViewId="0">
      <selection activeCell="A162" sqref="A162:F171"/>
    </sheetView>
  </sheetViews>
  <sheetFormatPr defaultRowHeight="15"/>
  <cols>
    <col min="1" max="1" width="72.140625" customWidth="1"/>
    <col min="2" max="2" width="4" customWidth="1"/>
    <col min="3" max="3" width="4.85546875" customWidth="1"/>
    <col min="4" max="4" width="10.85546875" customWidth="1"/>
    <col min="5" max="5" width="4.28515625" customWidth="1"/>
    <col min="6" max="6" width="15.140625" customWidth="1"/>
  </cols>
  <sheetData>
    <row r="1" spans="1:6" ht="15.75" customHeight="1">
      <c r="D1" s="242" t="s">
        <v>163</v>
      </c>
      <c r="E1" s="242"/>
      <c r="F1" s="242"/>
    </row>
    <row r="2" spans="1:6" ht="15.75" customHeight="1">
      <c r="D2" s="242" t="s">
        <v>0</v>
      </c>
      <c r="E2" s="242"/>
      <c r="F2" s="242"/>
    </row>
    <row r="3" spans="1:6" ht="15.75" customHeight="1">
      <c r="D3" s="242" t="s">
        <v>1</v>
      </c>
      <c r="E3" s="242"/>
      <c r="F3" s="242"/>
    </row>
    <row r="4" spans="1:6" ht="18.75" customHeight="1">
      <c r="A4" s="2"/>
      <c r="D4" s="242" t="s">
        <v>2</v>
      </c>
      <c r="E4" s="242"/>
      <c r="F4" s="242"/>
    </row>
    <row r="5" spans="1:6" ht="18.75" customHeight="1">
      <c r="A5" s="2"/>
      <c r="C5" s="242" t="s">
        <v>300</v>
      </c>
      <c r="D5" s="242"/>
      <c r="E5" s="242"/>
      <c r="F5" s="242"/>
    </row>
    <row r="6" spans="1:6" ht="18.75">
      <c r="A6" s="2"/>
    </row>
    <row r="7" spans="1:6" ht="15" customHeight="1">
      <c r="A7" s="259" t="s">
        <v>70</v>
      </c>
      <c r="B7" s="295"/>
      <c r="C7" s="295"/>
      <c r="D7" s="295"/>
      <c r="E7" s="295"/>
      <c r="F7" s="295"/>
    </row>
    <row r="8" spans="1:6" ht="15" customHeight="1">
      <c r="A8" s="259" t="s">
        <v>863</v>
      </c>
      <c r="B8" s="295"/>
      <c r="C8" s="295"/>
      <c r="D8" s="295"/>
      <c r="E8" s="295"/>
      <c r="F8" s="295"/>
    </row>
    <row r="9" spans="1:6" ht="15.75">
      <c r="A9" s="185"/>
    </row>
    <row r="10" spans="1:6" ht="23.25" customHeight="1">
      <c r="A10" s="147"/>
      <c r="B10" s="148"/>
      <c r="C10" s="148"/>
      <c r="D10" s="148"/>
      <c r="E10" s="325" t="s">
        <v>401</v>
      </c>
      <c r="F10" s="325"/>
    </row>
    <row r="11" spans="1:6" ht="63.75" customHeight="1">
      <c r="A11" s="327"/>
      <c r="B11" s="327" t="s">
        <v>73</v>
      </c>
      <c r="C11" s="327" t="s">
        <v>64</v>
      </c>
      <c r="D11" s="326" t="s">
        <v>10</v>
      </c>
      <c r="E11" s="326" t="s">
        <v>65</v>
      </c>
      <c r="F11" s="326" t="s">
        <v>864</v>
      </c>
    </row>
    <row r="12" spans="1:6" ht="33" customHeight="1">
      <c r="A12" s="327"/>
      <c r="B12" s="327"/>
      <c r="C12" s="327"/>
      <c r="D12" s="326"/>
      <c r="E12" s="326"/>
      <c r="F12" s="326"/>
    </row>
    <row r="13" spans="1:6" ht="33" customHeight="1">
      <c r="A13" s="327"/>
      <c r="B13" s="327"/>
      <c r="C13" s="327"/>
      <c r="D13" s="326"/>
      <c r="E13" s="326"/>
      <c r="F13" s="326"/>
    </row>
    <row r="14" spans="1:6" ht="15.75">
      <c r="A14" s="149" t="s">
        <v>66</v>
      </c>
      <c r="B14" s="97" t="s">
        <v>68</v>
      </c>
      <c r="C14" s="150"/>
      <c r="D14" s="151"/>
      <c r="E14" s="151"/>
      <c r="F14" s="152">
        <f>SUM(F15:F63)</f>
        <v>44680088.019999996</v>
      </c>
    </row>
    <row r="15" spans="1:6" ht="56.25" customHeight="1">
      <c r="A15" s="206" t="s">
        <v>112</v>
      </c>
      <c r="B15" s="193" t="s">
        <v>68</v>
      </c>
      <c r="C15" s="193" t="s">
        <v>77</v>
      </c>
      <c r="D15" s="205">
        <v>4190000250</v>
      </c>
      <c r="E15" s="200">
        <v>100</v>
      </c>
      <c r="F15" s="166">
        <v>1575776</v>
      </c>
    </row>
    <row r="16" spans="1:6" ht="66.75" customHeight="1">
      <c r="A16" s="92" t="s">
        <v>879</v>
      </c>
      <c r="B16" s="193" t="s">
        <v>68</v>
      </c>
      <c r="C16" s="193" t="s">
        <v>43</v>
      </c>
      <c r="D16" s="203" t="s">
        <v>865</v>
      </c>
      <c r="E16" s="200">
        <v>100</v>
      </c>
      <c r="F16" s="166">
        <v>362675</v>
      </c>
    </row>
    <row r="17" spans="1:6" ht="44.25" customHeight="1">
      <c r="A17" s="92" t="s">
        <v>880</v>
      </c>
      <c r="B17" s="193" t="s">
        <v>68</v>
      </c>
      <c r="C17" s="193" t="s">
        <v>43</v>
      </c>
      <c r="D17" s="203" t="s">
        <v>865</v>
      </c>
      <c r="E17" s="200">
        <v>200</v>
      </c>
      <c r="F17" s="166">
        <v>39565.379999999997</v>
      </c>
    </row>
    <row r="18" spans="1:6" ht="40.5" customHeight="1">
      <c r="A18" s="198" t="s">
        <v>113</v>
      </c>
      <c r="B18" s="193" t="s">
        <v>68</v>
      </c>
      <c r="C18" s="193" t="s">
        <v>43</v>
      </c>
      <c r="D18" s="205">
        <v>4190000280</v>
      </c>
      <c r="E18" s="200">
        <v>100</v>
      </c>
      <c r="F18" s="166">
        <v>14735399</v>
      </c>
    </row>
    <row r="19" spans="1:6" ht="27.75" customHeight="1">
      <c r="A19" s="198" t="s">
        <v>145</v>
      </c>
      <c r="B19" s="193" t="s">
        <v>68</v>
      </c>
      <c r="C19" s="193" t="s">
        <v>43</v>
      </c>
      <c r="D19" s="205">
        <v>4190000280</v>
      </c>
      <c r="E19" s="200">
        <v>200</v>
      </c>
      <c r="F19" s="166">
        <v>2310644</v>
      </c>
    </row>
    <row r="20" spans="1:6" ht="28.5" customHeight="1">
      <c r="A20" s="198" t="s">
        <v>114</v>
      </c>
      <c r="B20" s="193" t="s">
        <v>68</v>
      </c>
      <c r="C20" s="193" t="s">
        <v>43</v>
      </c>
      <c r="D20" s="205">
        <v>4190000280</v>
      </c>
      <c r="E20" s="200">
        <v>800</v>
      </c>
      <c r="F20" s="166">
        <v>25400</v>
      </c>
    </row>
    <row r="21" spans="1:6" ht="38.25" customHeight="1">
      <c r="A21" s="117" t="s">
        <v>498</v>
      </c>
      <c r="B21" s="193" t="s">
        <v>68</v>
      </c>
      <c r="C21" s="193" t="s">
        <v>75</v>
      </c>
      <c r="D21" s="31">
        <v>4490051200</v>
      </c>
      <c r="E21" s="93">
        <v>200</v>
      </c>
      <c r="F21" s="135">
        <v>139.12</v>
      </c>
    </row>
    <row r="22" spans="1:6" ht="38.25" customHeight="1">
      <c r="A22" s="201" t="s">
        <v>627</v>
      </c>
      <c r="B22" s="193" t="s">
        <v>68</v>
      </c>
      <c r="C22" s="193" t="s">
        <v>46</v>
      </c>
      <c r="D22" s="203" t="s">
        <v>844</v>
      </c>
      <c r="E22" s="208">
        <v>200</v>
      </c>
      <c r="F22" s="166">
        <v>100000</v>
      </c>
    </row>
    <row r="23" spans="1:6" ht="38.25" customHeight="1">
      <c r="A23" s="198" t="s">
        <v>642</v>
      </c>
      <c r="B23" s="193" t="s">
        <v>68</v>
      </c>
      <c r="C23" s="193" t="s">
        <v>46</v>
      </c>
      <c r="D23" s="199" t="s">
        <v>849</v>
      </c>
      <c r="E23" s="200">
        <v>200</v>
      </c>
      <c r="F23" s="166">
        <v>1000000</v>
      </c>
    </row>
    <row r="24" spans="1:6" ht="32.25" customHeight="1">
      <c r="A24" s="211" t="s">
        <v>643</v>
      </c>
      <c r="B24" s="193" t="s">
        <v>68</v>
      </c>
      <c r="C24" s="193" t="s">
        <v>46</v>
      </c>
      <c r="D24" s="203" t="s">
        <v>850</v>
      </c>
      <c r="E24" s="200">
        <v>200</v>
      </c>
      <c r="F24" s="166">
        <v>300000</v>
      </c>
    </row>
    <row r="25" spans="1:6" ht="25.5" customHeight="1">
      <c r="A25" s="201" t="s">
        <v>644</v>
      </c>
      <c r="B25" s="193" t="s">
        <v>68</v>
      </c>
      <c r="C25" s="193" t="s">
        <v>46</v>
      </c>
      <c r="D25" s="199" t="s">
        <v>851</v>
      </c>
      <c r="E25" s="200">
        <v>200</v>
      </c>
      <c r="F25" s="166">
        <v>1200000</v>
      </c>
    </row>
    <row r="26" spans="1:6" ht="27.75" customHeight="1">
      <c r="A26" s="210" t="s">
        <v>651</v>
      </c>
      <c r="B26" s="193" t="s">
        <v>68</v>
      </c>
      <c r="C26" s="193" t="s">
        <v>46</v>
      </c>
      <c r="D26" s="199" t="s">
        <v>855</v>
      </c>
      <c r="E26" s="200">
        <v>200</v>
      </c>
      <c r="F26" s="166">
        <v>40000</v>
      </c>
    </row>
    <row r="27" spans="1:6" ht="26.25" customHeight="1">
      <c r="A27" s="210" t="s">
        <v>655</v>
      </c>
      <c r="B27" s="193" t="s">
        <v>68</v>
      </c>
      <c r="C27" s="193" t="s">
        <v>46</v>
      </c>
      <c r="D27" s="199" t="s">
        <v>856</v>
      </c>
      <c r="E27" s="200">
        <v>200</v>
      </c>
      <c r="F27" s="166">
        <v>10000</v>
      </c>
    </row>
    <row r="28" spans="1:6" ht="39">
      <c r="A28" s="201" t="s">
        <v>663</v>
      </c>
      <c r="B28" s="193" t="s">
        <v>68</v>
      </c>
      <c r="C28" s="193" t="s">
        <v>46</v>
      </c>
      <c r="D28" s="199" t="s">
        <v>857</v>
      </c>
      <c r="E28" s="200">
        <v>200</v>
      </c>
      <c r="F28" s="166">
        <v>700000</v>
      </c>
    </row>
    <row r="29" spans="1:6" ht="51">
      <c r="A29" s="210" t="s">
        <v>664</v>
      </c>
      <c r="B29" s="193" t="s">
        <v>68</v>
      </c>
      <c r="C29" s="193" t="s">
        <v>46</v>
      </c>
      <c r="D29" s="199" t="s">
        <v>665</v>
      </c>
      <c r="E29" s="200">
        <v>200</v>
      </c>
      <c r="F29" s="166">
        <v>100000</v>
      </c>
    </row>
    <row r="30" spans="1:6" ht="42.75" customHeight="1">
      <c r="A30" s="201" t="s">
        <v>669</v>
      </c>
      <c r="B30" s="193" t="s">
        <v>68</v>
      </c>
      <c r="C30" s="193" t="s">
        <v>46</v>
      </c>
      <c r="D30" s="199" t="s">
        <v>858</v>
      </c>
      <c r="E30" s="200">
        <v>200</v>
      </c>
      <c r="F30" s="166">
        <v>30000</v>
      </c>
    </row>
    <row r="31" spans="1:6" ht="40.5" customHeight="1">
      <c r="A31" s="201" t="s">
        <v>143</v>
      </c>
      <c r="B31" s="193" t="s">
        <v>68</v>
      </c>
      <c r="C31" s="193" t="s">
        <v>46</v>
      </c>
      <c r="D31" s="203" t="s">
        <v>859</v>
      </c>
      <c r="E31" s="200">
        <v>200</v>
      </c>
      <c r="F31" s="166">
        <v>300000</v>
      </c>
    </row>
    <row r="32" spans="1:6" ht="30" customHeight="1">
      <c r="A32" s="198" t="s">
        <v>155</v>
      </c>
      <c r="B32" s="193" t="s">
        <v>68</v>
      </c>
      <c r="C32" s="193" t="s">
        <v>46</v>
      </c>
      <c r="D32" s="205">
        <v>4290020120</v>
      </c>
      <c r="E32" s="200">
        <v>800</v>
      </c>
      <c r="F32" s="166">
        <v>21300</v>
      </c>
    </row>
    <row r="33" spans="1:6" ht="38.25" customHeight="1">
      <c r="A33" s="198" t="s">
        <v>148</v>
      </c>
      <c r="B33" s="193" t="s">
        <v>68</v>
      </c>
      <c r="C33" s="193" t="s">
        <v>46</v>
      </c>
      <c r="D33" s="205">
        <v>4290020140</v>
      </c>
      <c r="E33" s="200">
        <v>200</v>
      </c>
      <c r="F33" s="166">
        <v>100000</v>
      </c>
    </row>
    <row r="34" spans="1:6" ht="55.5" customHeight="1">
      <c r="A34" s="90" t="s">
        <v>159</v>
      </c>
      <c r="B34" s="193" t="s">
        <v>68</v>
      </c>
      <c r="C34" s="193" t="s">
        <v>46</v>
      </c>
      <c r="D34" s="31">
        <v>4290007030</v>
      </c>
      <c r="E34" s="195">
        <v>300</v>
      </c>
      <c r="F34" s="135">
        <v>10000</v>
      </c>
    </row>
    <row r="35" spans="1:6" ht="41.25" customHeight="1">
      <c r="A35" s="32" t="s">
        <v>151</v>
      </c>
      <c r="B35" s="193" t="s">
        <v>68</v>
      </c>
      <c r="C35" s="193" t="s">
        <v>46</v>
      </c>
      <c r="D35" s="31">
        <v>4390080350</v>
      </c>
      <c r="E35" s="195">
        <v>200</v>
      </c>
      <c r="F35" s="135">
        <v>6268.8</v>
      </c>
    </row>
    <row r="36" spans="1:6" ht="39.75" customHeight="1">
      <c r="A36" s="32" t="s">
        <v>149</v>
      </c>
      <c r="B36" s="193" t="s">
        <v>68</v>
      </c>
      <c r="C36" s="193" t="s">
        <v>48</v>
      </c>
      <c r="D36" s="31">
        <v>4290020150</v>
      </c>
      <c r="E36" s="195">
        <v>200</v>
      </c>
      <c r="F36" s="135">
        <v>1296300</v>
      </c>
    </row>
    <row r="37" spans="1:6" ht="63.75">
      <c r="A37" s="34" t="s">
        <v>881</v>
      </c>
      <c r="B37" s="193" t="s">
        <v>68</v>
      </c>
      <c r="C37" s="193" t="s">
        <v>50</v>
      </c>
      <c r="D37" s="31">
        <v>4390080370</v>
      </c>
      <c r="E37" s="195">
        <v>200</v>
      </c>
      <c r="F37" s="135">
        <v>30703.33</v>
      </c>
    </row>
    <row r="38" spans="1:6" ht="80.25" customHeight="1">
      <c r="A38" s="34" t="s">
        <v>497</v>
      </c>
      <c r="B38" s="193" t="s">
        <v>68</v>
      </c>
      <c r="C38" s="193" t="s">
        <v>50</v>
      </c>
      <c r="D38" s="128">
        <v>4390082400</v>
      </c>
      <c r="E38" s="195">
        <v>200</v>
      </c>
      <c r="F38" s="135">
        <v>228137</v>
      </c>
    </row>
    <row r="39" spans="1:6" ht="40.5" customHeight="1">
      <c r="A39" s="209" t="s">
        <v>586</v>
      </c>
      <c r="B39" s="193" t="s">
        <v>68</v>
      </c>
      <c r="C39" s="193" t="s">
        <v>51</v>
      </c>
      <c r="D39" s="203" t="s">
        <v>782</v>
      </c>
      <c r="E39" s="200">
        <v>200</v>
      </c>
      <c r="F39" s="166">
        <v>2303000</v>
      </c>
    </row>
    <row r="40" spans="1:6" ht="39.75" customHeight="1">
      <c r="A40" s="209" t="s">
        <v>590</v>
      </c>
      <c r="B40" s="193" t="s">
        <v>68</v>
      </c>
      <c r="C40" s="193" t="s">
        <v>51</v>
      </c>
      <c r="D40" s="203" t="s">
        <v>783</v>
      </c>
      <c r="E40" s="200">
        <v>200</v>
      </c>
      <c r="F40" s="166">
        <v>4624154.8099999996</v>
      </c>
    </row>
    <row r="41" spans="1:6" ht="67.5" customHeight="1">
      <c r="A41" s="235" t="s">
        <v>882</v>
      </c>
      <c r="B41" s="193" t="s">
        <v>68</v>
      </c>
      <c r="C41" s="193" t="s">
        <v>51</v>
      </c>
      <c r="D41" s="203" t="s">
        <v>784</v>
      </c>
      <c r="E41" s="200">
        <v>200</v>
      </c>
      <c r="F41" s="166">
        <v>5258715.58</v>
      </c>
    </row>
    <row r="42" spans="1:6" ht="39">
      <c r="A42" s="201" t="s">
        <v>595</v>
      </c>
      <c r="B42" s="193" t="s">
        <v>68</v>
      </c>
      <c r="C42" s="193" t="s">
        <v>51</v>
      </c>
      <c r="D42" s="203" t="s">
        <v>833</v>
      </c>
      <c r="E42" s="200">
        <v>200</v>
      </c>
      <c r="F42" s="166">
        <v>35000</v>
      </c>
    </row>
    <row r="43" spans="1:6" ht="77.25">
      <c r="A43" s="201" t="s">
        <v>816</v>
      </c>
      <c r="B43" s="193" t="s">
        <v>68</v>
      </c>
      <c r="C43" s="193" t="s">
        <v>51</v>
      </c>
      <c r="D43" s="203" t="s">
        <v>834</v>
      </c>
      <c r="E43" s="200">
        <v>200</v>
      </c>
      <c r="F43" s="166">
        <v>250000</v>
      </c>
    </row>
    <row r="44" spans="1:6" ht="30" customHeight="1">
      <c r="A44" s="198" t="s">
        <v>787</v>
      </c>
      <c r="B44" s="193" t="s">
        <v>68</v>
      </c>
      <c r="C44" s="193" t="s">
        <v>52</v>
      </c>
      <c r="D44" s="199" t="s">
        <v>845</v>
      </c>
      <c r="E44" s="200">
        <v>200</v>
      </c>
      <c r="F44" s="166"/>
    </row>
    <row r="45" spans="1:6" ht="26.25" customHeight="1">
      <c r="A45" s="198" t="s">
        <v>788</v>
      </c>
      <c r="B45" s="193" t="s">
        <v>68</v>
      </c>
      <c r="C45" s="193" t="s">
        <v>52</v>
      </c>
      <c r="D45" s="199" t="s">
        <v>846</v>
      </c>
      <c r="E45" s="200">
        <v>200</v>
      </c>
      <c r="F45" s="166"/>
    </row>
    <row r="46" spans="1:6" ht="39">
      <c r="A46" s="201" t="s">
        <v>798</v>
      </c>
      <c r="B46" s="193" t="s">
        <v>68</v>
      </c>
      <c r="C46" s="193" t="s">
        <v>52</v>
      </c>
      <c r="D46" s="199" t="s">
        <v>852</v>
      </c>
      <c r="E46" s="200">
        <v>200</v>
      </c>
      <c r="F46" s="166">
        <v>470000</v>
      </c>
    </row>
    <row r="47" spans="1:6" ht="42" customHeight="1">
      <c r="A47" s="201" t="s">
        <v>799</v>
      </c>
      <c r="B47" s="193" t="s">
        <v>68</v>
      </c>
      <c r="C47" s="193" t="s">
        <v>52</v>
      </c>
      <c r="D47" s="199" t="s">
        <v>853</v>
      </c>
      <c r="E47" s="200">
        <v>200</v>
      </c>
      <c r="F47" s="166">
        <v>250000</v>
      </c>
    </row>
    <row r="48" spans="1:6" ht="39">
      <c r="A48" s="201" t="s">
        <v>800</v>
      </c>
      <c r="B48" s="193" t="s">
        <v>68</v>
      </c>
      <c r="C48" s="193" t="s">
        <v>52</v>
      </c>
      <c r="D48" s="199" t="s">
        <v>854</v>
      </c>
      <c r="E48" s="200">
        <v>200</v>
      </c>
      <c r="F48" s="166">
        <v>75000</v>
      </c>
    </row>
    <row r="49" spans="1:6" ht="27.75" customHeight="1">
      <c r="A49" s="109" t="s">
        <v>164</v>
      </c>
      <c r="B49" s="193" t="s">
        <v>68</v>
      </c>
      <c r="C49" s="193" t="s">
        <v>52</v>
      </c>
      <c r="D49" s="115">
        <v>4290020180</v>
      </c>
      <c r="E49" s="115">
        <v>200</v>
      </c>
      <c r="F49" s="137">
        <v>400000</v>
      </c>
    </row>
    <row r="50" spans="1:6" ht="39">
      <c r="A50" s="201" t="s">
        <v>624</v>
      </c>
      <c r="B50" s="193" t="s">
        <v>68</v>
      </c>
      <c r="C50" s="193" t="s">
        <v>179</v>
      </c>
      <c r="D50" s="203" t="s">
        <v>835</v>
      </c>
      <c r="E50" s="208">
        <v>200</v>
      </c>
      <c r="F50" s="166">
        <v>879900</v>
      </c>
    </row>
    <row r="51" spans="1:6" ht="27" customHeight="1">
      <c r="A51" s="201" t="s">
        <v>177</v>
      </c>
      <c r="B51" s="193" t="s">
        <v>68</v>
      </c>
      <c r="C51" s="193" t="s">
        <v>179</v>
      </c>
      <c r="D51" s="203" t="s">
        <v>836</v>
      </c>
      <c r="E51" s="208">
        <v>200</v>
      </c>
      <c r="F51" s="166">
        <v>143200</v>
      </c>
    </row>
    <row r="52" spans="1:6" ht="39">
      <c r="A52" s="201" t="s">
        <v>618</v>
      </c>
      <c r="B52" s="193" t="s">
        <v>68</v>
      </c>
      <c r="C52" s="193" t="s">
        <v>178</v>
      </c>
      <c r="D52" s="203" t="s">
        <v>616</v>
      </c>
      <c r="E52" s="208">
        <v>400</v>
      </c>
      <c r="F52" s="166">
        <v>463910</v>
      </c>
    </row>
    <row r="53" spans="1:6" ht="27" customHeight="1">
      <c r="A53" s="201" t="s">
        <v>176</v>
      </c>
      <c r="B53" s="193" t="s">
        <v>68</v>
      </c>
      <c r="C53" s="193" t="s">
        <v>178</v>
      </c>
      <c r="D53" s="203" t="s">
        <v>841</v>
      </c>
      <c r="E53" s="200">
        <v>200</v>
      </c>
      <c r="F53" s="166">
        <v>500000</v>
      </c>
    </row>
    <row r="54" spans="1:6" ht="30" customHeight="1">
      <c r="A54" s="198" t="s">
        <v>791</v>
      </c>
      <c r="B54" s="193" t="s">
        <v>68</v>
      </c>
      <c r="C54" s="193" t="s">
        <v>178</v>
      </c>
      <c r="D54" s="199" t="s">
        <v>847</v>
      </c>
      <c r="E54" s="200">
        <v>200</v>
      </c>
      <c r="F54" s="166">
        <v>1080000</v>
      </c>
    </row>
    <row r="55" spans="1:6" ht="41.25" customHeight="1">
      <c r="A55" s="198" t="s">
        <v>792</v>
      </c>
      <c r="B55" s="193" t="s">
        <v>68</v>
      </c>
      <c r="C55" s="193" t="s">
        <v>178</v>
      </c>
      <c r="D55" s="199" t="s">
        <v>848</v>
      </c>
      <c r="E55" s="200">
        <v>200</v>
      </c>
      <c r="F55" s="166">
        <v>300000</v>
      </c>
    </row>
    <row r="56" spans="1:6" ht="26.25" customHeight="1">
      <c r="A56" s="201" t="s">
        <v>292</v>
      </c>
      <c r="B56" s="193" t="s">
        <v>68</v>
      </c>
      <c r="C56" s="94" t="s">
        <v>180</v>
      </c>
      <c r="D56" s="203" t="s">
        <v>838</v>
      </c>
      <c r="E56" s="200">
        <v>200</v>
      </c>
      <c r="F56" s="166">
        <v>529100</v>
      </c>
    </row>
    <row r="57" spans="1:6" ht="28.5" customHeight="1">
      <c r="A57" s="201" t="s">
        <v>293</v>
      </c>
      <c r="B57" s="193" t="s">
        <v>68</v>
      </c>
      <c r="C57" s="94" t="s">
        <v>180</v>
      </c>
      <c r="D57" s="203" t="s">
        <v>839</v>
      </c>
      <c r="E57" s="208">
        <v>200</v>
      </c>
      <c r="F57" s="166">
        <v>358800</v>
      </c>
    </row>
    <row r="58" spans="1:6" ht="29.25" customHeight="1">
      <c r="A58" s="198" t="s">
        <v>294</v>
      </c>
      <c r="B58" s="193" t="s">
        <v>68</v>
      </c>
      <c r="C58" s="94" t="s">
        <v>180</v>
      </c>
      <c r="D58" s="203" t="s">
        <v>842</v>
      </c>
      <c r="E58" s="208">
        <v>200</v>
      </c>
      <c r="F58" s="166">
        <v>150000</v>
      </c>
    </row>
    <row r="59" spans="1:6" ht="28.5" customHeight="1">
      <c r="A59" s="201" t="s">
        <v>295</v>
      </c>
      <c r="B59" s="193" t="s">
        <v>68</v>
      </c>
      <c r="C59" s="94" t="s">
        <v>180</v>
      </c>
      <c r="D59" s="203" t="s">
        <v>843</v>
      </c>
      <c r="E59" s="208">
        <v>200</v>
      </c>
      <c r="F59" s="166">
        <v>50000</v>
      </c>
    </row>
    <row r="60" spans="1:6" ht="29.25" customHeight="1">
      <c r="A60" s="201" t="s">
        <v>199</v>
      </c>
      <c r="B60" s="193" t="s">
        <v>68</v>
      </c>
      <c r="C60" s="94" t="s">
        <v>180</v>
      </c>
      <c r="D60" s="203" t="s">
        <v>631</v>
      </c>
      <c r="E60" s="208">
        <v>200</v>
      </c>
      <c r="F60" s="166">
        <v>360600</v>
      </c>
    </row>
    <row r="61" spans="1:6" ht="27" customHeight="1">
      <c r="A61" s="90" t="s">
        <v>118</v>
      </c>
      <c r="B61" s="193" t="s">
        <v>68</v>
      </c>
      <c r="C61" s="94" t="s">
        <v>61</v>
      </c>
      <c r="D61" s="31">
        <v>4290007010</v>
      </c>
      <c r="E61" s="195">
        <v>300</v>
      </c>
      <c r="F61" s="135">
        <v>1516400</v>
      </c>
    </row>
    <row r="62" spans="1:6" ht="28.5" customHeight="1">
      <c r="A62" s="198" t="s">
        <v>424</v>
      </c>
      <c r="B62" s="193" t="s">
        <v>68</v>
      </c>
      <c r="C62" s="193" t="s">
        <v>157</v>
      </c>
      <c r="D62" s="203" t="s">
        <v>601</v>
      </c>
      <c r="E62" s="200">
        <v>300</v>
      </c>
      <c r="F62" s="166">
        <v>150000</v>
      </c>
    </row>
    <row r="63" spans="1:6" ht="54.75" customHeight="1">
      <c r="A63" s="201" t="s">
        <v>621</v>
      </c>
      <c r="B63" s="193" t="s">
        <v>68</v>
      </c>
      <c r="C63" s="193" t="s">
        <v>157</v>
      </c>
      <c r="D63" s="203" t="s">
        <v>620</v>
      </c>
      <c r="E63" s="208">
        <v>300</v>
      </c>
      <c r="F63" s="166">
        <v>10000</v>
      </c>
    </row>
    <row r="64" spans="1:6" ht="18" customHeight="1">
      <c r="A64" s="96" t="s">
        <v>67</v>
      </c>
      <c r="B64" s="97" t="s">
        <v>69</v>
      </c>
      <c r="C64" s="193"/>
      <c r="D64" s="31"/>
      <c r="E64" s="31"/>
      <c r="F64" s="153">
        <f>F65+F66</f>
        <v>670935</v>
      </c>
    </row>
    <row r="65" spans="1:6" ht="54.75" customHeight="1">
      <c r="A65" s="198" t="s">
        <v>111</v>
      </c>
      <c r="B65" s="193" t="s">
        <v>69</v>
      </c>
      <c r="C65" s="193" t="s">
        <v>42</v>
      </c>
      <c r="D65" s="205">
        <v>4090000270</v>
      </c>
      <c r="E65" s="200">
        <v>100</v>
      </c>
      <c r="F65" s="166">
        <v>570249</v>
      </c>
    </row>
    <row r="66" spans="1:6" ht="25.5" customHeight="1">
      <c r="A66" s="198" t="s">
        <v>144</v>
      </c>
      <c r="B66" s="193" t="s">
        <v>69</v>
      </c>
      <c r="C66" s="193" t="s">
        <v>42</v>
      </c>
      <c r="D66" s="205">
        <v>4090000270</v>
      </c>
      <c r="E66" s="200">
        <v>200</v>
      </c>
      <c r="F66" s="166">
        <v>100686</v>
      </c>
    </row>
    <row r="67" spans="1:6" ht="22.5" customHeight="1">
      <c r="A67" s="96" t="s">
        <v>4</v>
      </c>
      <c r="B67" s="97" t="s">
        <v>5</v>
      </c>
      <c r="C67" s="193"/>
      <c r="D67" s="31"/>
      <c r="E67" s="31"/>
      <c r="F67" s="152">
        <f>SUM(F68:F99)</f>
        <v>28012081.98</v>
      </c>
    </row>
    <row r="68" spans="1:6" ht="51">
      <c r="A68" s="198" t="s">
        <v>115</v>
      </c>
      <c r="B68" s="193" t="s">
        <v>5</v>
      </c>
      <c r="C68" s="193" t="s">
        <v>44</v>
      </c>
      <c r="D68" s="205">
        <v>4190000290</v>
      </c>
      <c r="E68" s="200">
        <v>100</v>
      </c>
      <c r="F68" s="166">
        <v>3874837</v>
      </c>
    </row>
    <row r="69" spans="1:6" ht="40.5" customHeight="1">
      <c r="A69" s="198" t="s">
        <v>147</v>
      </c>
      <c r="B69" s="193" t="s">
        <v>5</v>
      </c>
      <c r="C69" s="193" t="s">
        <v>44</v>
      </c>
      <c r="D69" s="205">
        <v>4190000290</v>
      </c>
      <c r="E69" s="200">
        <v>200</v>
      </c>
      <c r="F69" s="166">
        <v>213205</v>
      </c>
    </row>
    <row r="70" spans="1:6" ht="25.5">
      <c r="A70" s="198" t="s">
        <v>116</v>
      </c>
      <c r="B70" s="193" t="s">
        <v>5</v>
      </c>
      <c r="C70" s="193" t="s">
        <v>44</v>
      </c>
      <c r="D70" s="205">
        <v>4190000290</v>
      </c>
      <c r="E70" s="200">
        <v>800</v>
      </c>
      <c r="F70" s="166">
        <v>2000</v>
      </c>
    </row>
    <row r="71" spans="1:6" ht="25.5">
      <c r="A71" s="198" t="s">
        <v>117</v>
      </c>
      <c r="B71" s="193" t="s">
        <v>5</v>
      </c>
      <c r="C71" s="193" t="s">
        <v>45</v>
      </c>
      <c r="D71" s="205">
        <v>4290020090</v>
      </c>
      <c r="E71" s="200">
        <v>800</v>
      </c>
      <c r="F71" s="166">
        <v>1140281.98</v>
      </c>
    </row>
    <row r="72" spans="1:6" ht="39">
      <c r="A72" s="201" t="s">
        <v>663</v>
      </c>
      <c r="B72" s="238" t="s">
        <v>5</v>
      </c>
      <c r="C72" s="193" t="s">
        <v>46</v>
      </c>
      <c r="D72" s="199" t="s">
        <v>857</v>
      </c>
      <c r="E72" s="200">
        <v>200</v>
      </c>
      <c r="F72" s="166">
        <v>200000</v>
      </c>
    </row>
    <row r="73" spans="1:6" ht="63.75">
      <c r="A73" s="32" t="s">
        <v>17</v>
      </c>
      <c r="B73" s="193" t="s">
        <v>5</v>
      </c>
      <c r="C73" s="193" t="s">
        <v>48</v>
      </c>
      <c r="D73" s="31">
        <v>4290000300</v>
      </c>
      <c r="E73" s="195">
        <v>100</v>
      </c>
      <c r="F73" s="135">
        <v>3345679</v>
      </c>
    </row>
    <row r="74" spans="1:6" ht="38.25">
      <c r="A74" s="32" t="s">
        <v>150</v>
      </c>
      <c r="B74" s="193" t="s">
        <v>5</v>
      </c>
      <c r="C74" s="193" t="s">
        <v>48</v>
      </c>
      <c r="D74" s="31">
        <v>4290000300</v>
      </c>
      <c r="E74" s="195">
        <v>200</v>
      </c>
      <c r="F74" s="135">
        <v>1090701</v>
      </c>
    </row>
    <row r="75" spans="1:6" ht="38.25">
      <c r="A75" s="32" t="s">
        <v>18</v>
      </c>
      <c r="B75" s="193" t="s">
        <v>5</v>
      </c>
      <c r="C75" s="193" t="s">
        <v>48</v>
      </c>
      <c r="D75" s="31">
        <v>4290000300</v>
      </c>
      <c r="E75" s="195">
        <v>800</v>
      </c>
      <c r="F75" s="135">
        <v>6500</v>
      </c>
    </row>
    <row r="76" spans="1:6" ht="54" customHeight="1">
      <c r="A76" s="98" t="s">
        <v>480</v>
      </c>
      <c r="B76" s="193" t="s">
        <v>5</v>
      </c>
      <c r="C76" s="193" t="s">
        <v>48</v>
      </c>
      <c r="D76" s="187" t="s">
        <v>486</v>
      </c>
      <c r="E76" s="183">
        <v>100</v>
      </c>
      <c r="F76" s="186">
        <v>298147</v>
      </c>
    </row>
    <row r="77" spans="1:6" ht="51">
      <c r="A77" s="98" t="s">
        <v>481</v>
      </c>
      <c r="B77" s="193" t="s">
        <v>5</v>
      </c>
      <c r="C77" s="193" t="s">
        <v>48</v>
      </c>
      <c r="D77" s="187" t="s">
        <v>487</v>
      </c>
      <c r="E77" s="183">
        <v>100</v>
      </c>
      <c r="F77" s="186">
        <v>424402</v>
      </c>
    </row>
    <row r="78" spans="1:6" ht="39" customHeight="1">
      <c r="A78" s="206" t="s">
        <v>578</v>
      </c>
      <c r="B78" s="193" t="s">
        <v>5</v>
      </c>
      <c r="C78" s="193" t="s">
        <v>52</v>
      </c>
      <c r="D78" s="199" t="s">
        <v>828</v>
      </c>
      <c r="E78" s="200">
        <v>800</v>
      </c>
      <c r="F78" s="166">
        <v>200000</v>
      </c>
    </row>
    <row r="79" spans="1:6" ht="39" customHeight="1">
      <c r="A79" s="198" t="s">
        <v>579</v>
      </c>
      <c r="B79" s="193" t="s">
        <v>5</v>
      </c>
      <c r="C79" s="193" t="s">
        <v>52</v>
      </c>
      <c r="D79" s="199" t="s">
        <v>829</v>
      </c>
      <c r="E79" s="200">
        <v>800</v>
      </c>
      <c r="F79" s="166">
        <v>200000</v>
      </c>
    </row>
    <row r="80" spans="1:6" ht="27" customHeight="1">
      <c r="A80" s="201" t="s">
        <v>580</v>
      </c>
      <c r="B80" s="193" t="s">
        <v>5</v>
      </c>
      <c r="C80" s="193" t="s">
        <v>52</v>
      </c>
      <c r="D80" s="199" t="s">
        <v>830</v>
      </c>
      <c r="E80" s="200">
        <v>800</v>
      </c>
      <c r="F80" s="166">
        <v>30000</v>
      </c>
    </row>
    <row r="81" spans="1:6" ht="51.75">
      <c r="A81" s="235" t="s">
        <v>485</v>
      </c>
      <c r="B81" s="193" t="s">
        <v>5</v>
      </c>
      <c r="C81" s="193" t="s">
        <v>179</v>
      </c>
      <c r="D81" s="203" t="s">
        <v>837</v>
      </c>
      <c r="E81" s="208">
        <v>800</v>
      </c>
      <c r="F81" s="166">
        <v>360000</v>
      </c>
    </row>
    <row r="82" spans="1:6" ht="39">
      <c r="A82" s="201" t="s">
        <v>173</v>
      </c>
      <c r="B82" s="193" t="s">
        <v>5</v>
      </c>
      <c r="C82" s="193" t="s">
        <v>178</v>
      </c>
      <c r="D82" s="203" t="s">
        <v>840</v>
      </c>
      <c r="E82" s="208">
        <v>800</v>
      </c>
      <c r="F82" s="166">
        <v>5000000</v>
      </c>
    </row>
    <row r="83" spans="1:6" ht="63.75">
      <c r="A83" s="198" t="s">
        <v>108</v>
      </c>
      <c r="B83" s="187" t="s">
        <v>5</v>
      </c>
      <c r="C83" s="187" t="s">
        <v>191</v>
      </c>
      <c r="D83" s="199" t="s">
        <v>760</v>
      </c>
      <c r="E83" s="200">
        <v>100</v>
      </c>
      <c r="F83" s="166">
        <v>1356305</v>
      </c>
    </row>
    <row r="84" spans="1:6" ht="38.25">
      <c r="A84" s="198" t="s">
        <v>142</v>
      </c>
      <c r="B84" s="187" t="s">
        <v>5</v>
      </c>
      <c r="C84" s="187" t="s">
        <v>191</v>
      </c>
      <c r="D84" s="199" t="s">
        <v>760</v>
      </c>
      <c r="E84" s="200">
        <v>200</v>
      </c>
      <c r="F84" s="166">
        <v>78534</v>
      </c>
    </row>
    <row r="85" spans="1:6" ht="77.25">
      <c r="A85" s="201" t="s">
        <v>390</v>
      </c>
      <c r="B85" s="193" t="s">
        <v>5</v>
      </c>
      <c r="C85" s="193" t="s">
        <v>191</v>
      </c>
      <c r="D85" s="202" t="s">
        <v>761</v>
      </c>
      <c r="E85" s="200">
        <v>100</v>
      </c>
      <c r="F85" s="166">
        <v>42295</v>
      </c>
    </row>
    <row r="86" spans="1:6" ht="81.75" customHeight="1">
      <c r="A86" s="201" t="s">
        <v>493</v>
      </c>
      <c r="B86" s="193" t="s">
        <v>5</v>
      </c>
      <c r="C86" s="193" t="s">
        <v>191</v>
      </c>
      <c r="D86" s="203" t="s">
        <v>762</v>
      </c>
      <c r="E86" s="200">
        <v>100</v>
      </c>
      <c r="F86" s="166">
        <v>380655</v>
      </c>
    </row>
    <row r="87" spans="1:6" ht="28.5" customHeight="1">
      <c r="A87" s="204" t="s">
        <v>480</v>
      </c>
      <c r="B87" s="193" t="s">
        <v>5</v>
      </c>
      <c r="C87" s="193" t="s">
        <v>191</v>
      </c>
      <c r="D87" s="203" t="s">
        <v>763</v>
      </c>
      <c r="E87" s="200">
        <v>100</v>
      </c>
      <c r="F87" s="166">
        <v>103288</v>
      </c>
    </row>
    <row r="88" spans="1:6" ht="51">
      <c r="A88" s="204" t="s">
        <v>481</v>
      </c>
      <c r="B88" s="193" t="s">
        <v>5</v>
      </c>
      <c r="C88" s="193" t="s">
        <v>191</v>
      </c>
      <c r="D88" s="203" t="s">
        <v>764</v>
      </c>
      <c r="E88" s="200">
        <v>100</v>
      </c>
      <c r="F88" s="166">
        <v>70370</v>
      </c>
    </row>
    <row r="89" spans="1:6" ht="51" customHeight="1">
      <c r="A89" s="32" t="s">
        <v>102</v>
      </c>
      <c r="B89" s="187" t="s">
        <v>5</v>
      </c>
      <c r="C89" s="187" t="s">
        <v>59</v>
      </c>
      <c r="D89" s="190" t="s">
        <v>747</v>
      </c>
      <c r="E89" s="195">
        <v>100</v>
      </c>
      <c r="F89" s="135">
        <v>2385387</v>
      </c>
    </row>
    <row r="90" spans="1:6" ht="42" customHeight="1">
      <c r="A90" s="32" t="s">
        <v>139</v>
      </c>
      <c r="B90" s="187" t="s">
        <v>5</v>
      </c>
      <c r="C90" s="187" t="s">
        <v>59</v>
      </c>
      <c r="D90" s="190" t="s">
        <v>747</v>
      </c>
      <c r="E90" s="195">
        <v>200</v>
      </c>
      <c r="F90" s="135">
        <v>2128104</v>
      </c>
    </row>
    <row r="91" spans="1:6" ht="27" customHeight="1">
      <c r="A91" s="32" t="s">
        <v>103</v>
      </c>
      <c r="B91" s="187" t="s">
        <v>5</v>
      </c>
      <c r="C91" s="187" t="s">
        <v>59</v>
      </c>
      <c r="D91" s="190" t="s">
        <v>747</v>
      </c>
      <c r="E91" s="195">
        <v>800</v>
      </c>
      <c r="F91" s="135">
        <v>14000</v>
      </c>
    </row>
    <row r="92" spans="1:6" ht="32.25" customHeight="1">
      <c r="A92" s="110" t="s">
        <v>140</v>
      </c>
      <c r="B92" s="187" t="s">
        <v>5</v>
      </c>
      <c r="C92" s="187" t="s">
        <v>59</v>
      </c>
      <c r="D92" s="193" t="s">
        <v>748</v>
      </c>
      <c r="E92" s="195">
        <v>200</v>
      </c>
      <c r="F92" s="135">
        <v>15000</v>
      </c>
    </row>
    <row r="93" spans="1:6" ht="28.5" customHeight="1">
      <c r="A93" s="32" t="s">
        <v>141</v>
      </c>
      <c r="B93" s="187" t="s">
        <v>5</v>
      </c>
      <c r="C93" s="187" t="s">
        <v>59</v>
      </c>
      <c r="D93" s="190" t="s">
        <v>750</v>
      </c>
      <c r="E93" s="195">
        <v>200</v>
      </c>
      <c r="F93" s="135">
        <v>100000</v>
      </c>
    </row>
    <row r="94" spans="1:6" ht="81" customHeight="1">
      <c r="A94" s="92" t="s">
        <v>752</v>
      </c>
      <c r="B94" s="187" t="s">
        <v>5</v>
      </c>
      <c r="C94" s="187" t="s">
        <v>59</v>
      </c>
      <c r="D94" s="190" t="s">
        <v>753</v>
      </c>
      <c r="E94" s="195">
        <v>100</v>
      </c>
      <c r="F94" s="135">
        <v>2204490</v>
      </c>
    </row>
    <row r="95" spans="1:6" ht="67.5" customHeight="1">
      <c r="A95" s="32" t="s">
        <v>301</v>
      </c>
      <c r="B95" s="187" t="s">
        <v>5</v>
      </c>
      <c r="C95" s="187" t="s">
        <v>59</v>
      </c>
      <c r="D95" s="193" t="s">
        <v>754</v>
      </c>
      <c r="E95" s="195">
        <v>100</v>
      </c>
      <c r="F95" s="135">
        <v>244943</v>
      </c>
    </row>
    <row r="96" spans="1:6" ht="51.75" customHeight="1">
      <c r="A96" s="98" t="s">
        <v>480</v>
      </c>
      <c r="B96" s="187" t="s">
        <v>5</v>
      </c>
      <c r="C96" s="187" t="s">
        <v>59</v>
      </c>
      <c r="D96" s="193" t="s">
        <v>755</v>
      </c>
      <c r="E96" s="195">
        <v>100</v>
      </c>
      <c r="F96" s="135">
        <v>206573</v>
      </c>
    </row>
    <row r="97" spans="1:6" ht="54" customHeight="1">
      <c r="A97" s="98" t="s">
        <v>481</v>
      </c>
      <c r="B97" s="187" t="s">
        <v>5</v>
      </c>
      <c r="C97" s="187" t="s">
        <v>59</v>
      </c>
      <c r="D97" s="193" t="s">
        <v>756</v>
      </c>
      <c r="E97" s="195">
        <v>100</v>
      </c>
      <c r="F97" s="135">
        <v>220145</v>
      </c>
    </row>
    <row r="98" spans="1:6" ht="54.75" hidden="1" customHeight="1">
      <c r="A98" s="198" t="s">
        <v>296</v>
      </c>
      <c r="B98" s="187" t="s">
        <v>5</v>
      </c>
      <c r="C98" s="187" t="s">
        <v>59</v>
      </c>
      <c r="D98" s="199" t="s">
        <v>826</v>
      </c>
      <c r="E98" s="200">
        <v>100</v>
      </c>
      <c r="F98" s="166">
        <v>1453100</v>
      </c>
    </row>
    <row r="99" spans="1:6" ht="41.25" customHeight="1">
      <c r="A99" s="198" t="s">
        <v>297</v>
      </c>
      <c r="B99" s="187" t="s">
        <v>5</v>
      </c>
      <c r="C99" s="187" t="s">
        <v>59</v>
      </c>
      <c r="D99" s="199" t="s">
        <v>826</v>
      </c>
      <c r="E99" s="200">
        <v>200</v>
      </c>
      <c r="F99" s="166">
        <v>623140</v>
      </c>
    </row>
    <row r="100" spans="1:6" ht="18.75" customHeight="1">
      <c r="A100" s="231" t="s">
        <v>74</v>
      </c>
      <c r="B100" s="188" t="s">
        <v>6</v>
      </c>
      <c r="C100" s="187"/>
      <c r="D100" s="187"/>
      <c r="E100" s="189"/>
      <c r="F100" s="143">
        <f>SUM(F101:F161)</f>
        <v>135741298.14999998</v>
      </c>
    </row>
    <row r="101" spans="1:6" ht="39">
      <c r="A101" s="92" t="s">
        <v>812</v>
      </c>
      <c r="B101" s="193" t="s">
        <v>6</v>
      </c>
      <c r="C101" s="193" t="s">
        <v>57</v>
      </c>
      <c r="D101" s="193" t="s">
        <v>861</v>
      </c>
      <c r="E101" s="195">
        <v>200</v>
      </c>
      <c r="F101" s="135">
        <v>232000</v>
      </c>
    </row>
    <row r="102" spans="1:6" ht="39">
      <c r="A102" s="92" t="s">
        <v>152</v>
      </c>
      <c r="B102" s="193" t="s">
        <v>6</v>
      </c>
      <c r="C102" s="193" t="s">
        <v>57</v>
      </c>
      <c r="D102" s="193" t="s">
        <v>862</v>
      </c>
      <c r="E102" s="195">
        <v>200</v>
      </c>
      <c r="F102" s="135">
        <v>171000</v>
      </c>
    </row>
    <row r="103" spans="1:6" ht="41.25" customHeight="1">
      <c r="A103" s="92" t="s">
        <v>683</v>
      </c>
      <c r="B103" s="187" t="s">
        <v>6</v>
      </c>
      <c r="C103" s="187" t="s">
        <v>54</v>
      </c>
      <c r="D103" s="193" t="s">
        <v>684</v>
      </c>
      <c r="E103" s="195">
        <v>200</v>
      </c>
      <c r="F103" s="135">
        <v>733486.16</v>
      </c>
    </row>
    <row r="104" spans="1:6" ht="90.75" customHeight="1">
      <c r="A104" s="219" t="s">
        <v>878</v>
      </c>
      <c r="B104" s="187" t="s">
        <v>6</v>
      </c>
      <c r="C104" s="187" t="s">
        <v>54</v>
      </c>
      <c r="D104" s="220" t="s">
        <v>692</v>
      </c>
      <c r="E104" s="221">
        <v>200</v>
      </c>
      <c r="F104" s="196">
        <v>24841</v>
      </c>
    </row>
    <row r="105" spans="1:6" ht="30.75" customHeight="1">
      <c r="A105" s="32" t="s">
        <v>136</v>
      </c>
      <c r="B105" s="187" t="s">
        <v>6</v>
      </c>
      <c r="C105" s="187" t="s">
        <v>54</v>
      </c>
      <c r="D105" s="193" t="s">
        <v>702</v>
      </c>
      <c r="E105" s="195">
        <v>200</v>
      </c>
      <c r="F105" s="135">
        <v>1515400</v>
      </c>
    </row>
    <row r="106" spans="1:6" ht="63.75" customHeight="1">
      <c r="A106" s="32" t="s">
        <v>81</v>
      </c>
      <c r="B106" s="187" t="s">
        <v>6</v>
      </c>
      <c r="C106" s="187" t="s">
        <v>54</v>
      </c>
      <c r="D106" s="193" t="s">
        <v>700</v>
      </c>
      <c r="E106" s="195">
        <v>100</v>
      </c>
      <c r="F106" s="135">
        <v>1914600</v>
      </c>
    </row>
    <row r="107" spans="1:6" ht="38.25">
      <c r="A107" s="32" t="s">
        <v>134</v>
      </c>
      <c r="B107" s="187" t="s">
        <v>6</v>
      </c>
      <c r="C107" s="187" t="s">
        <v>54</v>
      </c>
      <c r="D107" s="192" t="s">
        <v>700</v>
      </c>
      <c r="E107" s="195">
        <v>200</v>
      </c>
      <c r="F107" s="135">
        <v>3431900</v>
      </c>
    </row>
    <row r="108" spans="1:6" ht="26.25" customHeight="1">
      <c r="A108" s="32" t="s">
        <v>82</v>
      </c>
      <c r="B108" s="187" t="s">
        <v>6</v>
      </c>
      <c r="C108" s="187" t="s">
        <v>54</v>
      </c>
      <c r="D108" s="193" t="s">
        <v>700</v>
      </c>
      <c r="E108" s="195">
        <v>800</v>
      </c>
      <c r="F108" s="135">
        <v>23800</v>
      </c>
    </row>
    <row r="109" spans="1:6" ht="27.75" customHeight="1">
      <c r="A109" s="32" t="s">
        <v>135</v>
      </c>
      <c r="B109" s="187" t="s">
        <v>6</v>
      </c>
      <c r="C109" s="187" t="s">
        <v>54</v>
      </c>
      <c r="D109" s="193" t="s">
        <v>701</v>
      </c>
      <c r="E109" s="195">
        <v>200</v>
      </c>
      <c r="F109" s="135">
        <v>1429142</v>
      </c>
    </row>
    <row r="110" spans="1:6" ht="107.25" customHeight="1">
      <c r="A110" s="32" t="s">
        <v>883</v>
      </c>
      <c r="B110" s="187" t="s">
        <v>6</v>
      </c>
      <c r="C110" s="187" t="s">
        <v>54</v>
      </c>
      <c r="D110" s="193" t="s">
        <v>718</v>
      </c>
      <c r="E110" s="195">
        <v>100</v>
      </c>
      <c r="F110" s="135">
        <v>8708476</v>
      </c>
    </row>
    <row r="111" spans="1:6" ht="83.25" customHeight="1">
      <c r="A111" s="32" t="s">
        <v>884</v>
      </c>
      <c r="B111" s="187" t="s">
        <v>6</v>
      </c>
      <c r="C111" s="187" t="s">
        <v>54</v>
      </c>
      <c r="D111" s="193" t="s">
        <v>718</v>
      </c>
      <c r="E111" s="195">
        <v>200</v>
      </c>
      <c r="F111" s="135">
        <v>50960</v>
      </c>
    </row>
    <row r="112" spans="1:6" ht="9.75" hidden="1" customHeight="1">
      <c r="A112" s="98" t="s">
        <v>480</v>
      </c>
      <c r="B112" s="187" t="s">
        <v>6</v>
      </c>
      <c r="C112" s="187" t="s">
        <v>54</v>
      </c>
      <c r="D112" s="193" t="s">
        <v>703</v>
      </c>
      <c r="E112" s="195">
        <v>100</v>
      </c>
      <c r="F112" s="135">
        <v>461286</v>
      </c>
    </row>
    <row r="113" spans="1:6" ht="54" customHeight="1">
      <c r="A113" s="98" t="s">
        <v>481</v>
      </c>
      <c r="B113" s="187" t="s">
        <v>6</v>
      </c>
      <c r="C113" s="187" t="s">
        <v>54</v>
      </c>
      <c r="D113" s="193" t="s">
        <v>704</v>
      </c>
      <c r="E113" s="195">
        <v>100</v>
      </c>
      <c r="F113" s="135">
        <v>269395</v>
      </c>
    </row>
    <row r="114" spans="1:6" ht="28.5" customHeight="1">
      <c r="A114" s="32" t="s">
        <v>680</v>
      </c>
      <c r="B114" s="187" t="s">
        <v>6</v>
      </c>
      <c r="C114" s="187" t="s">
        <v>55</v>
      </c>
      <c r="D114" s="193" t="s">
        <v>681</v>
      </c>
      <c r="E114" s="195">
        <v>200</v>
      </c>
      <c r="F114" s="135">
        <v>1060475.25</v>
      </c>
    </row>
    <row r="115" spans="1:6" ht="42" customHeight="1">
      <c r="A115" s="32" t="s">
        <v>682</v>
      </c>
      <c r="B115" s="187" t="s">
        <v>6</v>
      </c>
      <c r="C115" s="187" t="s">
        <v>55</v>
      </c>
      <c r="D115" s="193" t="s">
        <v>681</v>
      </c>
      <c r="E115" s="195">
        <v>600</v>
      </c>
      <c r="F115" s="135">
        <v>659292.93000000005</v>
      </c>
    </row>
    <row r="116" spans="1:6" ht="63.75">
      <c r="A116" s="99" t="s">
        <v>685</v>
      </c>
      <c r="B116" s="187" t="s">
        <v>6</v>
      </c>
      <c r="C116" s="187" t="s">
        <v>55</v>
      </c>
      <c r="D116" s="193" t="s">
        <v>686</v>
      </c>
      <c r="E116" s="195">
        <v>600</v>
      </c>
      <c r="F116" s="136">
        <v>1127066.7</v>
      </c>
    </row>
    <row r="117" spans="1:6" ht="63.75">
      <c r="A117" s="90" t="s">
        <v>132</v>
      </c>
      <c r="B117" s="187" t="s">
        <v>6</v>
      </c>
      <c r="C117" s="187" t="s">
        <v>55</v>
      </c>
      <c r="D117" s="193" t="s">
        <v>691</v>
      </c>
      <c r="E117" s="195">
        <v>200</v>
      </c>
      <c r="F117" s="135">
        <v>74760</v>
      </c>
    </row>
    <row r="118" spans="1:6" ht="76.5">
      <c r="A118" s="90" t="s">
        <v>489</v>
      </c>
      <c r="B118" s="187" t="s">
        <v>6</v>
      </c>
      <c r="C118" s="187" t="s">
        <v>55</v>
      </c>
      <c r="D118" s="193" t="s">
        <v>691</v>
      </c>
      <c r="E118" s="194">
        <v>600</v>
      </c>
      <c r="F118" s="135">
        <v>74760</v>
      </c>
    </row>
    <row r="119" spans="1:6" ht="66" customHeight="1">
      <c r="A119" s="32" t="s">
        <v>83</v>
      </c>
      <c r="B119" s="187" t="s">
        <v>6</v>
      </c>
      <c r="C119" s="187" t="s">
        <v>55</v>
      </c>
      <c r="D119" s="192" t="s">
        <v>706</v>
      </c>
      <c r="E119" s="194">
        <v>100</v>
      </c>
      <c r="F119" s="135">
        <v>905600</v>
      </c>
    </row>
    <row r="120" spans="1:6" ht="43.5" customHeight="1">
      <c r="A120" s="99" t="s">
        <v>137</v>
      </c>
      <c r="B120" s="187" t="s">
        <v>6</v>
      </c>
      <c r="C120" s="187" t="s">
        <v>55</v>
      </c>
      <c r="D120" s="192" t="s">
        <v>706</v>
      </c>
      <c r="E120" s="195">
        <v>200</v>
      </c>
      <c r="F120" s="135">
        <v>10379020</v>
      </c>
    </row>
    <row r="121" spans="1:6" ht="40.5" customHeight="1">
      <c r="A121" s="99" t="s">
        <v>84</v>
      </c>
      <c r="B121" s="187" t="s">
        <v>6</v>
      </c>
      <c r="C121" s="187" t="s">
        <v>55</v>
      </c>
      <c r="D121" s="192" t="s">
        <v>706</v>
      </c>
      <c r="E121" s="195">
        <v>600</v>
      </c>
      <c r="F121" s="135">
        <v>17181811</v>
      </c>
    </row>
    <row r="122" spans="1:6" ht="27" customHeight="1">
      <c r="A122" s="99" t="s">
        <v>85</v>
      </c>
      <c r="B122" s="187" t="s">
        <v>6</v>
      </c>
      <c r="C122" s="187" t="s">
        <v>55</v>
      </c>
      <c r="D122" s="192" t="s">
        <v>706</v>
      </c>
      <c r="E122" s="195">
        <v>800</v>
      </c>
      <c r="F122" s="135">
        <v>128600</v>
      </c>
    </row>
    <row r="123" spans="1:6" ht="27.75" customHeight="1">
      <c r="A123" s="32" t="s">
        <v>135</v>
      </c>
      <c r="B123" s="187" t="s">
        <v>6</v>
      </c>
      <c r="C123" s="187" t="s">
        <v>55</v>
      </c>
      <c r="D123" s="193" t="s">
        <v>708</v>
      </c>
      <c r="E123" s="195">
        <v>200</v>
      </c>
      <c r="F123" s="135">
        <v>813078</v>
      </c>
    </row>
    <row r="124" spans="1:6" ht="27.75" customHeight="1">
      <c r="A124" s="32" t="s">
        <v>136</v>
      </c>
      <c r="B124" s="187" t="s">
        <v>6</v>
      </c>
      <c r="C124" s="187" t="s">
        <v>55</v>
      </c>
      <c r="D124" s="193" t="s">
        <v>709</v>
      </c>
      <c r="E124" s="195">
        <v>200</v>
      </c>
      <c r="F124" s="135">
        <v>701200</v>
      </c>
    </row>
    <row r="125" spans="1:6" ht="96" customHeight="1">
      <c r="A125" s="98" t="s">
        <v>712</v>
      </c>
      <c r="B125" s="225" t="s">
        <v>6</v>
      </c>
      <c r="C125" s="225" t="s">
        <v>55</v>
      </c>
      <c r="D125" s="228" t="s">
        <v>713</v>
      </c>
      <c r="E125" s="229">
        <v>100</v>
      </c>
      <c r="F125" s="135">
        <v>1328040</v>
      </c>
    </row>
    <row r="126" spans="1:6" ht="65.25" customHeight="1">
      <c r="A126" s="181" t="s">
        <v>714</v>
      </c>
      <c r="B126" s="187" t="s">
        <v>6</v>
      </c>
      <c r="C126" s="187" t="s">
        <v>55</v>
      </c>
      <c r="D126" s="176" t="s">
        <v>713</v>
      </c>
      <c r="E126" s="195">
        <v>600</v>
      </c>
      <c r="F126" s="135">
        <v>2812320</v>
      </c>
    </row>
    <row r="127" spans="1:6" ht="120" customHeight="1">
      <c r="A127" s="111" t="s">
        <v>720</v>
      </c>
      <c r="B127" s="187" t="s">
        <v>6</v>
      </c>
      <c r="C127" s="187" t="s">
        <v>55</v>
      </c>
      <c r="D127" s="193" t="s">
        <v>721</v>
      </c>
      <c r="E127" s="195">
        <v>100</v>
      </c>
      <c r="F127" s="135">
        <v>16284501</v>
      </c>
    </row>
    <row r="128" spans="1:6" ht="108" customHeight="1">
      <c r="A128" s="32" t="s">
        <v>495</v>
      </c>
      <c r="B128" s="187" t="s">
        <v>6</v>
      </c>
      <c r="C128" s="187" t="s">
        <v>55</v>
      </c>
      <c r="D128" s="193" t="s">
        <v>721</v>
      </c>
      <c r="E128" s="195">
        <v>200</v>
      </c>
      <c r="F128" s="135">
        <v>139782</v>
      </c>
    </row>
    <row r="129" spans="1:6" ht="104.25" customHeight="1">
      <c r="A129" s="99" t="s">
        <v>496</v>
      </c>
      <c r="B129" s="187" t="s">
        <v>6</v>
      </c>
      <c r="C129" s="187" t="s">
        <v>55</v>
      </c>
      <c r="D129" s="193" t="s">
        <v>721</v>
      </c>
      <c r="E129" s="195">
        <v>600</v>
      </c>
      <c r="F129" s="135">
        <v>44011587</v>
      </c>
    </row>
    <row r="130" spans="1:6" ht="54.75" customHeight="1">
      <c r="A130" s="32" t="s">
        <v>97</v>
      </c>
      <c r="B130" s="193" t="s">
        <v>6</v>
      </c>
      <c r="C130" s="187" t="s">
        <v>191</v>
      </c>
      <c r="D130" s="193" t="s">
        <v>724</v>
      </c>
      <c r="E130" s="195">
        <v>100</v>
      </c>
      <c r="F130" s="135">
        <v>3119748.84</v>
      </c>
    </row>
    <row r="131" spans="1:6" ht="30" customHeight="1">
      <c r="A131" s="32" t="s">
        <v>725</v>
      </c>
      <c r="B131" s="193" t="s">
        <v>6</v>
      </c>
      <c r="C131" s="187" t="s">
        <v>191</v>
      </c>
      <c r="D131" s="193" t="s">
        <v>724</v>
      </c>
      <c r="E131" s="195">
        <v>200</v>
      </c>
      <c r="F131" s="135">
        <v>1139900</v>
      </c>
    </row>
    <row r="132" spans="1:6" ht="28.5" customHeight="1">
      <c r="A132" s="32" t="s">
        <v>98</v>
      </c>
      <c r="B132" s="193" t="s">
        <v>6</v>
      </c>
      <c r="C132" s="187" t="s">
        <v>191</v>
      </c>
      <c r="D132" s="193" t="s">
        <v>724</v>
      </c>
      <c r="E132" s="195">
        <v>800</v>
      </c>
      <c r="F132" s="135">
        <v>37500</v>
      </c>
    </row>
    <row r="133" spans="1:6" ht="79.5" customHeight="1">
      <c r="A133" s="32" t="s">
        <v>420</v>
      </c>
      <c r="B133" s="193" t="s">
        <v>6</v>
      </c>
      <c r="C133" s="187" t="s">
        <v>191</v>
      </c>
      <c r="D133" s="193" t="s">
        <v>726</v>
      </c>
      <c r="E133" s="195">
        <v>100</v>
      </c>
      <c r="F133" s="135">
        <v>2650.93</v>
      </c>
    </row>
    <row r="134" spans="1:6" ht="78.75" customHeight="1">
      <c r="A134" s="98" t="s">
        <v>727</v>
      </c>
      <c r="B134" s="193" t="s">
        <v>6</v>
      </c>
      <c r="C134" s="187" t="s">
        <v>191</v>
      </c>
      <c r="D134" s="193" t="s">
        <v>728</v>
      </c>
      <c r="E134" s="195">
        <v>100</v>
      </c>
      <c r="F134" s="135">
        <v>700.23</v>
      </c>
    </row>
    <row r="135" spans="1:6" ht="78" customHeight="1">
      <c r="A135" s="32" t="s">
        <v>494</v>
      </c>
      <c r="B135" s="193" t="s">
        <v>6</v>
      </c>
      <c r="C135" s="187" t="s">
        <v>191</v>
      </c>
      <c r="D135" s="193" t="s">
        <v>729</v>
      </c>
      <c r="E135" s="195">
        <v>100</v>
      </c>
      <c r="F135" s="135">
        <v>69322.320000000007</v>
      </c>
    </row>
    <row r="136" spans="1:6" ht="76.5">
      <c r="A136" s="32" t="s">
        <v>421</v>
      </c>
      <c r="B136" s="193" t="s">
        <v>6</v>
      </c>
      <c r="C136" s="187" t="s">
        <v>191</v>
      </c>
      <c r="D136" s="193" t="s">
        <v>730</v>
      </c>
      <c r="E136" s="195">
        <v>100</v>
      </c>
      <c r="F136" s="135">
        <v>262442.32</v>
      </c>
    </row>
    <row r="137" spans="1:6" ht="51">
      <c r="A137" s="98" t="s">
        <v>480</v>
      </c>
      <c r="B137" s="193" t="s">
        <v>6</v>
      </c>
      <c r="C137" s="187" t="s">
        <v>191</v>
      </c>
      <c r="D137" s="193" t="s">
        <v>731</v>
      </c>
      <c r="E137" s="195">
        <v>100</v>
      </c>
      <c r="F137" s="135">
        <v>282607</v>
      </c>
    </row>
    <row r="138" spans="1:6" ht="51">
      <c r="A138" s="98" t="s">
        <v>481</v>
      </c>
      <c r="B138" s="193" t="s">
        <v>6</v>
      </c>
      <c r="C138" s="187" t="s">
        <v>191</v>
      </c>
      <c r="D138" s="193" t="s">
        <v>732</v>
      </c>
      <c r="E138" s="195">
        <v>100</v>
      </c>
      <c r="F138" s="135">
        <v>397447</v>
      </c>
    </row>
    <row r="139" spans="1:6" ht="51">
      <c r="A139" s="32" t="s">
        <v>735</v>
      </c>
      <c r="B139" s="187" t="s">
        <v>6</v>
      </c>
      <c r="C139" s="187" t="s">
        <v>56</v>
      </c>
      <c r="D139" s="193" t="s">
        <v>736</v>
      </c>
      <c r="E139" s="195">
        <v>600</v>
      </c>
      <c r="F139" s="135">
        <v>25410</v>
      </c>
    </row>
    <row r="140" spans="1:6" ht="39">
      <c r="A140" s="100" t="s">
        <v>153</v>
      </c>
      <c r="B140" s="187" t="s">
        <v>6</v>
      </c>
      <c r="C140" s="187" t="s">
        <v>56</v>
      </c>
      <c r="D140" s="193" t="s">
        <v>737</v>
      </c>
      <c r="E140" s="195">
        <v>200</v>
      </c>
      <c r="F140" s="135">
        <v>153615</v>
      </c>
    </row>
    <row r="141" spans="1:6" ht="39">
      <c r="A141" s="100" t="s">
        <v>154</v>
      </c>
      <c r="B141" s="187" t="s">
        <v>6</v>
      </c>
      <c r="C141" s="187" t="s">
        <v>56</v>
      </c>
      <c r="D141" s="193" t="s">
        <v>737</v>
      </c>
      <c r="E141" s="195">
        <v>600</v>
      </c>
      <c r="F141" s="135">
        <v>557865</v>
      </c>
    </row>
    <row r="142" spans="1:6" ht="27" customHeight="1">
      <c r="A142" s="198" t="s">
        <v>302</v>
      </c>
      <c r="B142" s="187" t="s">
        <v>6</v>
      </c>
      <c r="C142" s="187" t="s">
        <v>56</v>
      </c>
      <c r="D142" s="199" t="s">
        <v>775</v>
      </c>
      <c r="E142" s="200">
        <v>200</v>
      </c>
      <c r="F142" s="166">
        <v>20000</v>
      </c>
    </row>
    <row r="143" spans="1:6" ht="29.25" customHeight="1">
      <c r="A143" s="201" t="s">
        <v>821</v>
      </c>
      <c r="B143" s="187" t="s">
        <v>6</v>
      </c>
      <c r="C143" s="187" t="s">
        <v>56</v>
      </c>
      <c r="D143" s="203" t="s">
        <v>776</v>
      </c>
      <c r="E143" s="200">
        <v>200</v>
      </c>
      <c r="F143" s="166">
        <v>120000</v>
      </c>
    </row>
    <row r="144" spans="1:6" ht="39" customHeight="1">
      <c r="A144" s="201" t="s">
        <v>777</v>
      </c>
      <c r="B144" s="187" t="s">
        <v>6</v>
      </c>
      <c r="C144" s="187" t="s">
        <v>56</v>
      </c>
      <c r="D144" s="203" t="s">
        <v>778</v>
      </c>
      <c r="E144" s="200">
        <v>200</v>
      </c>
      <c r="F144" s="166">
        <v>10000</v>
      </c>
    </row>
    <row r="145" spans="1:6" ht="28.5" customHeight="1">
      <c r="A145" s="32" t="s">
        <v>131</v>
      </c>
      <c r="B145" s="187" t="s">
        <v>6</v>
      </c>
      <c r="C145" s="187" t="s">
        <v>57</v>
      </c>
      <c r="D145" s="193" t="s">
        <v>688</v>
      </c>
      <c r="E145" s="93">
        <v>200</v>
      </c>
      <c r="F145" s="135">
        <v>50000</v>
      </c>
    </row>
    <row r="146" spans="1:6" ht="42" customHeight="1">
      <c r="A146" s="32" t="s">
        <v>133</v>
      </c>
      <c r="B146" s="187" t="s">
        <v>6</v>
      </c>
      <c r="C146" s="187" t="s">
        <v>57</v>
      </c>
      <c r="D146" s="193" t="s">
        <v>697</v>
      </c>
      <c r="E146" s="195">
        <v>200</v>
      </c>
      <c r="F146" s="135">
        <v>436400</v>
      </c>
    </row>
    <row r="147" spans="1:6" ht="42" customHeight="1">
      <c r="A147" s="32" t="s">
        <v>123</v>
      </c>
      <c r="B147" s="187" t="s">
        <v>6</v>
      </c>
      <c r="C147" s="187" t="s">
        <v>57</v>
      </c>
      <c r="D147" s="193" t="s">
        <v>697</v>
      </c>
      <c r="E147" s="195">
        <v>600</v>
      </c>
      <c r="F147" s="135">
        <v>40000</v>
      </c>
    </row>
    <row r="148" spans="1:6" ht="51">
      <c r="A148" s="32" t="s">
        <v>86</v>
      </c>
      <c r="B148" s="187" t="s">
        <v>6</v>
      </c>
      <c r="C148" s="187" t="s">
        <v>57</v>
      </c>
      <c r="D148" s="193" t="s">
        <v>707</v>
      </c>
      <c r="E148" s="195">
        <v>100</v>
      </c>
      <c r="F148" s="135">
        <v>6819300</v>
      </c>
    </row>
    <row r="149" spans="1:6" ht="25.5">
      <c r="A149" s="99" t="s">
        <v>138</v>
      </c>
      <c r="B149" s="187" t="s">
        <v>6</v>
      </c>
      <c r="C149" s="187" t="s">
        <v>57</v>
      </c>
      <c r="D149" s="193" t="s">
        <v>707</v>
      </c>
      <c r="E149" s="195">
        <v>200</v>
      </c>
      <c r="F149" s="135">
        <v>1502000</v>
      </c>
    </row>
    <row r="150" spans="1:6" ht="23.25" customHeight="1">
      <c r="A150" s="99" t="s">
        <v>87</v>
      </c>
      <c r="B150" s="187" t="s">
        <v>6</v>
      </c>
      <c r="C150" s="187" t="s">
        <v>57</v>
      </c>
      <c r="D150" s="193" t="s">
        <v>707</v>
      </c>
      <c r="E150" s="195">
        <v>800</v>
      </c>
      <c r="F150" s="135">
        <v>5800</v>
      </c>
    </row>
    <row r="151" spans="1:6" ht="54" customHeight="1">
      <c r="A151" s="98" t="s">
        <v>480</v>
      </c>
      <c r="B151" s="187" t="s">
        <v>6</v>
      </c>
      <c r="C151" s="187" t="s">
        <v>57</v>
      </c>
      <c r="D151" s="193" t="s">
        <v>710</v>
      </c>
      <c r="E151" s="195">
        <v>100</v>
      </c>
      <c r="F151" s="135">
        <v>30755</v>
      </c>
    </row>
    <row r="152" spans="1:6" ht="53.25" customHeight="1">
      <c r="A152" s="98" t="s">
        <v>481</v>
      </c>
      <c r="B152" s="187" t="s">
        <v>6</v>
      </c>
      <c r="C152" s="187" t="s">
        <v>57</v>
      </c>
      <c r="D152" s="193" t="s">
        <v>711</v>
      </c>
      <c r="E152" s="195">
        <v>100</v>
      </c>
      <c r="F152" s="135">
        <v>1192361</v>
      </c>
    </row>
    <row r="153" spans="1:6" ht="79.5" customHeight="1">
      <c r="A153" s="32" t="s">
        <v>768</v>
      </c>
      <c r="B153" s="187" t="s">
        <v>6</v>
      </c>
      <c r="C153" s="187" t="s">
        <v>57</v>
      </c>
      <c r="D153" s="190" t="s">
        <v>822</v>
      </c>
      <c r="E153" s="195">
        <v>100</v>
      </c>
      <c r="F153" s="135">
        <v>144000</v>
      </c>
    </row>
    <row r="154" spans="1:6" ht="53.25" customHeight="1">
      <c r="A154" s="32" t="s">
        <v>769</v>
      </c>
      <c r="B154" s="187" t="s">
        <v>6</v>
      </c>
      <c r="C154" s="187" t="s">
        <v>57</v>
      </c>
      <c r="D154" s="193" t="s">
        <v>823</v>
      </c>
      <c r="E154" s="195">
        <v>100</v>
      </c>
      <c r="F154" s="135">
        <v>21000</v>
      </c>
    </row>
    <row r="155" spans="1:6" ht="40.5" customHeight="1">
      <c r="A155" s="32" t="s">
        <v>770</v>
      </c>
      <c r="B155" s="187" t="s">
        <v>6</v>
      </c>
      <c r="C155" s="187" t="s">
        <v>57</v>
      </c>
      <c r="D155" s="193" t="s">
        <v>824</v>
      </c>
      <c r="E155" s="195">
        <v>100</v>
      </c>
      <c r="F155" s="135">
        <v>105000</v>
      </c>
    </row>
    <row r="156" spans="1:6" ht="40.5" customHeight="1">
      <c r="A156" s="32" t="s">
        <v>422</v>
      </c>
      <c r="B156" s="187" t="s">
        <v>6</v>
      </c>
      <c r="C156" s="187" t="s">
        <v>57</v>
      </c>
      <c r="D156" s="193" t="s">
        <v>825</v>
      </c>
      <c r="E156" s="195">
        <v>200</v>
      </c>
      <c r="F156" s="135">
        <v>144728.84</v>
      </c>
    </row>
    <row r="157" spans="1:6" ht="39">
      <c r="A157" s="201" t="s">
        <v>804</v>
      </c>
      <c r="B157" s="187" t="s">
        <v>6</v>
      </c>
      <c r="C157" s="187" t="s">
        <v>57</v>
      </c>
      <c r="D157" s="203" t="s">
        <v>860</v>
      </c>
      <c r="E157" s="200">
        <v>200</v>
      </c>
      <c r="F157" s="166">
        <v>180000</v>
      </c>
    </row>
    <row r="158" spans="1:6" ht="51">
      <c r="A158" s="198" t="s">
        <v>195</v>
      </c>
      <c r="B158" s="187" t="s">
        <v>6</v>
      </c>
      <c r="C158" s="187" t="s">
        <v>57</v>
      </c>
      <c r="D158" s="205">
        <v>4190000270</v>
      </c>
      <c r="E158" s="200">
        <v>100</v>
      </c>
      <c r="F158" s="166">
        <v>1455855</v>
      </c>
    </row>
    <row r="159" spans="1:6" ht="38.25">
      <c r="A159" s="198" t="s">
        <v>196</v>
      </c>
      <c r="B159" s="187" t="s">
        <v>6</v>
      </c>
      <c r="C159" s="187" t="s">
        <v>57</v>
      </c>
      <c r="D159" s="205">
        <v>4190000270</v>
      </c>
      <c r="E159" s="200">
        <v>200</v>
      </c>
      <c r="F159" s="166">
        <v>114180</v>
      </c>
    </row>
    <row r="160" spans="1:6" ht="64.5">
      <c r="A160" s="92" t="s">
        <v>693</v>
      </c>
      <c r="B160" s="187" t="s">
        <v>6</v>
      </c>
      <c r="C160" s="195">
        <v>1004</v>
      </c>
      <c r="D160" s="193" t="s">
        <v>694</v>
      </c>
      <c r="E160" s="195">
        <v>300</v>
      </c>
      <c r="F160" s="135">
        <v>452529.63</v>
      </c>
    </row>
    <row r="161" spans="1:6" ht="54.75" customHeight="1">
      <c r="A161" s="198" t="s">
        <v>490</v>
      </c>
      <c r="B161" s="187" t="s">
        <v>6</v>
      </c>
      <c r="C161" s="195">
        <v>1102</v>
      </c>
      <c r="D161" s="199" t="s">
        <v>827</v>
      </c>
      <c r="E161" s="200">
        <v>100</v>
      </c>
      <c r="F161" s="166">
        <v>200000</v>
      </c>
    </row>
    <row r="162" spans="1:6" ht="27" customHeight="1">
      <c r="A162" s="230" t="s">
        <v>127</v>
      </c>
      <c r="B162" s="188" t="s">
        <v>126</v>
      </c>
      <c r="C162" s="184"/>
      <c r="D162" s="188"/>
      <c r="E162" s="46"/>
      <c r="F162" s="143">
        <f>+SUM(F163:F171)</f>
        <v>5056723.4000000004</v>
      </c>
    </row>
    <row r="163" spans="1:6" ht="30.75" customHeight="1">
      <c r="A163" s="201" t="s">
        <v>767</v>
      </c>
      <c r="B163" s="187" t="s">
        <v>126</v>
      </c>
      <c r="C163" s="187" t="s">
        <v>46</v>
      </c>
      <c r="D163" s="205">
        <v>2240100230</v>
      </c>
      <c r="E163" s="200">
        <v>200</v>
      </c>
      <c r="F163" s="166">
        <v>250000</v>
      </c>
    </row>
    <row r="164" spans="1:6" ht="39">
      <c r="A164" s="235" t="s">
        <v>589</v>
      </c>
      <c r="B164" s="187" t="s">
        <v>126</v>
      </c>
      <c r="C164" s="187" t="s">
        <v>46</v>
      </c>
      <c r="D164" s="203" t="s">
        <v>832</v>
      </c>
      <c r="E164" s="200">
        <v>200</v>
      </c>
      <c r="F164" s="166">
        <v>80000</v>
      </c>
    </row>
    <row r="165" spans="1:6" ht="40.5" customHeight="1">
      <c r="A165" s="198" t="s">
        <v>148</v>
      </c>
      <c r="B165" s="193" t="s">
        <v>126</v>
      </c>
      <c r="C165" s="193" t="s">
        <v>46</v>
      </c>
      <c r="D165" s="205">
        <v>4290020140</v>
      </c>
      <c r="E165" s="200">
        <v>200</v>
      </c>
      <c r="F165" s="166">
        <v>206500</v>
      </c>
    </row>
    <row r="166" spans="1:6" ht="38.25">
      <c r="A166" s="198" t="s">
        <v>673</v>
      </c>
      <c r="B166" s="187" t="s">
        <v>126</v>
      </c>
      <c r="C166" s="187" t="s">
        <v>56</v>
      </c>
      <c r="D166" s="199" t="s">
        <v>831</v>
      </c>
      <c r="E166" s="200">
        <v>200</v>
      </c>
      <c r="F166" s="166">
        <v>190000</v>
      </c>
    </row>
    <row r="167" spans="1:6" ht="51">
      <c r="A167" s="198" t="s">
        <v>125</v>
      </c>
      <c r="B167" s="187" t="s">
        <v>126</v>
      </c>
      <c r="C167" s="187" t="s">
        <v>128</v>
      </c>
      <c r="D167" s="203" t="s">
        <v>120</v>
      </c>
      <c r="E167" s="212" t="s">
        <v>7</v>
      </c>
      <c r="F167" s="166">
        <v>1768336</v>
      </c>
    </row>
    <row r="168" spans="1:6" ht="30" customHeight="1">
      <c r="A168" s="198" t="s">
        <v>146</v>
      </c>
      <c r="B168" s="187" t="s">
        <v>126</v>
      </c>
      <c r="C168" s="187" t="s">
        <v>128</v>
      </c>
      <c r="D168" s="203" t="s">
        <v>120</v>
      </c>
      <c r="E168" s="212" t="s">
        <v>72</v>
      </c>
      <c r="F168" s="166">
        <v>156738</v>
      </c>
    </row>
    <row r="169" spans="1:6" ht="25.5">
      <c r="A169" s="198" t="s">
        <v>194</v>
      </c>
      <c r="B169" s="187" t="s">
        <v>126</v>
      </c>
      <c r="C169" s="187" t="s">
        <v>128</v>
      </c>
      <c r="D169" s="203" t="s">
        <v>120</v>
      </c>
      <c r="E169" s="212" t="s">
        <v>193</v>
      </c>
      <c r="F169" s="166">
        <v>5000</v>
      </c>
    </row>
    <row r="170" spans="1:6" ht="39">
      <c r="A170" s="201" t="s">
        <v>499</v>
      </c>
      <c r="B170" s="187" t="s">
        <v>126</v>
      </c>
      <c r="C170" s="187" t="s">
        <v>62</v>
      </c>
      <c r="D170" s="207" t="s">
        <v>781</v>
      </c>
      <c r="E170" s="208">
        <v>400</v>
      </c>
      <c r="F170" s="166">
        <v>2070149.4</v>
      </c>
    </row>
    <row r="171" spans="1:6" ht="29.25" customHeight="1">
      <c r="A171" s="198" t="s">
        <v>772</v>
      </c>
      <c r="B171" s="187" t="s">
        <v>126</v>
      </c>
      <c r="C171" s="187" t="s">
        <v>429</v>
      </c>
      <c r="D171" s="199" t="s">
        <v>562</v>
      </c>
      <c r="E171" s="200">
        <v>200</v>
      </c>
      <c r="F171" s="166">
        <v>330000</v>
      </c>
    </row>
    <row r="172" spans="1:6" ht="12.75" customHeight="1">
      <c r="A172" s="6" t="s">
        <v>16</v>
      </c>
      <c r="B172" s="18"/>
      <c r="C172" s="18"/>
      <c r="D172" s="18"/>
      <c r="E172" s="18"/>
      <c r="F172" s="197">
        <f>F14+F67+F64+F100+F162</f>
        <v>214161126.54999998</v>
      </c>
    </row>
    <row r="173" spans="1:6" ht="12.75" customHeight="1">
      <c r="A173" s="1"/>
    </row>
    <row r="174" spans="1:6" ht="12.75" customHeight="1">
      <c r="A174" s="1"/>
    </row>
  </sheetData>
  <mergeCells count="14">
    <mergeCell ref="D1:F1"/>
    <mergeCell ref="D2:F2"/>
    <mergeCell ref="D3:F3"/>
    <mergeCell ref="D4:F4"/>
    <mergeCell ref="C5:F5"/>
    <mergeCell ref="E10:F10"/>
    <mergeCell ref="F11:F13"/>
    <mergeCell ref="A7:F7"/>
    <mergeCell ref="A8:F8"/>
    <mergeCell ref="A11:A13"/>
    <mergeCell ref="B11:B13"/>
    <mergeCell ref="C11:C13"/>
    <mergeCell ref="D11:D13"/>
    <mergeCell ref="E11:E13"/>
  </mergeCells>
  <pageMargins left="0.9055118110236221" right="0.31496062992125984" top="0.35433070866141736" bottom="0.35433070866141736" header="0" footer="0"/>
  <pageSetup paperSize="9" scale="79" orientation="portrait" r:id="rId1"/>
  <rowBreaks count="6" manualBreakCount="6">
    <brk id="56" max="5" man="1"/>
    <brk id="83" max="5" man="1"/>
    <brk id="105" max="5" man="1"/>
    <brk id="125" max="5" man="1"/>
    <brk id="139" max="5" man="1"/>
    <brk id="16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G173"/>
  <sheetViews>
    <sheetView tabSelected="1" view="pageBreakPreview" topLeftCell="A160" zoomScale="106" zoomScaleSheetLayoutView="106" workbookViewId="0">
      <selection activeCell="I165" sqref="I165"/>
    </sheetView>
  </sheetViews>
  <sheetFormatPr defaultRowHeight="15"/>
  <cols>
    <col min="1" max="1" width="62" customWidth="1"/>
    <col min="2" max="2" width="4" customWidth="1"/>
    <col min="3" max="3" width="4.85546875" customWidth="1"/>
    <col min="4" max="4" width="10.85546875" customWidth="1"/>
    <col min="5" max="5" width="4.28515625" customWidth="1"/>
    <col min="6" max="6" width="15.5703125" customWidth="1"/>
    <col min="7" max="7" width="16" customWidth="1"/>
  </cols>
  <sheetData>
    <row r="1" spans="1:7" ht="15.75" customHeight="1">
      <c r="D1" s="242" t="s">
        <v>385</v>
      </c>
      <c r="E1" s="242"/>
      <c r="F1" s="242"/>
      <c r="G1" s="242"/>
    </row>
    <row r="2" spans="1:7" ht="15.75" customHeight="1">
      <c r="D2" s="242" t="s">
        <v>0</v>
      </c>
      <c r="E2" s="242"/>
      <c r="F2" s="242"/>
      <c r="G2" s="242"/>
    </row>
    <row r="3" spans="1:7" ht="15.75" customHeight="1">
      <c r="D3" s="242" t="s">
        <v>1</v>
      </c>
      <c r="E3" s="242"/>
      <c r="F3" s="242"/>
      <c r="G3" s="242"/>
    </row>
    <row r="4" spans="1:7" ht="18.75" customHeight="1">
      <c r="A4" s="2"/>
      <c r="D4" s="242" t="s">
        <v>2</v>
      </c>
      <c r="E4" s="242"/>
      <c r="F4" s="242"/>
      <c r="G4" s="242"/>
    </row>
    <row r="5" spans="1:7" ht="18.75" customHeight="1">
      <c r="A5" s="2"/>
      <c r="C5" s="242" t="s">
        <v>300</v>
      </c>
      <c r="D5" s="242"/>
      <c r="E5" s="242"/>
      <c r="F5" s="242"/>
      <c r="G5" s="242"/>
    </row>
    <row r="6" spans="1:7" ht="18.75">
      <c r="A6" s="2"/>
    </row>
    <row r="7" spans="1:7" ht="15" customHeight="1">
      <c r="A7" s="259" t="s">
        <v>70</v>
      </c>
      <c r="B7" s="259"/>
      <c r="C7" s="259"/>
      <c r="D7" s="259"/>
      <c r="E7" s="259"/>
      <c r="F7" s="259"/>
      <c r="G7" s="259"/>
    </row>
    <row r="8" spans="1:7" ht="15" customHeight="1">
      <c r="A8" s="259" t="s">
        <v>877</v>
      </c>
      <c r="B8" s="259"/>
      <c r="C8" s="259"/>
      <c r="D8" s="259"/>
      <c r="E8" s="259"/>
      <c r="F8" s="259"/>
      <c r="G8" s="259"/>
    </row>
    <row r="9" spans="1:7" ht="15.75">
      <c r="A9" s="185"/>
    </row>
    <row r="10" spans="1:7" ht="15.75" customHeight="1">
      <c r="A10" s="147"/>
      <c r="B10" s="148"/>
      <c r="C10" s="148"/>
      <c r="D10" s="148"/>
      <c r="E10" s="330" t="s">
        <v>401</v>
      </c>
      <c r="F10" s="330"/>
      <c r="G10" s="330"/>
    </row>
    <row r="11" spans="1:7" ht="15" customHeight="1">
      <c r="A11" s="327"/>
      <c r="B11" s="327" t="s">
        <v>73</v>
      </c>
      <c r="C11" s="327" t="s">
        <v>64</v>
      </c>
      <c r="D11" s="326" t="s">
        <v>10</v>
      </c>
      <c r="E11" s="326" t="s">
        <v>65</v>
      </c>
      <c r="F11" s="331" t="s">
        <v>288</v>
      </c>
      <c r="G11" s="332"/>
    </row>
    <row r="12" spans="1:7" ht="15" customHeight="1">
      <c r="A12" s="327"/>
      <c r="B12" s="327"/>
      <c r="C12" s="327"/>
      <c r="D12" s="326"/>
      <c r="E12" s="326"/>
      <c r="F12" s="328" t="s">
        <v>818</v>
      </c>
      <c r="G12" s="328" t="s">
        <v>819</v>
      </c>
    </row>
    <row r="13" spans="1:7" ht="15" customHeight="1">
      <c r="A13" s="327"/>
      <c r="B13" s="327"/>
      <c r="C13" s="327"/>
      <c r="D13" s="326"/>
      <c r="E13" s="326"/>
      <c r="F13" s="329"/>
      <c r="G13" s="329"/>
    </row>
    <row r="14" spans="1:7" ht="15.75">
      <c r="A14" s="149" t="s">
        <v>66</v>
      </c>
      <c r="B14" s="97" t="s">
        <v>68</v>
      </c>
      <c r="C14" s="150"/>
      <c r="D14" s="151"/>
      <c r="E14" s="151"/>
      <c r="F14" s="134">
        <f t="shared" ref="F14:G14" si="0">SUM(F15:F62)</f>
        <v>44662908.649999999</v>
      </c>
      <c r="G14" s="134">
        <f t="shared" si="0"/>
        <v>37520825.75</v>
      </c>
    </row>
    <row r="15" spans="1:7" ht="66" customHeight="1">
      <c r="A15" s="206" t="s">
        <v>112</v>
      </c>
      <c r="B15" s="193" t="s">
        <v>68</v>
      </c>
      <c r="C15" s="193" t="s">
        <v>77</v>
      </c>
      <c r="D15" s="205">
        <v>4190000250</v>
      </c>
      <c r="E15" s="200">
        <v>100</v>
      </c>
      <c r="F15" s="166">
        <v>1575776</v>
      </c>
      <c r="G15" s="166">
        <v>1575776</v>
      </c>
    </row>
    <row r="16" spans="1:7" ht="66.75" customHeight="1">
      <c r="A16" s="92" t="s">
        <v>879</v>
      </c>
      <c r="B16" s="193" t="s">
        <v>68</v>
      </c>
      <c r="C16" s="193" t="s">
        <v>43</v>
      </c>
      <c r="D16" s="203" t="s">
        <v>865</v>
      </c>
      <c r="E16" s="200">
        <v>100</v>
      </c>
      <c r="F16" s="166">
        <v>362675</v>
      </c>
      <c r="G16" s="166">
        <v>362675</v>
      </c>
    </row>
    <row r="17" spans="1:7" ht="53.25" customHeight="1">
      <c r="A17" s="92" t="s">
        <v>880</v>
      </c>
      <c r="B17" s="193" t="s">
        <v>68</v>
      </c>
      <c r="C17" s="193" t="s">
        <v>43</v>
      </c>
      <c r="D17" s="203" t="s">
        <v>865</v>
      </c>
      <c r="E17" s="200">
        <v>200</v>
      </c>
      <c r="F17" s="166"/>
      <c r="G17" s="166"/>
    </row>
    <row r="18" spans="1:7" ht="53.25" customHeight="1">
      <c r="A18" s="198" t="s">
        <v>113</v>
      </c>
      <c r="B18" s="193" t="s">
        <v>68</v>
      </c>
      <c r="C18" s="193" t="s">
        <v>43</v>
      </c>
      <c r="D18" s="205">
        <v>4190000280</v>
      </c>
      <c r="E18" s="200">
        <v>100</v>
      </c>
      <c r="F18" s="166">
        <v>14735399</v>
      </c>
      <c r="G18" s="166">
        <v>14735399</v>
      </c>
    </row>
    <row r="19" spans="1:7" ht="38.25">
      <c r="A19" s="198" t="s">
        <v>145</v>
      </c>
      <c r="B19" s="193" t="s">
        <v>68</v>
      </c>
      <c r="C19" s="193" t="s">
        <v>43</v>
      </c>
      <c r="D19" s="205">
        <v>4190000280</v>
      </c>
      <c r="E19" s="200">
        <v>200</v>
      </c>
      <c r="F19" s="166">
        <v>2310644</v>
      </c>
      <c r="G19" s="166">
        <v>2310644</v>
      </c>
    </row>
    <row r="20" spans="1:7" ht="25.5">
      <c r="A20" s="198" t="s">
        <v>114</v>
      </c>
      <c r="B20" s="193" t="s">
        <v>68</v>
      </c>
      <c r="C20" s="193" t="s">
        <v>43</v>
      </c>
      <c r="D20" s="205">
        <v>4190000280</v>
      </c>
      <c r="E20" s="200">
        <v>800</v>
      </c>
      <c r="F20" s="166">
        <v>25400</v>
      </c>
      <c r="G20" s="166">
        <v>25400</v>
      </c>
    </row>
    <row r="21" spans="1:7" ht="48" customHeight="1">
      <c r="A21" s="117" t="s">
        <v>498</v>
      </c>
      <c r="B21" s="193" t="s">
        <v>68</v>
      </c>
      <c r="C21" s="193" t="s">
        <v>75</v>
      </c>
      <c r="D21" s="31">
        <v>4490051200</v>
      </c>
      <c r="E21" s="93">
        <v>200</v>
      </c>
      <c r="F21" s="135">
        <v>21992.41</v>
      </c>
      <c r="G21" s="139"/>
    </row>
    <row r="22" spans="1:7" ht="39">
      <c r="A22" s="201" t="s">
        <v>627</v>
      </c>
      <c r="B22" s="193" t="s">
        <v>68</v>
      </c>
      <c r="C22" s="193" t="s">
        <v>46</v>
      </c>
      <c r="D22" s="203" t="s">
        <v>844</v>
      </c>
      <c r="E22" s="208">
        <v>200</v>
      </c>
      <c r="F22" s="166">
        <v>100000</v>
      </c>
      <c r="G22" s="166">
        <v>100000</v>
      </c>
    </row>
    <row r="23" spans="1:7" ht="51">
      <c r="A23" s="198" t="s">
        <v>642</v>
      </c>
      <c r="B23" s="193" t="s">
        <v>68</v>
      </c>
      <c r="C23" s="193" t="s">
        <v>46</v>
      </c>
      <c r="D23" s="199" t="s">
        <v>849</v>
      </c>
      <c r="E23" s="200">
        <v>200</v>
      </c>
      <c r="F23" s="166">
        <v>400000</v>
      </c>
      <c r="G23" s="166">
        <v>400000</v>
      </c>
    </row>
    <row r="24" spans="1:7" ht="26.25" customHeight="1">
      <c r="A24" s="211" t="s">
        <v>643</v>
      </c>
      <c r="B24" s="193" t="s">
        <v>68</v>
      </c>
      <c r="C24" s="193" t="s">
        <v>46</v>
      </c>
      <c r="D24" s="203" t="s">
        <v>850</v>
      </c>
      <c r="E24" s="200">
        <v>200</v>
      </c>
      <c r="F24" s="166">
        <v>100000</v>
      </c>
      <c r="G24" s="166">
        <v>100000</v>
      </c>
    </row>
    <row r="25" spans="1:7" ht="39">
      <c r="A25" s="201" t="s">
        <v>644</v>
      </c>
      <c r="B25" s="193" t="s">
        <v>68</v>
      </c>
      <c r="C25" s="193" t="s">
        <v>46</v>
      </c>
      <c r="D25" s="199" t="s">
        <v>851</v>
      </c>
      <c r="E25" s="200">
        <v>200</v>
      </c>
      <c r="F25" s="166">
        <v>1200000</v>
      </c>
      <c r="G25" s="224"/>
    </row>
    <row r="26" spans="1:7" ht="40.5" customHeight="1">
      <c r="A26" s="210" t="s">
        <v>651</v>
      </c>
      <c r="B26" s="193" t="s">
        <v>68</v>
      </c>
      <c r="C26" s="193" t="s">
        <v>46</v>
      </c>
      <c r="D26" s="199" t="s">
        <v>855</v>
      </c>
      <c r="E26" s="200">
        <v>200</v>
      </c>
      <c r="F26" s="166">
        <v>40000</v>
      </c>
      <c r="G26" s="166">
        <v>40000</v>
      </c>
    </row>
    <row r="27" spans="1:7" ht="38.25">
      <c r="A27" s="210" t="s">
        <v>655</v>
      </c>
      <c r="B27" s="193" t="s">
        <v>68</v>
      </c>
      <c r="C27" s="193" t="s">
        <v>46</v>
      </c>
      <c r="D27" s="199" t="s">
        <v>856</v>
      </c>
      <c r="E27" s="200">
        <v>200</v>
      </c>
      <c r="F27" s="166">
        <v>10000</v>
      </c>
      <c r="G27" s="166">
        <v>10000</v>
      </c>
    </row>
    <row r="28" spans="1:7" ht="42" customHeight="1">
      <c r="A28" s="201" t="s">
        <v>663</v>
      </c>
      <c r="B28" s="193" t="s">
        <v>68</v>
      </c>
      <c r="C28" s="193" t="s">
        <v>46</v>
      </c>
      <c r="D28" s="199" t="s">
        <v>857</v>
      </c>
      <c r="E28" s="200">
        <v>200</v>
      </c>
      <c r="F28" s="166">
        <v>700000</v>
      </c>
      <c r="G28" s="166">
        <v>700000</v>
      </c>
    </row>
    <row r="29" spans="1:7" ht="54" customHeight="1">
      <c r="A29" s="210" t="s">
        <v>664</v>
      </c>
      <c r="B29" s="193" t="s">
        <v>68</v>
      </c>
      <c r="C29" s="193" t="s">
        <v>46</v>
      </c>
      <c r="D29" s="199" t="s">
        <v>665</v>
      </c>
      <c r="E29" s="200">
        <v>200</v>
      </c>
      <c r="F29" s="166">
        <v>100000</v>
      </c>
      <c r="G29" s="166">
        <v>100000</v>
      </c>
    </row>
    <row r="30" spans="1:7" ht="52.5" customHeight="1">
      <c r="A30" s="201" t="s">
        <v>669</v>
      </c>
      <c r="B30" s="193" t="s">
        <v>68</v>
      </c>
      <c r="C30" s="193" t="s">
        <v>46</v>
      </c>
      <c r="D30" s="199" t="s">
        <v>858</v>
      </c>
      <c r="E30" s="200">
        <v>200</v>
      </c>
      <c r="F30" s="166">
        <v>50000</v>
      </c>
      <c r="G30" s="166">
        <v>50000</v>
      </c>
    </row>
    <row r="31" spans="1:7" ht="42" customHeight="1">
      <c r="A31" s="201" t="s">
        <v>143</v>
      </c>
      <c r="B31" s="193" t="s">
        <v>68</v>
      </c>
      <c r="C31" s="193" t="s">
        <v>46</v>
      </c>
      <c r="D31" s="203" t="s">
        <v>859</v>
      </c>
      <c r="E31" s="200">
        <v>200</v>
      </c>
      <c r="F31" s="166">
        <v>350000</v>
      </c>
      <c r="G31" s="166">
        <v>350000</v>
      </c>
    </row>
    <row r="32" spans="1:7" ht="27.75" customHeight="1">
      <c r="A32" s="198" t="s">
        <v>155</v>
      </c>
      <c r="B32" s="193" t="s">
        <v>68</v>
      </c>
      <c r="C32" s="193" t="s">
        <v>46</v>
      </c>
      <c r="D32" s="205">
        <v>4290020120</v>
      </c>
      <c r="E32" s="200">
        <v>800</v>
      </c>
      <c r="F32" s="136"/>
      <c r="G32" s="139"/>
    </row>
    <row r="33" spans="1:7" ht="51">
      <c r="A33" s="198" t="s">
        <v>148</v>
      </c>
      <c r="B33" s="193" t="s">
        <v>68</v>
      </c>
      <c r="C33" s="193" t="s">
        <v>46</v>
      </c>
      <c r="D33" s="205">
        <v>4290020140</v>
      </c>
      <c r="E33" s="200">
        <v>200</v>
      </c>
      <c r="F33" s="136"/>
      <c r="G33" s="139"/>
    </row>
    <row r="34" spans="1:7" ht="64.5" customHeight="1">
      <c r="A34" s="90" t="s">
        <v>159</v>
      </c>
      <c r="B34" s="193" t="s">
        <v>68</v>
      </c>
      <c r="C34" s="193" t="s">
        <v>46</v>
      </c>
      <c r="D34" s="31">
        <v>4290007030</v>
      </c>
      <c r="E34" s="195">
        <v>300</v>
      </c>
      <c r="F34" s="139"/>
      <c r="G34" s="139"/>
    </row>
    <row r="35" spans="1:7" ht="41.25" customHeight="1">
      <c r="A35" s="32" t="s">
        <v>151</v>
      </c>
      <c r="B35" s="193" t="s">
        <v>68</v>
      </c>
      <c r="C35" s="193" t="s">
        <v>46</v>
      </c>
      <c r="D35" s="31">
        <v>4390080350</v>
      </c>
      <c r="E35" s="195">
        <v>200</v>
      </c>
      <c r="F35" s="135">
        <v>6268.8</v>
      </c>
      <c r="G35" s="135">
        <v>6268.8</v>
      </c>
    </row>
    <row r="36" spans="1:7" ht="51">
      <c r="A36" s="32" t="s">
        <v>149</v>
      </c>
      <c r="B36" s="193" t="s">
        <v>68</v>
      </c>
      <c r="C36" s="193" t="s">
        <v>48</v>
      </c>
      <c r="D36" s="31">
        <v>4290020150</v>
      </c>
      <c r="E36" s="195">
        <v>200</v>
      </c>
      <c r="F36" s="135">
        <v>1296300</v>
      </c>
      <c r="G36" s="135">
        <v>900000</v>
      </c>
    </row>
    <row r="37" spans="1:7" ht="78.75" customHeight="1">
      <c r="A37" s="34" t="s">
        <v>881</v>
      </c>
      <c r="B37" s="193" t="s">
        <v>68</v>
      </c>
      <c r="C37" s="193" t="s">
        <v>50</v>
      </c>
      <c r="D37" s="31">
        <v>4390080370</v>
      </c>
      <c r="E37" s="195">
        <v>200</v>
      </c>
      <c r="F37" s="135">
        <v>11212.25</v>
      </c>
      <c r="G37" s="135">
        <v>11212.25</v>
      </c>
    </row>
    <row r="38" spans="1:7" ht="52.5" customHeight="1">
      <c r="A38" s="209" t="s">
        <v>586</v>
      </c>
      <c r="B38" s="193" t="s">
        <v>68</v>
      </c>
      <c r="C38" s="193" t="s">
        <v>51</v>
      </c>
      <c r="D38" s="203" t="s">
        <v>782</v>
      </c>
      <c r="E38" s="200">
        <v>200</v>
      </c>
      <c r="F38" s="166">
        <v>2303000</v>
      </c>
      <c r="G38" s="166">
        <v>2303000</v>
      </c>
    </row>
    <row r="39" spans="1:7" ht="64.5">
      <c r="A39" s="209" t="s">
        <v>590</v>
      </c>
      <c r="B39" s="193" t="s">
        <v>68</v>
      </c>
      <c r="C39" s="193" t="s">
        <v>51</v>
      </c>
      <c r="D39" s="203" t="s">
        <v>783</v>
      </c>
      <c r="E39" s="200">
        <v>200</v>
      </c>
      <c r="F39" s="166">
        <v>4998944.83</v>
      </c>
      <c r="G39" s="224">
        <v>5054740.7</v>
      </c>
    </row>
    <row r="40" spans="1:7" ht="68.25" customHeight="1">
      <c r="A40" s="235" t="s">
        <v>882</v>
      </c>
      <c r="B40" s="193" t="s">
        <v>68</v>
      </c>
      <c r="C40" s="193" t="s">
        <v>51</v>
      </c>
      <c r="D40" s="203" t="s">
        <v>784</v>
      </c>
      <c r="E40" s="200">
        <v>200</v>
      </c>
      <c r="F40" s="166">
        <v>5579586.3600000003</v>
      </c>
      <c r="G40" s="224"/>
    </row>
    <row r="41" spans="1:7" ht="51.75">
      <c r="A41" s="201" t="s">
        <v>595</v>
      </c>
      <c r="B41" s="193" t="s">
        <v>68</v>
      </c>
      <c r="C41" s="193" t="s">
        <v>51</v>
      </c>
      <c r="D41" s="203" t="s">
        <v>833</v>
      </c>
      <c r="E41" s="200">
        <v>200</v>
      </c>
      <c r="F41" s="166">
        <v>35000</v>
      </c>
      <c r="G41" s="166">
        <v>35000</v>
      </c>
    </row>
    <row r="42" spans="1:7" ht="90">
      <c r="A42" s="201" t="s">
        <v>816</v>
      </c>
      <c r="B42" s="193" t="s">
        <v>68</v>
      </c>
      <c r="C42" s="193" t="s">
        <v>51</v>
      </c>
      <c r="D42" s="203" t="s">
        <v>834</v>
      </c>
      <c r="E42" s="200">
        <v>200</v>
      </c>
      <c r="F42" s="166">
        <v>250000</v>
      </c>
      <c r="G42" s="166">
        <v>250000</v>
      </c>
    </row>
    <row r="43" spans="1:7" ht="29.25" customHeight="1">
      <c r="A43" s="198" t="s">
        <v>787</v>
      </c>
      <c r="B43" s="193" t="s">
        <v>68</v>
      </c>
      <c r="C43" s="193" t="s">
        <v>52</v>
      </c>
      <c r="D43" s="199" t="s">
        <v>845</v>
      </c>
      <c r="E43" s="200">
        <v>200</v>
      </c>
      <c r="F43" s="166">
        <v>550000</v>
      </c>
      <c r="G43" s="166">
        <v>550000</v>
      </c>
    </row>
    <row r="44" spans="1:7" ht="30" customHeight="1">
      <c r="A44" s="198" t="s">
        <v>788</v>
      </c>
      <c r="B44" s="193" t="s">
        <v>68</v>
      </c>
      <c r="C44" s="193" t="s">
        <v>52</v>
      </c>
      <c r="D44" s="199" t="s">
        <v>846</v>
      </c>
      <c r="E44" s="200">
        <v>200</v>
      </c>
      <c r="F44" s="166">
        <v>150000</v>
      </c>
      <c r="G44" s="166">
        <v>150000</v>
      </c>
    </row>
    <row r="45" spans="1:7" ht="43.5" customHeight="1">
      <c r="A45" s="201" t="s">
        <v>798</v>
      </c>
      <c r="B45" s="193" t="s">
        <v>68</v>
      </c>
      <c r="C45" s="193" t="s">
        <v>52</v>
      </c>
      <c r="D45" s="199" t="s">
        <v>852</v>
      </c>
      <c r="E45" s="200">
        <v>200</v>
      </c>
      <c r="F45" s="166">
        <v>550000</v>
      </c>
      <c r="G45" s="166">
        <v>550000</v>
      </c>
    </row>
    <row r="46" spans="1:7" ht="39">
      <c r="A46" s="201" t="s">
        <v>799</v>
      </c>
      <c r="B46" s="193" t="s">
        <v>68</v>
      </c>
      <c r="C46" s="193" t="s">
        <v>52</v>
      </c>
      <c r="D46" s="199" t="s">
        <v>853</v>
      </c>
      <c r="E46" s="200">
        <v>200</v>
      </c>
      <c r="F46" s="166">
        <v>250000</v>
      </c>
      <c r="G46" s="166">
        <v>250000</v>
      </c>
    </row>
    <row r="47" spans="1:7" ht="55.5" customHeight="1">
      <c r="A47" s="201" t="s">
        <v>800</v>
      </c>
      <c r="B47" s="193" t="s">
        <v>68</v>
      </c>
      <c r="C47" s="193" t="s">
        <v>52</v>
      </c>
      <c r="D47" s="199" t="s">
        <v>854</v>
      </c>
      <c r="E47" s="200">
        <v>200</v>
      </c>
      <c r="F47" s="166">
        <v>75000</v>
      </c>
      <c r="G47" s="166">
        <v>75000</v>
      </c>
    </row>
    <row r="48" spans="1:7" ht="42" customHeight="1">
      <c r="A48" s="109" t="s">
        <v>164</v>
      </c>
      <c r="B48" s="193" t="s">
        <v>68</v>
      </c>
      <c r="C48" s="193" t="s">
        <v>52</v>
      </c>
      <c r="D48" s="115">
        <v>4290020180</v>
      </c>
      <c r="E48" s="115">
        <v>200</v>
      </c>
      <c r="F48" s="137">
        <v>200000</v>
      </c>
      <c r="G48" s="137">
        <v>200000</v>
      </c>
    </row>
    <row r="49" spans="1:7" ht="39">
      <c r="A49" s="201" t="s">
        <v>624</v>
      </c>
      <c r="B49" s="193" t="s">
        <v>68</v>
      </c>
      <c r="C49" s="193" t="s">
        <v>179</v>
      </c>
      <c r="D49" s="203" t="s">
        <v>835</v>
      </c>
      <c r="E49" s="208">
        <v>200</v>
      </c>
      <c r="F49" s="166">
        <v>879900</v>
      </c>
      <c r="G49" s="166">
        <v>879900</v>
      </c>
    </row>
    <row r="50" spans="1:7" ht="40.5" customHeight="1">
      <c r="A50" s="201" t="s">
        <v>177</v>
      </c>
      <c r="B50" s="193" t="s">
        <v>68</v>
      </c>
      <c r="C50" s="193" t="s">
        <v>179</v>
      </c>
      <c r="D50" s="203" t="s">
        <v>836</v>
      </c>
      <c r="E50" s="208">
        <v>200</v>
      </c>
      <c r="F50" s="166">
        <v>143200</v>
      </c>
      <c r="G50" s="166">
        <v>143200</v>
      </c>
    </row>
    <row r="51" spans="1:7" ht="41.25" customHeight="1">
      <c r="A51" s="201" t="s">
        <v>618</v>
      </c>
      <c r="B51" s="193" t="s">
        <v>68</v>
      </c>
      <c r="C51" s="193" t="s">
        <v>178</v>
      </c>
      <c r="D51" s="203" t="s">
        <v>616</v>
      </c>
      <c r="E51" s="208">
        <v>400</v>
      </c>
      <c r="F51" s="166">
        <v>337710</v>
      </c>
      <c r="G51" s="166">
        <v>337710</v>
      </c>
    </row>
    <row r="52" spans="1:7" ht="39.75" customHeight="1">
      <c r="A52" s="201" t="s">
        <v>176</v>
      </c>
      <c r="B52" s="193" t="s">
        <v>68</v>
      </c>
      <c r="C52" s="193" t="s">
        <v>178</v>
      </c>
      <c r="D52" s="203" t="s">
        <v>841</v>
      </c>
      <c r="E52" s="200">
        <v>200</v>
      </c>
      <c r="F52" s="166">
        <v>500000</v>
      </c>
      <c r="G52" s="166">
        <v>500000</v>
      </c>
    </row>
    <row r="53" spans="1:7" ht="40.5" customHeight="1">
      <c r="A53" s="198" t="s">
        <v>791</v>
      </c>
      <c r="B53" s="193" t="s">
        <v>68</v>
      </c>
      <c r="C53" s="193" t="s">
        <v>178</v>
      </c>
      <c r="D53" s="199" t="s">
        <v>847</v>
      </c>
      <c r="E53" s="200">
        <v>200</v>
      </c>
      <c r="F53" s="166">
        <v>1100000</v>
      </c>
      <c r="G53" s="166">
        <v>1100000</v>
      </c>
    </row>
    <row r="54" spans="1:7" ht="53.25" customHeight="1">
      <c r="A54" s="198" t="s">
        <v>792</v>
      </c>
      <c r="B54" s="193" t="s">
        <v>68</v>
      </c>
      <c r="C54" s="193" t="s">
        <v>178</v>
      </c>
      <c r="D54" s="199" t="s">
        <v>848</v>
      </c>
      <c r="E54" s="200">
        <v>200</v>
      </c>
      <c r="F54" s="166">
        <v>400000</v>
      </c>
      <c r="G54" s="166">
        <v>400000</v>
      </c>
    </row>
    <row r="55" spans="1:7" ht="40.5" customHeight="1">
      <c r="A55" s="201" t="s">
        <v>292</v>
      </c>
      <c r="B55" s="193" t="s">
        <v>68</v>
      </c>
      <c r="C55" s="94" t="s">
        <v>180</v>
      </c>
      <c r="D55" s="203" t="s">
        <v>838</v>
      </c>
      <c r="E55" s="200">
        <v>200</v>
      </c>
      <c r="F55" s="166">
        <v>529100</v>
      </c>
      <c r="G55" s="166">
        <v>529100</v>
      </c>
    </row>
    <row r="56" spans="1:7" ht="28.5" customHeight="1">
      <c r="A56" s="201" t="s">
        <v>293</v>
      </c>
      <c r="B56" s="193" t="s">
        <v>68</v>
      </c>
      <c r="C56" s="94" t="s">
        <v>180</v>
      </c>
      <c r="D56" s="203" t="s">
        <v>839</v>
      </c>
      <c r="E56" s="208">
        <v>200</v>
      </c>
      <c r="F56" s="166">
        <v>358800</v>
      </c>
      <c r="G56" s="166">
        <v>358800</v>
      </c>
    </row>
    <row r="57" spans="1:7" ht="39" customHeight="1">
      <c r="A57" s="198" t="s">
        <v>294</v>
      </c>
      <c r="B57" s="193" t="s">
        <v>68</v>
      </c>
      <c r="C57" s="94" t="s">
        <v>180</v>
      </c>
      <c r="D57" s="203" t="s">
        <v>842</v>
      </c>
      <c r="E57" s="208">
        <v>200</v>
      </c>
      <c r="F57" s="166">
        <v>150000</v>
      </c>
      <c r="G57" s="166">
        <v>150000</v>
      </c>
    </row>
    <row r="58" spans="1:7" ht="42" customHeight="1">
      <c r="A58" s="201" t="s">
        <v>295</v>
      </c>
      <c r="B58" s="193" t="s">
        <v>68</v>
      </c>
      <c r="C58" s="94" t="s">
        <v>180</v>
      </c>
      <c r="D58" s="203" t="s">
        <v>843</v>
      </c>
      <c r="E58" s="208">
        <v>200</v>
      </c>
      <c r="F58" s="166">
        <v>50000</v>
      </c>
      <c r="G58" s="166">
        <v>50000</v>
      </c>
    </row>
    <row r="59" spans="1:7" ht="26.25" customHeight="1">
      <c r="A59" s="201" t="s">
        <v>199</v>
      </c>
      <c r="B59" s="193" t="s">
        <v>68</v>
      </c>
      <c r="C59" s="94" t="s">
        <v>180</v>
      </c>
      <c r="D59" s="203" t="s">
        <v>631</v>
      </c>
      <c r="E59" s="208">
        <v>200</v>
      </c>
      <c r="F59" s="166">
        <v>360600</v>
      </c>
      <c r="G59" s="166">
        <v>360600</v>
      </c>
    </row>
    <row r="60" spans="1:7" ht="30" customHeight="1">
      <c r="A60" s="90" t="s">
        <v>118</v>
      </c>
      <c r="B60" s="193" t="s">
        <v>68</v>
      </c>
      <c r="C60" s="94" t="s">
        <v>61</v>
      </c>
      <c r="D60" s="31">
        <v>4290007010</v>
      </c>
      <c r="E60" s="195">
        <v>300</v>
      </c>
      <c r="F60" s="135">
        <v>1516400</v>
      </c>
      <c r="G60" s="135">
        <v>1516400</v>
      </c>
    </row>
    <row r="61" spans="1:7" ht="43.5" customHeight="1">
      <c r="A61" s="198" t="s">
        <v>424</v>
      </c>
      <c r="B61" s="193" t="s">
        <v>68</v>
      </c>
      <c r="C61" s="193" t="s">
        <v>157</v>
      </c>
      <c r="D61" s="203" t="s">
        <v>601</v>
      </c>
      <c r="E61" s="200">
        <v>300</v>
      </c>
      <c r="F61" s="166"/>
      <c r="G61" s="139"/>
    </row>
    <row r="62" spans="1:7" ht="67.5" customHeight="1">
      <c r="A62" s="201" t="s">
        <v>621</v>
      </c>
      <c r="B62" s="193" t="s">
        <v>68</v>
      </c>
      <c r="C62" s="193" t="s">
        <v>157</v>
      </c>
      <c r="D62" s="203" t="s">
        <v>620</v>
      </c>
      <c r="E62" s="208">
        <v>300</v>
      </c>
      <c r="F62" s="166"/>
      <c r="G62" s="139"/>
    </row>
    <row r="63" spans="1:7" ht="19.5" customHeight="1">
      <c r="A63" s="96" t="s">
        <v>67</v>
      </c>
      <c r="B63" s="97" t="s">
        <v>69</v>
      </c>
      <c r="C63" s="193"/>
      <c r="D63" s="31"/>
      <c r="E63" s="31"/>
      <c r="F63" s="154">
        <f t="shared" ref="F63:G63" si="1">F64+F65</f>
        <v>670935</v>
      </c>
      <c r="G63" s="154">
        <f t="shared" si="1"/>
        <v>670935</v>
      </c>
    </row>
    <row r="64" spans="1:7" ht="54" customHeight="1">
      <c r="A64" s="198" t="s">
        <v>111</v>
      </c>
      <c r="B64" s="193" t="s">
        <v>69</v>
      </c>
      <c r="C64" s="193" t="s">
        <v>42</v>
      </c>
      <c r="D64" s="205">
        <v>4090000270</v>
      </c>
      <c r="E64" s="200">
        <v>100</v>
      </c>
      <c r="F64" s="166">
        <v>570249</v>
      </c>
      <c r="G64" s="166">
        <v>570249</v>
      </c>
    </row>
    <row r="65" spans="1:7" ht="42" customHeight="1">
      <c r="A65" s="198" t="s">
        <v>144</v>
      </c>
      <c r="B65" s="193" t="s">
        <v>69</v>
      </c>
      <c r="C65" s="193" t="s">
        <v>42</v>
      </c>
      <c r="D65" s="205">
        <v>4090000270</v>
      </c>
      <c r="E65" s="200">
        <v>200</v>
      </c>
      <c r="F65" s="166">
        <v>100686</v>
      </c>
      <c r="G65" s="166">
        <v>100686</v>
      </c>
    </row>
    <row r="66" spans="1:7" ht="31.5" customHeight="1">
      <c r="A66" s="96" t="s">
        <v>4</v>
      </c>
      <c r="B66" s="97" t="s">
        <v>5</v>
      </c>
      <c r="C66" s="193"/>
      <c r="D66" s="31"/>
      <c r="E66" s="31"/>
      <c r="F66" s="134">
        <f>SUM(F67:F98)</f>
        <v>23756550</v>
      </c>
      <c r="G66" s="134">
        <f>SUM(G67:G98)</f>
        <v>23891733</v>
      </c>
    </row>
    <row r="67" spans="1:7" ht="63.75">
      <c r="A67" s="198" t="s">
        <v>115</v>
      </c>
      <c r="B67" s="193" t="s">
        <v>5</v>
      </c>
      <c r="C67" s="193" t="s">
        <v>44</v>
      </c>
      <c r="D67" s="205">
        <v>4190000290</v>
      </c>
      <c r="E67" s="200">
        <v>100</v>
      </c>
      <c r="F67" s="166">
        <v>3874837</v>
      </c>
      <c r="G67" s="166">
        <v>3874837</v>
      </c>
    </row>
    <row r="68" spans="1:7" ht="43.5" customHeight="1">
      <c r="A68" s="198" t="s">
        <v>147</v>
      </c>
      <c r="B68" s="193" t="s">
        <v>5</v>
      </c>
      <c r="C68" s="193" t="s">
        <v>44</v>
      </c>
      <c r="D68" s="205">
        <v>4190000290</v>
      </c>
      <c r="E68" s="200">
        <v>200</v>
      </c>
      <c r="F68" s="166">
        <v>213205</v>
      </c>
      <c r="G68" s="166">
        <v>213205</v>
      </c>
    </row>
    <row r="69" spans="1:7" ht="32.25" customHeight="1">
      <c r="A69" s="198" t="s">
        <v>116</v>
      </c>
      <c r="B69" s="193" t="s">
        <v>5</v>
      </c>
      <c r="C69" s="193" t="s">
        <v>44</v>
      </c>
      <c r="D69" s="205">
        <v>4190000290</v>
      </c>
      <c r="E69" s="200">
        <v>800</v>
      </c>
      <c r="F69" s="166">
        <v>2000</v>
      </c>
      <c r="G69" s="166">
        <v>2000</v>
      </c>
    </row>
    <row r="70" spans="1:7" ht="25.5">
      <c r="A70" s="198" t="s">
        <v>117</v>
      </c>
      <c r="B70" s="193" t="s">
        <v>5</v>
      </c>
      <c r="C70" s="193" t="s">
        <v>45</v>
      </c>
      <c r="D70" s="205">
        <v>4290020090</v>
      </c>
      <c r="E70" s="200">
        <v>800</v>
      </c>
      <c r="F70" s="166">
        <v>356318</v>
      </c>
      <c r="G70" s="166">
        <v>342358</v>
      </c>
    </row>
    <row r="71" spans="1:7" ht="43.5" customHeight="1">
      <c r="A71" s="201" t="s">
        <v>663</v>
      </c>
      <c r="B71" s="193" t="s">
        <v>68</v>
      </c>
      <c r="C71" s="193" t="s">
        <v>46</v>
      </c>
      <c r="D71" s="199" t="s">
        <v>857</v>
      </c>
      <c r="E71" s="200">
        <v>200</v>
      </c>
      <c r="F71" s="166">
        <v>200000</v>
      </c>
      <c r="G71" s="166">
        <v>200000</v>
      </c>
    </row>
    <row r="72" spans="1:7" ht="66.75" customHeight="1">
      <c r="A72" s="32" t="s">
        <v>17</v>
      </c>
      <c r="B72" s="193" t="s">
        <v>5</v>
      </c>
      <c r="C72" s="193" t="s">
        <v>48</v>
      </c>
      <c r="D72" s="31">
        <v>4290000300</v>
      </c>
      <c r="E72" s="195">
        <v>100</v>
      </c>
      <c r="F72" s="135">
        <v>3345679</v>
      </c>
      <c r="G72" s="135">
        <v>3345679</v>
      </c>
    </row>
    <row r="73" spans="1:7" ht="54.75" customHeight="1">
      <c r="A73" s="32" t="s">
        <v>150</v>
      </c>
      <c r="B73" s="193" t="s">
        <v>5</v>
      </c>
      <c r="C73" s="193" t="s">
        <v>48</v>
      </c>
      <c r="D73" s="31">
        <v>4290000300</v>
      </c>
      <c r="E73" s="195">
        <v>200</v>
      </c>
      <c r="F73" s="135">
        <v>1133329</v>
      </c>
      <c r="G73" s="139">
        <v>1177662</v>
      </c>
    </row>
    <row r="74" spans="1:7" ht="38.25">
      <c r="A74" s="32" t="s">
        <v>18</v>
      </c>
      <c r="B74" s="193" t="s">
        <v>5</v>
      </c>
      <c r="C74" s="193" t="s">
        <v>48</v>
      </c>
      <c r="D74" s="31">
        <v>4290000300</v>
      </c>
      <c r="E74" s="195">
        <v>800</v>
      </c>
      <c r="F74" s="135">
        <v>6500</v>
      </c>
      <c r="G74" s="135">
        <v>6500</v>
      </c>
    </row>
    <row r="75" spans="1:7" ht="54.75" customHeight="1">
      <c r="A75" s="98" t="s">
        <v>480</v>
      </c>
      <c r="B75" s="193" t="s">
        <v>5</v>
      </c>
      <c r="C75" s="193" t="s">
        <v>48</v>
      </c>
      <c r="D75" s="187" t="s">
        <v>486</v>
      </c>
      <c r="E75" s="183">
        <v>100</v>
      </c>
      <c r="F75" s="186">
        <v>298147</v>
      </c>
      <c r="G75" s="186">
        <v>298147</v>
      </c>
    </row>
    <row r="76" spans="1:7" ht="52.5" customHeight="1">
      <c r="A76" s="98" t="s">
        <v>481</v>
      </c>
      <c r="B76" s="193" t="s">
        <v>5</v>
      </c>
      <c r="C76" s="193" t="s">
        <v>48</v>
      </c>
      <c r="D76" s="187" t="s">
        <v>487</v>
      </c>
      <c r="E76" s="183">
        <v>100</v>
      </c>
      <c r="F76" s="186">
        <v>424402</v>
      </c>
      <c r="G76" s="186">
        <v>424402</v>
      </c>
    </row>
    <row r="77" spans="1:7" ht="38.25">
      <c r="A77" s="206" t="s">
        <v>578</v>
      </c>
      <c r="B77" s="193" t="s">
        <v>5</v>
      </c>
      <c r="C77" s="193" t="s">
        <v>52</v>
      </c>
      <c r="D77" s="199" t="s">
        <v>828</v>
      </c>
      <c r="E77" s="200">
        <v>800</v>
      </c>
      <c r="F77" s="166">
        <v>200000</v>
      </c>
      <c r="G77" s="166">
        <v>200000</v>
      </c>
    </row>
    <row r="78" spans="1:7" ht="57" customHeight="1">
      <c r="A78" s="198" t="s">
        <v>579</v>
      </c>
      <c r="B78" s="193" t="s">
        <v>5</v>
      </c>
      <c r="C78" s="193" t="s">
        <v>52</v>
      </c>
      <c r="D78" s="199" t="s">
        <v>829</v>
      </c>
      <c r="E78" s="200">
        <v>800</v>
      </c>
      <c r="F78" s="166">
        <v>200000</v>
      </c>
      <c r="G78" s="166">
        <v>200000</v>
      </c>
    </row>
    <row r="79" spans="1:7" ht="26.25">
      <c r="A79" s="201" t="s">
        <v>580</v>
      </c>
      <c r="B79" s="193" t="s">
        <v>5</v>
      </c>
      <c r="C79" s="193" t="s">
        <v>52</v>
      </c>
      <c r="D79" s="199" t="s">
        <v>830</v>
      </c>
      <c r="E79" s="200">
        <v>800</v>
      </c>
      <c r="F79" s="166">
        <v>30000</v>
      </c>
      <c r="G79" s="166">
        <v>30000</v>
      </c>
    </row>
    <row r="80" spans="1:7" ht="51.75">
      <c r="A80" s="235" t="s">
        <v>485</v>
      </c>
      <c r="B80" s="193" t="s">
        <v>5</v>
      </c>
      <c r="C80" s="193" t="s">
        <v>179</v>
      </c>
      <c r="D80" s="203" t="s">
        <v>837</v>
      </c>
      <c r="E80" s="208">
        <v>800</v>
      </c>
      <c r="F80" s="166">
        <v>100000</v>
      </c>
      <c r="G80" s="166">
        <v>100000</v>
      </c>
    </row>
    <row r="81" spans="1:7" ht="54" customHeight="1">
      <c r="A81" s="201" t="s">
        <v>173</v>
      </c>
      <c r="B81" s="193" t="s">
        <v>5</v>
      </c>
      <c r="C81" s="193" t="s">
        <v>178</v>
      </c>
      <c r="D81" s="203" t="s">
        <v>840</v>
      </c>
      <c r="E81" s="208">
        <v>800</v>
      </c>
      <c r="F81" s="166">
        <v>5000000</v>
      </c>
      <c r="G81" s="166">
        <v>5000000</v>
      </c>
    </row>
    <row r="82" spans="1:7" ht="67.5" customHeight="1">
      <c r="A82" s="198" t="s">
        <v>108</v>
      </c>
      <c r="B82" s="187" t="s">
        <v>5</v>
      </c>
      <c r="C82" s="187" t="s">
        <v>191</v>
      </c>
      <c r="D82" s="199" t="s">
        <v>760</v>
      </c>
      <c r="E82" s="200">
        <v>100</v>
      </c>
      <c r="F82" s="166">
        <v>1398600</v>
      </c>
      <c r="G82" s="135">
        <v>1398600</v>
      </c>
    </row>
    <row r="83" spans="1:7" ht="51">
      <c r="A83" s="198" t="s">
        <v>142</v>
      </c>
      <c r="B83" s="187" t="s">
        <v>5</v>
      </c>
      <c r="C83" s="187" t="s">
        <v>191</v>
      </c>
      <c r="D83" s="199" t="s">
        <v>760</v>
      </c>
      <c r="E83" s="200">
        <v>200</v>
      </c>
      <c r="F83" s="166">
        <v>81739</v>
      </c>
      <c r="G83" s="139">
        <v>85073</v>
      </c>
    </row>
    <row r="84" spans="1:7" ht="89.25" customHeight="1">
      <c r="A84" s="201" t="s">
        <v>390</v>
      </c>
      <c r="B84" s="193" t="s">
        <v>5</v>
      </c>
      <c r="C84" s="193" t="s">
        <v>191</v>
      </c>
      <c r="D84" s="202" t="s">
        <v>761</v>
      </c>
      <c r="E84" s="200">
        <v>100</v>
      </c>
      <c r="F84" s="139"/>
      <c r="G84" s="139"/>
    </row>
    <row r="85" spans="1:7" ht="93.75" customHeight="1">
      <c r="A85" s="201" t="s">
        <v>493</v>
      </c>
      <c r="B85" s="193" t="s">
        <v>5</v>
      </c>
      <c r="C85" s="193" t="s">
        <v>191</v>
      </c>
      <c r="D85" s="203" t="s">
        <v>762</v>
      </c>
      <c r="E85" s="200">
        <v>100</v>
      </c>
      <c r="F85" s="139"/>
      <c r="G85" s="139"/>
    </row>
    <row r="86" spans="1:7" ht="54" customHeight="1">
      <c r="A86" s="204" t="s">
        <v>480</v>
      </c>
      <c r="B86" s="193" t="s">
        <v>5</v>
      </c>
      <c r="C86" s="193" t="s">
        <v>191</v>
      </c>
      <c r="D86" s="203" t="s">
        <v>763</v>
      </c>
      <c r="E86" s="200">
        <v>100</v>
      </c>
      <c r="F86" s="139"/>
      <c r="G86" s="139"/>
    </row>
    <row r="87" spans="1:7" ht="53.25" customHeight="1">
      <c r="A87" s="204" t="s">
        <v>481</v>
      </c>
      <c r="B87" s="193" t="s">
        <v>5</v>
      </c>
      <c r="C87" s="193" t="s">
        <v>191</v>
      </c>
      <c r="D87" s="203" t="s">
        <v>764</v>
      </c>
      <c r="E87" s="200">
        <v>100</v>
      </c>
      <c r="F87" s="139"/>
      <c r="G87" s="139"/>
    </row>
    <row r="88" spans="1:7" ht="69" customHeight="1">
      <c r="A88" s="32" t="s">
        <v>102</v>
      </c>
      <c r="B88" s="187" t="s">
        <v>5</v>
      </c>
      <c r="C88" s="187" t="s">
        <v>59</v>
      </c>
      <c r="D88" s="190" t="s">
        <v>747</v>
      </c>
      <c r="E88" s="195">
        <v>100</v>
      </c>
      <c r="F88" s="135">
        <v>2387757</v>
      </c>
      <c r="G88" s="135">
        <v>2387757</v>
      </c>
    </row>
    <row r="89" spans="1:7" ht="43.5" customHeight="1">
      <c r="A89" s="32" t="s">
        <v>139</v>
      </c>
      <c r="B89" s="187" t="s">
        <v>5</v>
      </c>
      <c r="C89" s="187" t="s">
        <v>59</v>
      </c>
      <c r="D89" s="190" t="s">
        <v>747</v>
      </c>
      <c r="E89" s="195">
        <v>200</v>
      </c>
      <c r="F89" s="135">
        <v>2128104</v>
      </c>
      <c r="G89" s="135">
        <v>2128104</v>
      </c>
    </row>
    <row r="90" spans="1:7" ht="42.75" customHeight="1">
      <c r="A90" s="32" t="s">
        <v>103</v>
      </c>
      <c r="B90" s="187" t="s">
        <v>5</v>
      </c>
      <c r="C90" s="187" t="s">
        <v>59</v>
      </c>
      <c r="D90" s="190" t="s">
        <v>747</v>
      </c>
      <c r="E90" s="195">
        <v>800</v>
      </c>
      <c r="F90" s="135">
        <v>14000</v>
      </c>
      <c r="G90" s="135">
        <v>14000</v>
      </c>
    </row>
    <row r="91" spans="1:7" ht="42" customHeight="1">
      <c r="A91" s="110" t="s">
        <v>140</v>
      </c>
      <c r="B91" s="187" t="s">
        <v>5</v>
      </c>
      <c r="C91" s="187" t="s">
        <v>59</v>
      </c>
      <c r="D91" s="193" t="s">
        <v>748</v>
      </c>
      <c r="E91" s="195">
        <v>200</v>
      </c>
      <c r="F91" s="135">
        <v>15000</v>
      </c>
      <c r="G91" s="135">
        <v>15000</v>
      </c>
    </row>
    <row r="92" spans="1:7" ht="39.75" customHeight="1">
      <c r="A92" s="32" t="s">
        <v>141</v>
      </c>
      <c r="B92" s="187" t="s">
        <v>5</v>
      </c>
      <c r="C92" s="187" t="s">
        <v>59</v>
      </c>
      <c r="D92" s="190" t="s">
        <v>750</v>
      </c>
      <c r="E92" s="195">
        <v>200</v>
      </c>
      <c r="F92" s="135">
        <v>36154</v>
      </c>
      <c r="G92" s="139">
        <v>91249</v>
      </c>
    </row>
    <row r="93" spans="1:7" ht="90">
      <c r="A93" s="92" t="s">
        <v>752</v>
      </c>
      <c r="B93" s="187" t="s">
        <v>5</v>
      </c>
      <c r="C93" s="187" t="s">
        <v>59</v>
      </c>
      <c r="D93" s="190" t="s">
        <v>753</v>
      </c>
      <c r="E93" s="195">
        <v>100</v>
      </c>
      <c r="F93" s="135"/>
      <c r="G93" s="139"/>
    </row>
    <row r="94" spans="1:7" ht="76.5">
      <c r="A94" s="32" t="s">
        <v>301</v>
      </c>
      <c r="B94" s="187" t="s">
        <v>5</v>
      </c>
      <c r="C94" s="187" t="s">
        <v>59</v>
      </c>
      <c r="D94" s="193" t="s">
        <v>754</v>
      </c>
      <c r="E94" s="195">
        <v>100</v>
      </c>
      <c r="F94" s="135">
        <v>244943</v>
      </c>
      <c r="G94" s="135">
        <v>244943</v>
      </c>
    </row>
    <row r="95" spans="1:7" ht="51.75" customHeight="1">
      <c r="A95" s="98" t="s">
        <v>480</v>
      </c>
      <c r="B95" s="187" t="s">
        <v>5</v>
      </c>
      <c r="C95" s="187" t="s">
        <v>59</v>
      </c>
      <c r="D95" s="193" t="s">
        <v>755</v>
      </c>
      <c r="E95" s="195">
        <v>100</v>
      </c>
      <c r="F95" s="135"/>
      <c r="G95" s="135"/>
    </row>
    <row r="96" spans="1:7" ht="52.5" customHeight="1">
      <c r="A96" s="98" t="s">
        <v>481</v>
      </c>
      <c r="B96" s="187" t="s">
        <v>5</v>
      </c>
      <c r="C96" s="187" t="s">
        <v>59</v>
      </c>
      <c r="D96" s="193" t="s">
        <v>756</v>
      </c>
      <c r="E96" s="195">
        <v>100</v>
      </c>
      <c r="F96" s="135"/>
      <c r="G96" s="135"/>
    </row>
    <row r="97" spans="1:7" ht="76.5">
      <c r="A97" s="198" t="s">
        <v>296</v>
      </c>
      <c r="B97" s="187" t="s">
        <v>5</v>
      </c>
      <c r="C97" s="187" t="s">
        <v>59</v>
      </c>
      <c r="D97" s="199" t="s">
        <v>826</v>
      </c>
      <c r="E97" s="200">
        <v>100</v>
      </c>
      <c r="F97" s="166">
        <v>1453100</v>
      </c>
      <c r="G97" s="135">
        <v>1453100</v>
      </c>
    </row>
    <row r="98" spans="1:7" ht="51">
      <c r="A98" s="198" t="s">
        <v>297</v>
      </c>
      <c r="B98" s="187" t="s">
        <v>5</v>
      </c>
      <c r="C98" s="187" t="s">
        <v>59</v>
      </c>
      <c r="D98" s="199" t="s">
        <v>826</v>
      </c>
      <c r="E98" s="200">
        <v>200</v>
      </c>
      <c r="F98" s="166">
        <v>612736</v>
      </c>
      <c r="G98" s="139">
        <v>659117</v>
      </c>
    </row>
    <row r="99" spans="1:7" ht="27.75" customHeight="1">
      <c r="A99" s="231" t="s">
        <v>74</v>
      </c>
      <c r="B99" s="188" t="s">
        <v>6</v>
      </c>
      <c r="C99" s="187"/>
      <c r="D99" s="187"/>
      <c r="E99" s="189"/>
      <c r="F99" s="197">
        <f t="shared" ref="F99:G99" si="2">SUM(F100:F160)</f>
        <v>74100648.129999995</v>
      </c>
      <c r="G99" s="197">
        <f t="shared" si="2"/>
        <v>69037338.129999995</v>
      </c>
    </row>
    <row r="100" spans="1:7" ht="39">
      <c r="A100" s="92" t="s">
        <v>683</v>
      </c>
      <c r="B100" s="187" t="s">
        <v>6</v>
      </c>
      <c r="C100" s="187" t="s">
        <v>54</v>
      </c>
      <c r="D100" s="193" t="s">
        <v>684</v>
      </c>
      <c r="E100" s="195">
        <v>200</v>
      </c>
      <c r="F100" s="135">
        <v>438600</v>
      </c>
      <c r="G100" s="135">
        <v>438600</v>
      </c>
    </row>
    <row r="101" spans="1:7" ht="105.75" customHeight="1">
      <c r="A101" s="219" t="s">
        <v>878</v>
      </c>
      <c r="B101" s="187" t="s">
        <v>6</v>
      </c>
      <c r="C101" s="187" t="s">
        <v>54</v>
      </c>
      <c r="D101" s="220" t="s">
        <v>692</v>
      </c>
      <c r="E101" s="221">
        <v>200</v>
      </c>
      <c r="F101" s="196">
        <v>24841</v>
      </c>
      <c r="G101" s="196">
        <v>24841</v>
      </c>
    </row>
    <row r="102" spans="1:7" ht="28.5" customHeight="1">
      <c r="A102" s="32" t="s">
        <v>136</v>
      </c>
      <c r="B102" s="187" t="s">
        <v>6</v>
      </c>
      <c r="C102" s="187" t="s">
        <v>54</v>
      </c>
      <c r="D102" s="193" t="s">
        <v>702</v>
      </c>
      <c r="E102" s="195">
        <v>200</v>
      </c>
      <c r="F102" s="135">
        <v>1371500</v>
      </c>
      <c r="G102" s="135">
        <v>1371500</v>
      </c>
    </row>
    <row r="103" spans="1:7" ht="68.25" customHeight="1">
      <c r="A103" s="32" t="s">
        <v>81</v>
      </c>
      <c r="B103" s="187" t="s">
        <v>6</v>
      </c>
      <c r="C103" s="187" t="s">
        <v>54</v>
      </c>
      <c r="D103" s="193" t="s">
        <v>700</v>
      </c>
      <c r="E103" s="195">
        <v>100</v>
      </c>
      <c r="F103" s="135">
        <v>1914600</v>
      </c>
      <c r="G103" s="135">
        <v>1914600</v>
      </c>
    </row>
    <row r="104" spans="1:7" ht="39" customHeight="1">
      <c r="A104" s="32" t="s">
        <v>134</v>
      </c>
      <c r="B104" s="187" t="s">
        <v>6</v>
      </c>
      <c r="C104" s="187" t="s">
        <v>54</v>
      </c>
      <c r="D104" s="192" t="s">
        <v>700</v>
      </c>
      <c r="E104" s="195">
        <v>200</v>
      </c>
      <c r="F104" s="135">
        <v>3556100</v>
      </c>
      <c r="G104" s="135">
        <v>3556100</v>
      </c>
    </row>
    <row r="105" spans="1:7" ht="27.75" customHeight="1">
      <c r="A105" s="32" t="s">
        <v>82</v>
      </c>
      <c r="B105" s="187" t="s">
        <v>6</v>
      </c>
      <c r="C105" s="187" t="s">
        <v>54</v>
      </c>
      <c r="D105" s="193" t="s">
        <v>700</v>
      </c>
      <c r="E105" s="195">
        <v>800</v>
      </c>
      <c r="F105" s="139">
        <v>23800</v>
      </c>
      <c r="G105" s="139">
        <v>188850</v>
      </c>
    </row>
    <row r="106" spans="1:7" ht="41.25" customHeight="1">
      <c r="A106" s="32" t="s">
        <v>135</v>
      </c>
      <c r="B106" s="187" t="s">
        <v>6</v>
      </c>
      <c r="C106" s="187" t="s">
        <v>54</v>
      </c>
      <c r="D106" s="193" t="s">
        <v>701</v>
      </c>
      <c r="E106" s="195">
        <v>200</v>
      </c>
      <c r="F106" s="135">
        <v>1429142</v>
      </c>
      <c r="G106" s="135">
        <v>1429142</v>
      </c>
    </row>
    <row r="107" spans="1:7" ht="114.75">
      <c r="A107" s="32" t="s">
        <v>883</v>
      </c>
      <c r="B107" s="187" t="s">
        <v>6</v>
      </c>
      <c r="C107" s="187" t="s">
        <v>54</v>
      </c>
      <c r="D107" s="193" t="s">
        <v>718</v>
      </c>
      <c r="E107" s="195">
        <v>100</v>
      </c>
      <c r="F107" s="135">
        <v>8400792</v>
      </c>
      <c r="G107" s="135">
        <v>8400792</v>
      </c>
    </row>
    <row r="108" spans="1:7" ht="94.5" customHeight="1">
      <c r="A108" s="32" t="s">
        <v>884</v>
      </c>
      <c r="B108" s="187" t="s">
        <v>6</v>
      </c>
      <c r="C108" s="187" t="s">
        <v>54</v>
      </c>
      <c r="D108" s="193" t="s">
        <v>718</v>
      </c>
      <c r="E108" s="195">
        <v>200</v>
      </c>
      <c r="F108" s="135">
        <v>23265</v>
      </c>
      <c r="G108" s="135">
        <v>23265</v>
      </c>
    </row>
    <row r="109" spans="1:7" ht="53.25" customHeight="1">
      <c r="A109" s="98" t="s">
        <v>480</v>
      </c>
      <c r="B109" s="187" t="s">
        <v>6</v>
      </c>
      <c r="C109" s="187" t="s">
        <v>54</v>
      </c>
      <c r="D109" s="193" t="s">
        <v>703</v>
      </c>
      <c r="E109" s="195">
        <v>100</v>
      </c>
      <c r="F109" s="139"/>
      <c r="G109" s="139"/>
    </row>
    <row r="110" spans="1:7" ht="55.5" customHeight="1">
      <c r="A110" s="98" t="s">
        <v>481</v>
      </c>
      <c r="B110" s="187" t="s">
        <v>6</v>
      </c>
      <c r="C110" s="187" t="s">
        <v>54</v>
      </c>
      <c r="D110" s="193" t="s">
        <v>704</v>
      </c>
      <c r="E110" s="195">
        <v>100</v>
      </c>
      <c r="F110" s="139"/>
      <c r="G110" s="139"/>
    </row>
    <row r="111" spans="1:7" ht="38.25">
      <c r="A111" s="32" t="s">
        <v>680</v>
      </c>
      <c r="B111" s="187" t="s">
        <v>6</v>
      </c>
      <c r="C111" s="187" t="s">
        <v>55</v>
      </c>
      <c r="D111" s="193" t="s">
        <v>681</v>
      </c>
      <c r="E111" s="195">
        <v>200</v>
      </c>
      <c r="F111" s="135">
        <v>1800000</v>
      </c>
      <c r="G111" s="139">
        <v>800000</v>
      </c>
    </row>
    <row r="112" spans="1:7" ht="38.25">
      <c r="A112" s="32" t="s">
        <v>682</v>
      </c>
      <c r="B112" s="187" t="s">
        <v>6</v>
      </c>
      <c r="C112" s="187" t="s">
        <v>55</v>
      </c>
      <c r="D112" s="193" t="s">
        <v>681</v>
      </c>
      <c r="E112" s="195">
        <v>600</v>
      </c>
      <c r="F112" s="135">
        <v>3397950</v>
      </c>
      <c r="G112" s="139">
        <v>2200000</v>
      </c>
    </row>
    <row r="113" spans="1:7" ht="77.25" customHeight="1">
      <c r="A113" s="99" t="s">
        <v>685</v>
      </c>
      <c r="B113" s="187" t="s">
        <v>6</v>
      </c>
      <c r="C113" s="187" t="s">
        <v>55</v>
      </c>
      <c r="D113" s="193" t="s">
        <v>686</v>
      </c>
      <c r="E113" s="195">
        <v>600</v>
      </c>
      <c r="F113" s="135"/>
      <c r="G113" s="139"/>
    </row>
    <row r="114" spans="1:7" ht="80.25" customHeight="1">
      <c r="A114" s="90" t="s">
        <v>132</v>
      </c>
      <c r="B114" s="187" t="s">
        <v>6</v>
      </c>
      <c r="C114" s="187" t="s">
        <v>55</v>
      </c>
      <c r="D114" s="193" t="s">
        <v>691</v>
      </c>
      <c r="E114" s="195">
        <v>200</v>
      </c>
      <c r="F114" s="135">
        <v>112140</v>
      </c>
      <c r="G114" s="135">
        <v>112140</v>
      </c>
    </row>
    <row r="115" spans="1:7" ht="80.25" customHeight="1">
      <c r="A115" s="90" t="s">
        <v>489</v>
      </c>
      <c r="B115" s="187" t="s">
        <v>6</v>
      </c>
      <c r="C115" s="187" t="s">
        <v>55</v>
      </c>
      <c r="D115" s="193" t="s">
        <v>691</v>
      </c>
      <c r="E115" s="194">
        <v>600</v>
      </c>
      <c r="F115" s="135"/>
      <c r="G115" s="139"/>
    </row>
    <row r="116" spans="1:7" ht="66.75" customHeight="1">
      <c r="A116" s="32" t="s">
        <v>83</v>
      </c>
      <c r="B116" s="187" t="s">
        <v>6</v>
      </c>
      <c r="C116" s="187" t="s">
        <v>55</v>
      </c>
      <c r="D116" s="192" t="s">
        <v>706</v>
      </c>
      <c r="E116" s="194">
        <v>100</v>
      </c>
      <c r="F116" s="135">
        <v>908000</v>
      </c>
      <c r="G116" s="135">
        <v>908000</v>
      </c>
    </row>
    <row r="117" spans="1:7" ht="54" customHeight="1">
      <c r="A117" s="99" t="s">
        <v>137</v>
      </c>
      <c r="B117" s="187" t="s">
        <v>6</v>
      </c>
      <c r="C117" s="187" t="s">
        <v>55</v>
      </c>
      <c r="D117" s="192" t="s">
        <v>706</v>
      </c>
      <c r="E117" s="195">
        <v>200</v>
      </c>
      <c r="F117" s="135">
        <v>10631300</v>
      </c>
      <c r="G117" s="135">
        <v>10631300</v>
      </c>
    </row>
    <row r="118" spans="1:7" ht="51">
      <c r="A118" s="99" t="s">
        <v>84</v>
      </c>
      <c r="B118" s="187" t="s">
        <v>6</v>
      </c>
      <c r="C118" s="187" t="s">
        <v>55</v>
      </c>
      <c r="D118" s="192" t="s">
        <v>706</v>
      </c>
      <c r="E118" s="195">
        <v>600</v>
      </c>
      <c r="F118" s="139">
        <v>17223487</v>
      </c>
      <c r="G118" s="139">
        <v>17753087</v>
      </c>
    </row>
    <row r="119" spans="1:7" ht="38.25">
      <c r="A119" s="99" t="s">
        <v>85</v>
      </c>
      <c r="B119" s="187" t="s">
        <v>6</v>
      </c>
      <c r="C119" s="187" t="s">
        <v>55</v>
      </c>
      <c r="D119" s="192" t="s">
        <v>706</v>
      </c>
      <c r="E119" s="195">
        <v>800</v>
      </c>
      <c r="F119" s="139">
        <v>128600</v>
      </c>
      <c r="G119" s="139">
        <v>651050</v>
      </c>
    </row>
    <row r="120" spans="1:7" ht="38.25">
      <c r="A120" s="32" t="s">
        <v>135</v>
      </c>
      <c r="B120" s="187" t="s">
        <v>6</v>
      </c>
      <c r="C120" s="187" t="s">
        <v>55</v>
      </c>
      <c r="D120" s="193" t="s">
        <v>708</v>
      </c>
      <c r="E120" s="195">
        <v>200</v>
      </c>
      <c r="F120" s="135">
        <v>813078</v>
      </c>
      <c r="G120" s="135">
        <v>813078</v>
      </c>
    </row>
    <row r="121" spans="1:7" ht="25.5">
      <c r="A121" s="32" t="s">
        <v>136</v>
      </c>
      <c r="B121" s="187" t="s">
        <v>6</v>
      </c>
      <c r="C121" s="187" t="s">
        <v>55</v>
      </c>
      <c r="D121" s="193" t="s">
        <v>709</v>
      </c>
      <c r="E121" s="195">
        <v>200</v>
      </c>
      <c r="F121" s="135">
        <v>814800</v>
      </c>
      <c r="G121" s="135">
        <v>814800</v>
      </c>
    </row>
    <row r="122" spans="1:7" ht="105.75" customHeight="1">
      <c r="A122" s="181" t="s">
        <v>712</v>
      </c>
      <c r="B122" s="187" t="s">
        <v>6</v>
      </c>
      <c r="C122" s="187" t="s">
        <v>55</v>
      </c>
      <c r="D122" s="176" t="s">
        <v>713</v>
      </c>
      <c r="E122" s="195">
        <v>100</v>
      </c>
      <c r="F122" s="135">
        <v>1328040</v>
      </c>
      <c r="G122" s="135"/>
    </row>
    <row r="123" spans="1:7" ht="89.25">
      <c r="A123" s="181" t="s">
        <v>714</v>
      </c>
      <c r="B123" s="187" t="s">
        <v>6</v>
      </c>
      <c r="C123" s="187" t="s">
        <v>55</v>
      </c>
      <c r="D123" s="176" t="s">
        <v>713</v>
      </c>
      <c r="E123" s="195">
        <v>600</v>
      </c>
      <c r="F123" s="135">
        <v>2812320</v>
      </c>
      <c r="G123" s="135"/>
    </row>
    <row r="124" spans="1:7" ht="143.25" customHeight="1">
      <c r="A124" s="111" t="s">
        <v>720</v>
      </c>
      <c r="B124" s="187" t="s">
        <v>6</v>
      </c>
      <c r="C124" s="187" t="s">
        <v>55</v>
      </c>
      <c r="D124" s="193" t="s">
        <v>721</v>
      </c>
      <c r="E124" s="195">
        <v>100</v>
      </c>
      <c r="F124" s="139"/>
      <c r="G124" s="139"/>
    </row>
    <row r="125" spans="1:7" ht="127.5">
      <c r="A125" s="32" t="s">
        <v>495</v>
      </c>
      <c r="B125" s="187" t="s">
        <v>6</v>
      </c>
      <c r="C125" s="187" t="s">
        <v>55</v>
      </c>
      <c r="D125" s="193" t="s">
        <v>721</v>
      </c>
      <c r="E125" s="195">
        <v>200</v>
      </c>
      <c r="F125" s="139"/>
      <c r="G125" s="139"/>
    </row>
    <row r="126" spans="1:7" ht="127.5">
      <c r="A126" s="99" t="s">
        <v>496</v>
      </c>
      <c r="B126" s="187" t="s">
        <v>6</v>
      </c>
      <c r="C126" s="187" t="s">
        <v>55</v>
      </c>
      <c r="D126" s="193" t="s">
        <v>721</v>
      </c>
      <c r="E126" s="195">
        <v>600</v>
      </c>
      <c r="F126" s="139"/>
      <c r="G126" s="139"/>
    </row>
    <row r="127" spans="1:7" ht="63.75">
      <c r="A127" s="32" t="s">
        <v>97</v>
      </c>
      <c r="B127" s="193" t="s">
        <v>6</v>
      </c>
      <c r="C127" s="187" t="s">
        <v>191</v>
      </c>
      <c r="D127" s="193" t="s">
        <v>724</v>
      </c>
      <c r="E127" s="195">
        <v>100</v>
      </c>
      <c r="F127" s="135">
        <v>3123100</v>
      </c>
      <c r="G127" s="135">
        <v>3123100</v>
      </c>
    </row>
    <row r="128" spans="1:7" ht="38.25">
      <c r="A128" s="32" t="s">
        <v>725</v>
      </c>
      <c r="B128" s="193" t="s">
        <v>6</v>
      </c>
      <c r="C128" s="187" t="s">
        <v>191</v>
      </c>
      <c r="D128" s="193" t="s">
        <v>724</v>
      </c>
      <c r="E128" s="195">
        <v>200</v>
      </c>
      <c r="F128" s="135">
        <v>1165900</v>
      </c>
      <c r="G128" s="139">
        <v>1193000</v>
      </c>
    </row>
    <row r="129" spans="1:7" ht="25.5">
      <c r="A129" s="32" t="s">
        <v>98</v>
      </c>
      <c r="B129" s="193" t="s">
        <v>6</v>
      </c>
      <c r="C129" s="187" t="s">
        <v>191</v>
      </c>
      <c r="D129" s="193" t="s">
        <v>724</v>
      </c>
      <c r="E129" s="195">
        <v>800</v>
      </c>
      <c r="F129" s="135">
        <v>37500</v>
      </c>
      <c r="G129" s="135">
        <v>37500</v>
      </c>
    </row>
    <row r="130" spans="1:7" ht="89.25">
      <c r="A130" s="32" t="s">
        <v>420</v>
      </c>
      <c r="B130" s="193" t="s">
        <v>6</v>
      </c>
      <c r="C130" s="187" t="s">
        <v>191</v>
      </c>
      <c r="D130" s="193" t="s">
        <v>726</v>
      </c>
      <c r="E130" s="195">
        <v>100</v>
      </c>
      <c r="F130" s="135"/>
      <c r="G130" s="139"/>
    </row>
    <row r="131" spans="1:7" ht="91.5" customHeight="1">
      <c r="A131" s="98" t="s">
        <v>727</v>
      </c>
      <c r="B131" s="193" t="s">
        <v>6</v>
      </c>
      <c r="C131" s="187" t="s">
        <v>191</v>
      </c>
      <c r="D131" s="193" t="s">
        <v>728</v>
      </c>
      <c r="E131" s="195">
        <v>100</v>
      </c>
      <c r="F131" s="135"/>
      <c r="G131" s="139"/>
    </row>
    <row r="132" spans="1:7" ht="90" customHeight="1">
      <c r="A132" s="32" t="s">
        <v>494</v>
      </c>
      <c r="B132" s="193" t="s">
        <v>6</v>
      </c>
      <c r="C132" s="187" t="s">
        <v>191</v>
      </c>
      <c r="D132" s="193" t="s">
        <v>729</v>
      </c>
      <c r="E132" s="195">
        <v>100</v>
      </c>
      <c r="F132" s="135"/>
      <c r="G132" s="139"/>
    </row>
    <row r="133" spans="1:7" ht="92.25" customHeight="1">
      <c r="A133" s="32" t="s">
        <v>421</v>
      </c>
      <c r="B133" s="193" t="s">
        <v>6</v>
      </c>
      <c r="C133" s="187" t="s">
        <v>191</v>
      </c>
      <c r="D133" s="193" t="s">
        <v>730</v>
      </c>
      <c r="E133" s="195">
        <v>100</v>
      </c>
      <c r="F133" s="135"/>
      <c r="G133" s="139"/>
    </row>
    <row r="134" spans="1:7" ht="54" customHeight="1">
      <c r="A134" s="98" t="s">
        <v>480</v>
      </c>
      <c r="B134" s="193" t="s">
        <v>6</v>
      </c>
      <c r="C134" s="187" t="s">
        <v>191</v>
      </c>
      <c r="D134" s="193" t="s">
        <v>731</v>
      </c>
      <c r="E134" s="195">
        <v>100</v>
      </c>
      <c r="F134" s="135"/>
      <c r="G134" s="135"/>
    </row>
    <row r="135" spans="1:7" ht="53.25" customHeight="1">
      <c r="A135" s="98" t="s">
        <v>481</v>
      </c>
      <c r="B135" s="193" t="s">
        <v>6</v>
      </c>
      <c r="C135" s="187" t="s">
        <v>191</v>
      </c>
      <c r="D135" s="193" t="s">
        <v>732</v>
      </c>
      <c r="E135" s="195">
        <v>100</v>
      </c>
      <c r="F135" s="135"/>
      <c r="G135" s="135"/>
    </row>
    <row r="136" spans="1:7" ht="63.75">
      <c r="A136" s="32" t="s">
        <v>735</v>
      </c>
      <c r="B136" s="187" t="s">
        <v>6</v>
      </c>
      <c r="C136" s="187" t="s">
        <v>56</v>
      </c>
      <c r="D136" s="193" t="s">
        <v>736</v>
      </c>
      <c r="E136" s="195">
        <v>600</v>
      </c>
      <c r="F136" s="135">
        <v>25410</v>
      </c>
      <c r="G136" s="135">
        <v>25410</v>
      </c>
    </row>
    <row r="137" spans="1:7" ht="39">
      <c r="A137" s="100" t="s">
        <v>153</v>
      </c>
      <c r="B137" s="187" t="s">
        <v>6</v>
      </c>
      <c r="C137" s="187" t="s">
        <v>56</v>
      </c>
      <c r="D137" s="193" t="s">
        <v>737</v>
      </c>
      <c r="E137" s="195">
        <v>200</v>
      </c>
      <c r="F137" s="135">
        <v>153615</v>
      </c>
      <c r="G137" s="135">
        <v>153615</v>
      </c>
    </row>
    <row r="138" spans="1:7" ht="51.75">
      <c r="A138" s="100" t="s">
        <v>154</v>
      </c>
      <c r="B138" s="187" t="s">
        <v>6</v>
      </c>
      <c r="C138" s="187" t="s">
        <v>56</v>
      </c>
      <c r="D138" s="193" t="s">
        <v>737</v>
      </c>
      <c r="E138" s="195">
        <v>600</v>
      </c>
      <c r="F138" s="135">
        <v>557865</v>
      </c>
      <c r="G138" s="135">
        <v>557865</v>
      </c>
    </row>
    <row r="139" spans="1:7" ht="38.25">
      <c r="A139" s="198" t="s">
        <v>302</v>
      </c>
      <c r="B139" s="187" t="s">
        <v>6</v>
      </c>
      <c r="C139" s="187" t="s">
        <v>56</v>
      </c>
      <c r="D139" s="199" t="s">
        <v>775</v>
      </c>
      <c r="E139" s="200">
        <v>200</v>
      </c>
      <c r="F139" s="166">
        <v>20000</v>
      </c>
      <c r="G139" s="166">
        <v>20000</v>
      </c>
    </row>
    <row r="140" spans="1:7" ht="39">
      <c r="A140" s="201" t="s">
        <v>821</v>
      </c>
      <c r="B140" s="187" t="s">
        <v>6</v>
      </c>
      <c r="C140" s="187" t="s">
        <v>56</v>
      </c>
      <c r="D140" s="203" t="s">
        <v>776</v>
      </c>
      <c r="E140" s="200">
        <v>200</v>
      </c>
      <c r="F140" s="166">
        <v>120000</v>
      </c>
      <c r="G140" s="166">
        <v>120000</v>
      </c>
    </row>
    <row r="141" spans="1:7" ht="39">
      <c r="A141" s="201" t="s">
        <v>777</v>
      </c>
      <c r="B141" s="187" t="s">
        <v>6</v>
      </c>
      <c r="C141" s="187" t="s">
        <v>56</v>
      </c>
      <c r="D141" s="203" t="s">
        <v>778</v>
      </c>
      <c r="E141" s="200">
        <v>200</v>
      </c>
      <c r="F141" s="166">
        <v>10000</v>
      </c>
      <c r="G141" s="166">
        <v>10000</v>
      </c>
    </row>
    <row r="142" spans="1:7" ht="25.5">
      <c r="A142" s="32" t="s">
        <v>131</v>
      </c>
      <c r="B142" s="187" t="s">
        <v>6</v>
      </c>
      <c r="C142" s="187" t="s">
        <v>57</v>
      </c>
      <c r="D142" s="193" t="s">
        <v>688</v>
      </c>
      <c r="E142" s="93">
        <v>200</v>
      </c>
      <c r="F142" s="139"/>
      <c r="G142" s="139"/>
    </row>
    <row r="143" spans="1:7" ht="51">
      <c r="A143" s="32" t="s">
        <v>133</v>
      </c>
      <c r="B143" s="187" t="s">
        <v>6</v>
      </c>
      <c r="C143" s="187" t="s">
        <v>57</v>
      </c>
      <c r="D143" s="193" t="s">
        <v>697</v>
      </c>
      <c r="E143" s="195">
        <v>200</v>
      </c>
      <c r="F143" s="135">
        <v>436400</v>
      </c>
      <c r="G143" s="135">
        <v>436400</v>
      </c>
    </row>
    <row r="144" spans="1:7" ht="51">
      <c r="A144" s="32" t="s">
        <v>123</v>
      </c>
      <c r="B144" s="187" t="s">
        <v>6</v>
      </c>
      <c r="C144" s="187" t="s">
        <v>57</v>
      </c>
      <c r="D144" s="193" t="s">
        <v>697</v>
      </c>
      <c r="E144" s="195">
        <v>600</v>
      </c>
      <c r="F144" s="135">
        <v>40000</v>
      </c>
      <c r="G144" s="135">
        <v>40000</v>
      </c>
    </row>
    <row r="145" spans="1:7" ht="51">
      <c r="A145" s="32" t="s">
        <v>86</v>
      </c>
      <c r="B145" s="187" t="s">
        <v>6</v>
      </c>
      <c r="C145" s="187" t="s">
        <v>57</v>
      </c>
      <c r="D145" s="193" t="s">
        <v>707</v>
      </c>
      <c r="E145" s="195">
        <v>100</v>
      </c>
      <c r="F145" s="135">
        <v>6819300</v>
      </c>
      <c r="G145" s="135">
        <v>6819300</v>
      </c>
    </row>
    <row r="146" spans="1:7" ht="25.5">
      <c r="A146" s="99" t="s">
        <v>138</v>
      </c>
      <c r="B146" s="187" t="s">
        <v>6</v>
      </c>
      <c r="C146" s="187" t="s">
        <v>57</v>
      </c>
      <c r="D146" s="193" t="s">
        <v>707</v>
      </c>
      <c r="E146" s="195">
        <v>200</v>
      </c>
      <c r="F146" s="135">
        <v>1531600</v>
      </c>
      <c r="G146" s="139">
        <v>1562400</v>
      </c>
    </row>
    <row r="147" spans="1:7" ht="25.5">
      <c r="A147" s="99" t="s">
        <v>87</v>
      </c>
      <c r="B147" s="187" t="s">
        <v>6</v>
      </c>
      <c r="C147" s="187" t="s">
        <v>57</v>
      </c>
      <c r="D147" s="193" t="s">
        <v>707</v>
      </c>
      <c r="E147" s="195">
        <v>800</v>
      </c>
      <c r="F147" s="135">
        <v>5800</v>
      </c>
      <c r="G147" s="135">
        <v>5800</v>
      </c>
    </row>
    <row r="148" spans="1:7" ht="54" customHeight="1">
      <c r="A148" s="98" t="s">
        <v>480</v>
      </c>
      <c r="B148" s="187" t="s">
        <v>6</v>
      </c>
      <c r="C148" s="187" t="s">
        <v>57</v>
      </c>
      <c r="D148" s="193" t="s">
        <v>710</v>
      </c>
      <c r="E148" s="195">
        <v>100</v>
      </c>
      <c r="F148" s="139"/>
      <c r="G148" s="139"/>
    </row>
    <row r="149" spans="1:7" ht="54" customHeight="1">
      <c r="A149" s="98" t="s">
        <v>481</v>
      </c>
      <c r="B149" s="187" t="s">
        <v>6</v>
      </c>
      <c r="C149" s="187" t="s">
        <v>57</v>
      </c>
      <c r="D149" s="193" t="s">
        <v>711</v>
      </c>
      <c r="E149" s="195">
        <v>100</v>
      </c>
      <c r="F149" s="139"/>
      <c r="G149" s="139"/>
    </row>
    <row r="150" spans="1:7" ht="89.25">
      <c r="A150" s="32" t="s">
        <v>768</v>
      </c>
      <c r="B150" s="187" t="s">
        <v>6</v>
      </c>
      <c r="C150" s="187" t="s">
        <v>57</v>
      </c>
      <c r="D150" s="190" t="s">
        <v>822</v>
      </c>
      <c r="E150" s="195">
        <v>100</v>
      </c>
      <c r="F150" s="135">
        <v>144000</v>
      </c>
      <c r="G150" s="135">
        <v>144000</v>
      </c>
    </row>
    <row r="151" spans="1:7" ht="54.75" customHeight="1">
      <c r="A151" s="32" t="s">
        <v>769</v>
      </c>
      <c r="B151" s="187" t="s">
        <v>6</v>
      </c>
      <c r="C151" s="187" t="s">
        <v>57</v>
      </c>
      <c r="D151" s="193" t="s">
        <v>823</v>
      </c>
      <c r="E151" s="195">
        <v>100</v>
      </c>
      <c r="F151" s="135">
        <v>21000</v>
      </c>
      <c r="G151" s="135">
        <v>21000</v>
      </c>
    </row>
    <row r="152" spans="1:7" ht="53.25" customHeight="1">
      <c r="A152" s="32" t="s">
        <v>770</v>
      </c>
      <c r="B152" s="187" t="s">
        <v>6</v>
      </c>
      <c r="C152" s="187" t="s">
        <v>57</v>
      </c>
      <c r="D152" s="193" t="s">
        <v>824</v>
      </c>
      <c r="E152" s="195">
        <v>100</v>
      </c>
      <c r="F152" s="135">
        <v>105000</v>
      </c>
      <c r="G152" s="135">
        <v>105000</v>
      </c>
    </row>
    <row r="153" spans="1:7" ht="51">
      <c r="A153" s="32" t="s">
        <v>422</v>
      </c>
      <c r="B153" s="187" t="s">
        <v>6</v>
      </c>
      <c r="C153" s="187" t="s">
        <v>57</v>
      </c>
      <c r="D153" s="193" t="s">
        <v>825</v>
      </c>
      <c r="E153" s="195">
        <v>200</v>
      </c>
      <c r="F153" s="135">
        <v>80000</v>
      </c>
      <c r="G153" s="135">
        <v>80000</v>
      </c>
    </row>
    <row r="154" spans="1:7" ht="39">
      <c r="A154" s="201" t="s">
        <v>804</v>
      </c>
      <c r="B154" s="187" t="s">
        <v>6</v>
      </c>
      <c r="C154" s="187" t="s">
        <v>57</v>
      </c>
      <c r="D154" s="203" t="s">
        <v>860</v>
      </c>
      <c r="E154" s="200">
        <v>200</v>
      </c>
      <c r="F154" s="166">
        <v>180000</v>
      </c>
      <c r="G154" s="166">
        <v>180000</v>
      </c>
    </row>
    <row r="155" spans="1:7" ht="39">
      <c r="A155" s="201" t="s">
        <v>812</v>
      </c>
      <c r="B155" s="187" t="s">
        <v>6</v>
      </c>
      <c r="C155" s="187" t="s">
        <v>57</v>
      </c>
      <c r="D155" s="203" t="s">
        <v>861</v>
      </c>
      <c r="E155" s="200">
        <v>200</v>
      </c>
      <c r="F155" s="139"/>
      <c r="G155" s="139"/>
    </row>
    <row r="156" spans="1:7" ht="39">
      <c r="A156" s="201" t="s">
        <v>152</v>
      </c>
      <c r="B156" s="187" t="s">
        <v>6</v>
      </c>
      <c r="C156" s="187" t="s">
        <v>57</v>
      </c>
      <c r="D156" s="203" t="s">
        <v>862</v>
      </c>
      <c r="E156" s="200">
        <v>200</v>
      </c>
      <c r="F156" s="139"/>
      <c r="G156" s="139"/>
    </row>
    <row r="157" spans="1:7" ht="63.75">
      <c r="A157" s="198" t="s">
        <v>195</v>
      </c>
      <c r="B157" s="187" t="s">
        <v>6</v>
      </c>
      <c r="C157" s="187" t="s">
        <v>57</v>
      </c>
      <c r="D157" s="205">
        <v>4190000270</v>
      </c>
      <c r="E157" s="200">
        <v>100</v>
      </c>
      <c r="F157" s="166">
        <v>1455855</v>
      </c>
      <c r="G157" s="166">
        <v>1455855</v>
      </c>
    </row>
    <row r="158" spans="1:7" ht="38.25">
      <c r="A158" s="198" t="s">
        <v>196</v>
      </c>
      <c r="B158" s="187" t="s">
        <v>6</v>
      </c>
      <c r="C158" s="187" t="s">
        <v>57</v>
      </c>
      <c r="D158" s="205">
        <v>4190000270</v>
      </c>
      <c r="E158" s="200">
        <v>200</v>
      </c>
      <c r="F158" s="166">
        <v>114180</v>
      </c>
      <c r="G158" s="166">
        <v>114180</v>
      </c>
    </row>
    <row r="159" spans="1:7" ht="77.25">
      <c r="A159" s="92" t="s">
        <v>693</v>
      </c>
      <c r="B159" s="187" t="s">
        <v>6</v>
      </c>
      <c r="C159" s="195">
        <v>1004</v>
      </c>
      <c r="D159" s="193" t="s">
        <v>694</v>
      </c>
      <c r="E159" s="195">
        <v>300</v>
      </c>
      <c r="F159" s="135">
        <v>601768.13</v>
      </c>
      <c r="G159" s="135">
        <v>601768.13</v>
      </c>
    </row>
    <row r="160" spans="1:7" ht="56.25" customHeight="1">
      <c r="A160" s="198" t="s">
        <v>490</v>
      </c>
      <c r="B160" s="187" t="s">
        <v>6</v>
      </c>
      <c r="C160" s="195">
        <v>1102</v>
      </c>
      <c r="D160" s="199" t="s">
        <v>827</v>
      </c>
      <c r="E160" s="200">
        <v>100</v>
      </c>
      <c r="F160" s="166">
        <v>200000</v>
      </c>
      <c r="G160" s="166">
        <v>200000</v>
      </c>
    </row>
    <row r="161" spans="1:7" ht="25.5">
      <c r="A161" s="230" t="s">
        <v>127</v>
      </c>
      <c r="B161" s="188" t="s">
        <v>126</v>
      </c>
      <c r="C161" s="184"/>
      <c r="D161" s="188"/>
      <c r="E161" s="46"/>
      <c r="F161" s="197">
        <f>+SUM(F162:F170)</f>
        <v>4850223.4000000004</v>
      </c>
      <c r="G161" s="197">
        <f>+SUM(G162:G170)</f>
        <v>3520123.8</v>
      </c>
    </row>
    <row r="162" spans="1:7" ht="26.25">
      <c r="A162" s="201" t="s">
        <v>767</v>
      </c>
      <c r="B162" s="187" t="s">
        <v>126</v>
      </c>
      <c r="C162" s="187" t="s">
        <v>46</v>
      </c>
      <c r="D162" s="205">
        <v>2240100230</v>
      </c>
      <c r="E162" s="200">
        <v>200</v>
      </c>
      <c r="F162" s="166">
        <v>250000</v>
      </c>
      <c r="G162" s="166">
        <v>300000</v>
      </c>
    </row>
    <row r="163" spans="1:7" ht="51.75">
      <c r="A163" s="235" t="s">
        <v>589</v>
      </c>
      <c r="B163" s="187" t="s">
        <v>126</v>
      </c>
      <c r="C163" s="187" t="s">
        <v>46</v>
      </c>
      <c r="D163" s="203" t="s">
        <v>832</v>
      </c>
      <c r="E163" s="200">
        <v>200</v>
      </c>
      <c r="F163" s="166">
        <v>80000</v>
      </c>
      <c r="G163" s="166">
        <v>80000</v>
      </c>
    </row>
    <row r="164" spans="1:7" ht="51">
      <c r="A164" s="198" t="s">
        <v>148</v>
      </c>
      <c r="B164" s="193" t="s">
        <v>126</v>
      </c>
      <c r="C164" s="193" t="s">
        <v>46</v>
      </c>
      <c r="D164" s="205">
        <v>4290020140</v>
      </c>
      <c r="E164" s="200">
        <v>200</v>
      </c>
      <c r="F164" s="139"/>
      <c r="G164" s="139"/>
    </row>
    <row r="165" spans="1:7" ht="51">
      <c r="A165" s="198" t="s">
        <v>673</v>
      </c>
      <c r="B165" s="187" t="s">
        <v>126</v>
      </c>
      <c r="C165" s="187" t="s">
        <v>56</v>
      </c>
      <c r="D165" s="199" t="s">
        <v>831</v>
      </c>
      <c r="E165" s="200">
        <v>200</v>
      </c>
      <c r="F165" s="166">
        <v>190000</v>
      </c>
      <c r="G165" s="166">
        <v>190000</v>
      </c>
    </row>
    <row r="166" spans="1:7" ht="63.75">
      <c r="A166" s="198" t="s">
        <v>125</v>
      </c>
      <c r="B166" s="187" t="s">
        <v>126</v>
      </c>
      <c r="C166" s="187" t="s">
        <v>128</v>
      </c>
      <c r="D166" s="203" t="s">
        <v>120</v>
      </c>
      <c r="E166" s="212" t="s">
        <v>7</v>
      </c>
      <c r="F166" s="166">
        <v>1768336</v>
      </c>
      <c r="G166" s="166">
        <v>1768336</v>
      </c>
    </row>
    <row r="167" spans="1:7" ht="38.25">
      <c r="A167" s="198" t="s">
        <v>146</v>
      </c>
      <c r="B167" s="187" t="s">
        <v>126</v>
      </c>
      <c r="C167" s="187" t="s">
        <v>128</v>
      </c>
      <c r="D167" s="203" t="s">
        <v>120</v>
      </c>
      <c r="E167" s="212" t="s">
        <v>72</v>
      </c>
      <c r="F167" s="166">
        <v>156738</v>
      </c>
      <c r="G167" s="166">
        <v>156738</v>
      </c>
    </row>
    <row r="168" spans="1:7" ht="25.5">
      <c r="A168" s="198" t="s">
        <v>194</v>
      </c>
      <c r="B168" s="187" t="s">
        <v>126</v>
      </c>
      <c r="C168" s="187" t="s">
        <v>128</v>
      </c>
      <c r="D168" s="203" t="s">
        <v>120</v>
      </c>
      <c r="E168" s="212" t="s">
        <v>193</v>
      </c>
      <c r="F168" s="166">
        <v>5000</v>
      </c>
      <c r="G168" s="166">
        <v>5000</v>
      </c>
    </row>
    <row r="169" spans="1:7" ht="39">
      <c r="A169" s="201" t="s">
        <v>499</v>
      </c>
      <c r="B169" s="187" t="s">
        <v>126</v>
      </c>
      <c r="C169" s="187" t="s">
        <v>62</v>
      </c>
      <c r="D169" s="207" t="s">
        <v>781</v>
      </c>
      <c r="E169" s="208">
        <v>400</v>
      </c>
      <c r="F169" s="166">
        <v>2070149.4</v>
      </c>
      <c r="G169" s="166">
        <v>690049.8</v>
      </c>
    </row>
    <row r="170" spans="1:7" ht="38.25">
      <c r="A170" s="198" t="s">
        <v>772</v>
      </c>
      <c r="B170" s="187" t="s">
        <v>126</v>
      </c>
      <c r="C170" s="187" t="s">
        <v>429</v>
      </c>
      <c r="D170" s="199" t="s">
        <v>562</v>
      </c>
      <c r="E170" s="200">
        <v>200</v>
      </c>
      <c r="F170" s="166">
        <v>330000</v>
      </c>
      <c r="G170" s="166">
        <v>330000</v>
      </c>
    </row>
    <row r="171" spans="1:7" ht="15.75">
      <c r="A171" s="6" t="s">
        <v>16</v>
      </c>
      <c r="B171" s="18"/>
      <c r="C171" s="18"/>
      <c r="D171" s="18"/>
      <c r="E171" s="18"/>
      <c r="F171" s="197">
        <f>F14+F66+F63+F99+F161</f>
        <v>148041265.18000001</v>
      </c>
      <c r="G171" s="197">
        <f>G14+G66+G63+G99+G161</f>
        <v>134640955.68000001</v>
      </c>
    </row>
    <row r="172" spans="1:7" ht="15.75">
      <c r="A172" s="1"/>
    </row>
    <row r="173" spans="1:7" ht="15.75">
      <c r="A173" s="1"/>
    </row>
  </sheetData>
  <mergeCells count="16">
    <mergeCell ref="D1:G1"/>
    <mergeCell ref="D2:G2"/>
    <mergeCell ref="D3:G3"/>
    <mergeCell ref="D4:G4"/>
    <mergeCell ref="C5:G5"/>
    <mergeCell ref="A7:G7"/>
    <mergeCell ref="A8:G8"/>
    <mergeCell ref="G12:G13"/>
    <mergeCell ref="E10:G10"/>
    <mergeCell ref="A11:A13"/>
    <mergeCell ref="B11:B13"/>
    <mergeCell ref="C11:C13"/>
    <mergeCell ref="D11:D13"/>
    <mergeCell ref="E11:E13"/>
    <mergeCell ref="F11:G11"/>
    <mergeCell ref="F12:F13"/>
  </mergeCells>
  <pageMargins left="0.7" right="0.7" top="0.75" bottom="0.75" header="0.3" footer="0.3"/>
  <pageSetup paperSize="9" scale="72" orientation="portrait" r:id="rId1"/>
  <rowBreaks count="7" manualBreakCount="7">
    <brk id="32" max="16383" man="1"/>
    <brk id="50" max="16383" man="1"/>
    <brk id="74" max="16383" man="1"/>
    <brk id="92" max="16383" man="1"/>
    <brk id="109" max="16383" man="1"/>
    <brk id="124" max="6" man="1"/>
    <brk id="1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SheetLayoutView="100" workbookViewId="0">
      <selection activeCell="I13" sqref="I13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242" t="s">
        <v>362</v>
      </c>
      <c r="B1" s="242"/>
      <c r="C1" s="242"/>
      <c r="D1" s="242"/>
      <c r="E1" s="242"/>
      <c r="F1" s="242"/>
    </row>
    <row r="2" spans="1:6" ht="15.75">
      <c r="A2" s="242" t="s">
        <v>262</v>
      </c>
      <c r="B2" s="242"/>
      <c r="C2" s="242"/>
      <c r="D2" s="242"/>
      <c r="E2" s="242"/>
      <c r="F2" s="242"/>
    </row>
    <row r="3" spans="1:6" ht="15.75" customHeight="1">
      <c r="A3" s="54"/>
      <c r="B3" s="54"/>
      <c r="C3" s="242" t="s">
        <v>1</v>
      </c>
      <c r="D3" s="242"/>
      <c r="E3" s="242"/>
      <c r="F3" s="242"/>
    </row>
    <row r="4" spans="1:6" ht="15.75" customHeight="1">
      <c r="A4" s="54"/>
      <c r="B4" s="242" t="s">
        <v>2</v>
      </c>
      <c r="C4" s="242"/>
      <c r="D4" s="242"/>
      <c r="E4" s="242"/>
      <c r="F4" s="242"/>
    </row>
    <row r="5" spans="1:6" ht="15.75">
      <c r="A5" s="242" t="s">
        <v>370</v>
      </c>
      <c r="B5" s="242"/>
      <c r="C5" s="242"/>
      <c r="D5" s="242"/>
      <c r="E5" s="242"/>
      <c r="F5" s="242"/>
    </row>
    <row r="6" spans="1:6" ht="15.75">
      <c r="A6" s="80"/>
      <c r="B6" s="80"/>
      <c r="C6" s="80"/>
    </row>
    <row r="7" spans="1:6" ht="15.75">
      <c r="A7" s="81"/>
      <c r="B7" s="81"/>
      <c r="C7" s="81"/>
    </row>
    <row r="8" spans="1:6" ht="15.75">
      <c r="A8" s="259" t="s">
        <v>363</v>
      </c>
      <c r="B8" s="259"/>
      <c r="C8" s="259"/>
      <c r="D8" s="333"/>
      <c r="E8" s="333"/>
      <c r="F8" s="333"/>
    </row>
    <row r="9" spans="1:6" ht="15.75">
      <c r="A9" s="259" t="s">
        <v>870</v>
      </c>
      <c r="B9" s="259"/>
      <c r="C9" s="259"/>
      <c r="D9" s="334"/>
      <c r="E9" s="334"/>
      <c r="F9" s="334"/>
    </row>
    <row r="10" spans="1:6" ht="15.75">
      <c r="A10" s="259"/>
      <c r="B10" s="259"/>
      <c r="C10" s="259"/>
      <c r="D10" s="333"/>
      <c r="E10" s="333"/>
      <c r="F10" s="333"/>
    </row>
    <row r="11" spans="1:6" ht="15.75">
      <c r="A11" s="266" t="s">
        <v>401</v>
      </c>
      <c r="B11" s="266"/>
      <c r="C11" s="266"/>
      <c r="D11" s="291"/>
      <c r="E11" s="291"/>
      <c r="F11" s="291"/>
    </row>
    <row r="12" spans="1:6" ht="46.5" customHeight="1">
      <c r="A12" s="335" t="s">
        <v>364</v>
      </c>
      <c r="B12" s="121" t="s">
        <v>289</v>
      </c>
      <c r="C12" s="121" t="s">
        <v>413</v>
      </c>
      <c r="D12" s="251" t="s">
        <v>479</v>
      </c>
      <c r="E12" s="251"/>
      <c r="F12" s="251"/>
    </row>
    <row r="13" spans="1:6">
      <c r="A13" s="335"/>
      <c r="B13" s="82"/>
      <c r="C13" s="82"/>
      <c r="D13" s="251"/>
      <c r="E13" s="251"/>
      <c r="F13" s="251"/>
    </row>
    <row r="14" spans="1:6" ht="21.75" customHeight="1">
      <c r="A14" s="24" t="s">
        <v>365</v>
      </c>
      <c r="B14" s="61">
        <v>0</v>
      </c>
      <c r="C14" s="61">
        <v>0</v>
      </c>
      <c r="D14" s="251">
        <v>0</v>
      </c>
      <c r="E14" s="251"/>
      <c r="F14" s="251"/>
    </row>
    <row r="15" spans="1:6" ht="25.5" customHeight="1">
      <c r="A15" s="27" t="s">
        <v>366</v>
      </c>
      <c r="B15" s="83">
        <v>0</v>
      </c>
      <c r="C15" s="83">
        <v>0</v>
      </c>
      <c r="D15" s="267">
        <v>0</v>
      </c>
      <c r="E15" s="267"/>
      <c r="F15" s="267"/>
    </row>
    <row r="16" spans="1:6" ht="23.25" customHeight="1">
      <c r="A16" s="27" t="s">
        <v>367</v>
      </c>
      <c r="B16" s="83">
        <v>0</v>
      </c>
      <c r="C16" s="83">
        <v>0</v>
      </c>
      <c r="D16" s="267">
        <v>0</v>
      </c>
      <c r="E16" s="267"/>
      <c r="F16" s="267"/>
    </row>
    <row r="17" spans="1:6" ht="35.25" customHeight="1">
      <c r="A17" s="335" t="s">
        <v>368</v>
      </c>
      <c r="B17" s="61">
        <v>0</v>
      </c>
      <c r="C17" s="61">
        <v>0</v>
      </c>
      <c r="D17" s="251">
        <v>0</v>
      </c>
      <c r="E17" s="251"/>
      <c r="F17" s="251"/>
    </row>
    <row r="18" spans="1:6" hidden="1">
      <c r="A18" s="335"/>
      <c r="B18" s="58"/>
      <c r="C18" s="58"/>
      <c r="D18" s="58">
        <v>0</v>
      </c>
      <c r="E18" s="58">
        <v>0</v>
      </c>
      <c r="F18" s="58">
        <v>0</v>
      </c>
    </row>
    <row r="19" spans="1:6" ht="25.5">
      <c r="A19" s="27" t="s">
        <v>369</v>
      </c>
      <c r="B19" s="83">
        <v>0</v>
      </c>
      <c r="C19" s="83">
        <v>0</v>
      </c>
      <c r="D19" s="267">
        <v>0</v>
      </c>
      <c r="E19" s="267"/>
      <c r="F19" s="267"/>
    </row>
  </sheetData>
  <mergeCells count="17">
    <mergeCell ref="D15:F15"/>
    <mergeCell ref="D16:F16"/>
    <mergeCell ref="A17:A18"/>
    <mergeCell ref="D17:F17"/>
    <mergeCell ref="D19:F19"/>
    <mergeCell ref="D14:F14"/>
    <mergeCell ref="A1:F1"/>
    <mergeCell ref="A2:F2"/>
    <mergeCell ref="C3:F3"/>
    <mergeCell ref="B4:F4"/>
    <mergeCell ref="A5:F5"/>
    <mergeCell ref="A8:F8"/>
    <mergeCell ref="A9:F9"/>
    <mergeCell ref="A10:F10"/>
    <mergeCell ref="A11:F11"/>
    <mergeCell ref="A12:A13"/>
    <mergeCell ref="D12:F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topLeftCell="A14" zoomScaleSheetLayoutView="100" workbookViewId="0">
      <selection activeCell="Q23" sqref="Q23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242" t="s">
        <v>371</v>
      </c>
      <c r="I1" s="242"/>
      <c r="J1" s="242"/>
    </row>
    <row r="2" spans="1:10" ht="18.75" customHeight="1">
      <c r="A2" s="2"/>
      <c r="H2" s="242" t="s">
        <v>372</v>
      </c>
      <c r="I2" s="242"/>
      <c r="J2" s="242"/>
    </row>
    <row r="3" spans="1:10" ht="18.75" customHeight="1">
      <c r="A3" s="2"/>
      <c r="H3" s="242" t="s">
        <v>373</v>
      </c>
      <c r="I3" s="242"/>
      <c r="J3" s="242"/>
    </row>
    <row r="4" spans="1:10" ht="19.5" customHeight="1">
      <c r="A4" s="84"/>
      <c r="H4" s="242" t="s">
        <v>374</v>
      </c>
      <c r="I4" s="242"/>
      <c r="J4" s="242"/>
    </row>
    <row r="5" spans="1:10" ht="19.5" customHeight="1">
      <c r="A5" s="84"/>
      <c r="H5" s="242" t="s">
        <v>384</v>
      </c>
      <c r="I5" s="242"/>
      <c r="J5" s="242"/>
    </row>
    <row r="6" spans="1:10" ht="19.5">
      <c r="A6" s="84"/>
      <c r="H6" s="64"/>
      <c r="I6" s="64"/>
      <c r="J6" s="64"/>
    </row>
    <row r="7" spans="1:10">
      <c r="A7" s="259" t="s">
        <v>375</v>
      </c>
      <c r="B7" s="295"/>
      <c r="C7" s="295"/>
      <c r="D7" s="295"/>
      <c r="E7" s="295"/>
      <c r="F7" s="295"/>
      <c r="G7" s="295"/>
      <c r="H7" s="295"/>
      <c r="I7" s="295"/>
      <c r="J7" s="295"/>
    </row>
    <row r="8" spans="1:10" ht="35.25" customHeight="1">
      <c r="A8" s="259" t="s">
        <v>871</v>
      </c>
      <c r="B8" s="295"/>
      <c r="C8" s="295"/>
      <c r="D8" s="295"/>
      <c r="E8" s="295"/>
      <c r="F8" s="295"/>
      <c r="G8" s="295"/>
      <c r="H8" s="295"/>
      <c r="I8" s="295"/>
      <c r="J8" s="295"/>
    </row>
    <row r="9" spans="1:10" ht="15.75">
      <c r="A9" s="336" t="s">
        <v>872</v>
      </c>
      <c r="B9" s="336"/>
      <c r="C9" s="336"/>
      <c r="D9" s="336"/>
      <c r="E9" s="336"/>
      <c r="F9" s="336"/>
      <c r="G9" s="336"/>
      <c r="H9" s="336"/>
      <c r="I9" s="336"/>
      <c r="J9" s="336"/>
    </row>
    <row r="10" spans="1:10" ht="15.75">
      <c r="A10" s="85"/>
    </row>
    <row r="11" spans="1:10" ht="15.75">
      <c r="A11" s="85"/>
    </row>
    <row r="12" spans="1:10" ht="31.5" customHeight="1">
      <c r="A12" s="337" t="s">
        <v>873</v>
      </c>
      <c r="B12" s="338"/>
      <c r="C12" s="338"/>
      <c r="D12" s="338"/>
      <c r="E12" s="338"/>
      <c r="F12" s="338"/>
      <c r="G12" s="338"/>
      <c r="H12" s="338"/>
      <c r="I12" s="338"/>
      <c r="J12" s="338"/>
    </row>
    <row r="13" spans="1:10" ht="15.75">
      <c r="A13" s="86"/>
    </row>
    <row r="14" spans="1:10" ht="77.25" customHeight="1">
      <c r="A14" s="267" t="s">
        <v>376</v>
      </c>
      <c r="B14" s="267" t="s">
        <v>377</v>
      </c>
      <c r="C14" s="60" t="s">
        <v>378</v>
      </c>
      <c r="D14" s="340" t="s">
        <v>430</v>
      </c>
      <c r="E14" s="341"/>
      <c r="F14" s="341"/>
      <c r="G14" s="292"/>
      <c r="H14" s="60" t="s">
        <v>379</v>
      </c>
      <c r="I14" s="60" t="s">
        <v>380</v>
      </c>
      <c r="J14" s="60" t="s">
        <v>381</v>
      </c>
    </row>
    <row r="15" spans="1:10" hidden="1">
      <c r="A15" s="339"/>
      <c r="B15" s="267"/>
      <c r="C15" s="87"/>
      <c r="D15" s="342"/>
      <c r="E15" s="343"/>
      <c r="F15" s="343"/>
      <c r="G15" s="293"/>
      <c r="H15" s="65"/>
      <c r="I15" s="65"/>
      <c r="J15" s="347"/>
    </row>
    <row r="16" spans="1:10" hidden="1">
      <c r="A16" s="339"/>
      <c r="B16" s="267"/>
      <c r="C16" s="88"/>
      <c r="D16" s="344"/>
      <c r="E16" s="345"/>
      <c r="F16" s="345"/>
      <c r="G16" s="346"/>
      <c r="H16" s="88"/>
      <c r="I16" s="88"/>
      <c r="J16" s="348"/>
    </row>
    <row r="17" spans="1:10">
      <c r="A17" s="59">
        <v>1</v>
      </c>
      <c r="B17" s="59">
        <v>2</v>
      </c>
      <c r="C17" s="59">
        <v>3</v>
      </c>
      <c r="D17" s="268">
        <v>4</v>
      </c>
      <c r="E17" s="354"/>
      <c r="F17" s="354"/>
      <c r="G17" s="269"/>
      <c r="H17" s="59">
        <v>5</v>
      </c>
      <c r="I17" s="59">
        <v>6</v>
      </c>
      <c r="J17" s="59">
        <v>7</v>
      </c>
    </row>
    <row r="18" spans="1:10" ht="36" customHeight="1">
      <c r="A18" s="59"/>
      <c r="B18" s="27"/>
      <c r="C18" s="63"/>
      <c r="D18" s="252">
        <v>0</v>
      </c>
      <c r="E18" s="355"/>
      <c r="F18" s="355"/>
      <c r="G18" s="356"/>
      <c r="H18" s="59"/>
      <c r="I18" s="59"/>
      <c r="J18" s="27"/>
    </row>
    <row r="19" spans="1:10" ht="15.75">
      <c r="A19" s="86"/>
    </row>
    <row r="21" spans="1:10" ht="50.25" customHeight="1">
      <c r="A21" s="259" t="s">
        <v>874</v>
      </c>
      <c r="B21" s="259"/>
      <c r="C21" s="259"/>
      <c r="D21" s="259"/>
      <c r="E21" s="259"/>
      <c r="F21" s="259"/>
      <c r="G21" s="259"/>
      <c r="H21" s="259"/>
      <c r="I21" s="259"/>
      <c r="J21" s="259"/>
    </row>
    <row r="22" spans="1:10" ht="25.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 ht="51" customHeight="1">
      <c r="A23" s="340" t="s">
        <v>382</v>
      </c>
      <c r="B23" s="341"/>
      <c r="C23" s="341"/>
      <c r="D23" s="292"/>
      <c r="E23" s="267" t="s">
        <v>431</v>
      </c>
      <c r="F23" s="267"/>
      <c r="G23" s="267"/>
      <c r="H23" s="267"/>
      <c r="I23" s="267"/>
      <c r="J23" s="267"/>
    </row>
    <row r="24" spans="1:10" ht="51" customHeight="1">
      <c r="A24" s="344"/>
      <c r="B24" s="345"/>
      <c r="C24" s="345"/>
      <c r="D24" s="346"/>
      <c r="E24" s="268" t="s">
        <v>413</v>
      </c>
      <c r="F24" s="354"/>
      <c r="G24" s="354"/>
      <c r="H24" s="269"/>
      <c r="I24" s="214" t="s">
        <v>479</v>
      </c>
      <c r="J24" s="214" t="s">
        <v>552</v>
      </c>
    </row>
    <row r="25" spans="1:10" ht="15" customHeight="1">
      <c r="A25" s="267" t="s">
        <v>383</v>
      </c>
      <c r="B25" s="267"/>
      <c r="C25" s="267"/>
      <c r="D25" s="267"/>
      <c r="E25" s="243">
        <v>0</v>
      </c>
      <c r="F25" s="349"/>
      <c r="G25" s="349"/>
      <c r="H25" s="350"/>
      <c r="I25" s="251">
        <v>0</v>
      </c>
      <c r="J25" s="251">
        <v>0</v>
      </c>
    </row>
    <row r="26" spans="1:10" ht="29.25" customHeight="1">
      <c r="A26" s="267"/>
      <c r="B26" s="267"/>
      <c r="C26" s="267"/>
      <c r="D26" s="267"/>
      <c r="E26" s="351"/>
      <c r="F26" s="352"/>
      <c r="G26" s="352"/>
      <c r="H26" s="353"/>
      <c r="I26" s="251"/>
      <c r="J26" s="251"/>
    </row>
  </sheetData>
  <mergeCells count="23">
    <mergeCell ref="A25:D26"/>
    <mergeCell ref="E25:H26"/>
    <mergeCell ref="I25:I26"/>
    <mergeCell ref="J25:J26"/>
    <mergeCell ref="D17:G17"/>
    <mergeCell ref="D18:G18"/>
    <mergeCell ref="A21:J21"/>
    <mergeCell ref="A23:D24"/>
    <mergeCell ref="E23:J23"/>
    <mergeCell ref="E24:H24"/>
    <mergeCell ref="A8:J8"/>
    <mergeCell ref="A9:J9"/>
    <mergeCell ref="A12:J12"/>
    <mergeCell ref="A14:A16"/>
    <mergeCell ref="B14:B16"/>
    <mergeCell ref="D14:G16"/>
    <mergeCell ref="J15:J16"/>
    <mergeCell ref="A7:J7"/>
    <mergeCell ref="H1:J1"/>
    <mergeCell ref="H2:J2"/>
    <mergeCell ref="H3:J3"/>
    <mergeCell ref="H4:J4"/>
    <mergeCell ref="H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"/>
  <sheetViews>
    <sheetView view="pageBreakPreview" topLeftCell="A78" zoomScale="112" zoomScaleSheetLayoutView="112" workbookViewId="0">
      <selection activeCell="B81" sqref="B81"/>
    </sheetView>
  </sheetViews>
  <sheetFormatPr defaultRowHeight="15"/>
  <cols>
    <col min="1" max="1" width="23.42578125" customWidth="1"/>
    <col min="2" max="2" width="74.5703125" customWidth="1"/>
    <col min="3" max="3" width="15.140625" customWidth="1"/>
  </cols>
  <sheetData>
    <row r="1" spans="1:3" ht="15.75" customHeight="1">
      <c r="A1" s="1"/>
      <c r="B1" s="242" t="s">
        <v>190</v>
      </c>
      <c r="C1" s="242"/>
    </row>
    <row r="2" spans="1:3" ht="15.75" customHeight="1">
      <c r="A2" s="1"/>
      <c r="B2" s="242" t="s">
        <v>0</v>
      </c>
      <c r="C2" s="242"/>
    </row>
    <row r="3" spans="1:3" ht="15.75" customHeight="1">
      <c r="A3" s="1"/>
      <c r="B3" s="258" t="s">
        <v>200</v>
      </c>
      <c r="C3" s="258"/>
    </row>
    <row r="4" spans="1:3" ht="15.75" customHeight="1">
      <c r="A4" s="1"/>
      <c r="B4" s="242" t="s">
        <v>2</v>
      </c>
      <c r="C4" s="242"/>
    </row>
    <row r="5" spans="1:3" ht="15.75" customHeight="1">
      <c r="A5" s="1"/>
      <c r="B5" s="242" t="s">
        <v>508</v>
      </c>
      <c r="C5" s="242"/>
    </row>
    <row r="6" spans="1:3" ht="15.75">
      <c r="A6" s="259"/>
      <c r="B6" s="260"/>
      <c r="C6" s="260"/>
    </row>
    <row r="7" spans="1:3">
      <c r="A7" s="257" t="s">
        <v>201</v>
      </c>
      <c r="B7" s="257"/>
      <c r="C7" s="257"/>
    </row>
    <row r="8" spans="1:3" ht="35.25" customHeight="1">
      <c r="A8" s="239" t="s">
        <v>509</v>
      </c>
      <c r="B8" s="239"/>
      <c r="C8" s="239"/>
    </row>
    <row r="9" spans="1:3" ht="15.75">
      <c r="A9" s="1"/>
      <c r="B9" s="1"/>
      <c r="C9" s="1"/>
    </row>
    <row r="10" spans="1:3" ht="20.25" customHeight="1">
      <c r="A10" s="70"/>
      <c r="B10" s="261" t="s">
        <v>401</v>
      </c>
      <c r="C10" s="261"/>
    </row>
    <row r="11" spans="1:3" ht="39" customHeight="1">
      <c r="A11" s="33" t="s">
        <v>202</v>
      </c>
      <c r="B11" s="161" t="s">
        <v>3</v>
      </c>
      <c r="C11" s="156" t="s">
        <v>549</v>
      </c>
    </row>
    <row r="12" spans="1:3">
      <c r="A12" s="35" t="s">
        <v>203</v>
      </c>
      <c r="B12" s="8" t="s">
        <v>204</v>
      </c>
      <c r="C12" s="164">
        <f>C13+C19+C33+C40+C46+C53+C58+C63+C69+C43</f>
        <v>54004120.969999999</v>
      </c>
    </row>
    <row r="13" spans="1:3">
      <c r="A13" s="35" t="s">
        <v>205</v>
      </c>
      <c r="B13" s="8" t="s">
        <v>206</v>
      </c>
      <c r="C13" s="164">
        <f>C14</f>
        <v>37071000</v>
      </c>
    </row>
    <row r="14" spans="1:3" ht="14.25" customHeight="1">
      <c r="A14" s="157" t="s">
        <v>207</v>
      </c>
      <c r="B14" s="158" t="s">
        <v>208</v>
      </c>
      <c r="C14" s="159">
        <f>C15+C16+C17+C18</f>
        <v>37071000</v>
      </c>
    </row>
    <row r="15" spans="1:3" ht="53.25" customHeight="1">
      <c r="A15" s="124" t="s">
        <v>439</v>
      </c>
      <c r="B15" s="127" t="s">
        <v>209</v>
      </c>
      <c r="C15" s="166">
        <v>35140000</v>
      </c>
    </row>
    <row r="16" spans="1:3" ht="66.75" customHeight="1">
      <c r="A16" s="124" t="s">
        <v>440</v>
      </c>
      <c r="B16" s="127" t="s">
        <v>436</v>
      </c>
      <c r="C16" s="166">
        <v>1816000</v>
      </c>
    </row>
    <row r="17" spans="1:3" ht="30" customHeight="1">
      <c r="A17" s="124" t="s">
        <v>441</v>
      </c>
      <c r="B17" s="127" t="s">
        <v>437</v>
      </c>
      <c r="C17" s="166">
        <v>87500</v>
      </c>
    </row>
    <row r="18" spans="1:3" ht="54.75" customHeight="1">
      <c r="A18" s="124" t="s">
        <v>442</v>
      </c>
      <c r="B18" s="127" t="s">
        <v>438</v>
      </c>
      <c r="C18" s="166">
        <v>27500</v>
      </c>
    </row>
    <row r="19" spans="1:3" ht="27" customHeight="1">
      <c r="A19" s="35" t="s">
        <v>210</v>
      </c>
      <c r="B19" s="8" t="s">
        <v>211</v>
      </c>
      <c r="C19" s="164">
        <f>C20</f>
        <v>7229741.9699999997</v>
      </c>
    </row>
    <row r="20" spans="1:3" ht="27" customHeight="1">
      <c r="A20" s="124" t="s">
        <v>444</v>
      </c>
      <c r="B20" s="127" t="s">
        <v>443</v>
      </c>
      <c r="C20" s="159">
        <f>C22+C25+C28+C31</f>
        <v>7229741.9699999997</v>
      </c>
    </row>
    <row r="21" spans="1:3" ht="41.25" customHeight="1">
      <c r="A21" s="167" t="s">
        <v>510</v>
      </c>
      <c r="B21" s="168" t="s">
        <v>511</v>
      </c>
      <c r="C21" s="159">
        <f>C22</f>
        <v>3332790.38</v>
      </c>
    </row>
    <row r="22" spans="1:3" ht="18.75" customHeight="1">
      <c r="A22" s="262" t="s">
        <v>449</v>
      </c>
      <c r="B22" s="254" t="s">
        <v>445</v>
      </c>
      <c r="C22" s="263">
        <v>3332790.38</v>
      </c>
    </row>
    <row r="23" spans="1:3" ht="46.5" customHeight="1">
      <c r="A23" s="262"/>
      <c r="B23" s="254"/>
      <c r="C23" s="263"/>
    </row>
    <row r="24" spans="1:3" ht="54.75" customHeight="1">
      <c r="A24" s="169" t="s">
        <v>512</v>
      </c>
      <c r="B24" s="170" t="s">
        <v>513</v>
      </c>
      <c r="C24" s="159">
        <f>C25</f>
        <v>16724.669999999998</v>
      </c>
    </row>
    <row r="25" spans="1:3" ht="78" customHeight="1">
      <c r="A25" s="255" t="s">
        <v>450</v>
      </c>
      <c r="B25" s="254" t="s">
        <v>446</v>
      </c>
      <c r="C25" s="171">
        <v>16724.669999999998</v>
      </c>
    </row>
    <row r="26" spans="1:3" ht="9" hidden="1" customHeight="1">
      <c r="A26" s="255"/>
      <c r="B26" s="254"/>
      <c r="C26" s="171"/>
    </row>
    <row r="27" spans="1:3" ht="42.75" customHeight="1">
      <c r="A27" s="169" t="s">
        <v>514</v>
      </c>
      <c r="B27" s="170" t="s">
        <v>515</v>
      </c>
      <c r="C27" s="171">
        <f>C28</f>
        <v>4341125.3899999997</v>
      </c>
    </row>
    <row r="28" spans="1:3" ht="41.25" customHeight="1">
      <c r="A28" s="255" t="s">
        <v>451</v>
      </c>
      <c r="B28" s="254" t="s">
        <v>447</v>
      </c>
      <c r="C28" s="256">
        <v>4341125.3899999997</v>
      </c>
    </row>
    <row r="29" spans="1:3" ht="25.5" customHeight="1">
      <c r="A29" s="255"/>
      <c r="B29" s="254"/>
      <c r="C29" s="256"/>
    </row>
    <row r="30" spans="1:3" ht="42" customHeight="1">
      <c r="A30" s="169" t="s">
        <v>516</v>
      </c>
      <c r="B30" s="170" t="s">
        <v>517</v>
      </c>
      <c r="C30" s="171">
        <f>C31</f>
        <v>-460898.47</v>
      </c>
    </row>
    <row r="31" spans="1:3" ht="66.75" customHeight="1">
      <c r="A31" s="255" t="s">
        <v>452</v>
      </c>
      <c r="B31" s="254" t="s">
        <v>448</v>
      </c>
      <c r="C31" s="171">
        <v>-460898.47</v>
      </c>
    </row>
    <row r="32" spans="1:3" ht="6" hidden="1" customHeight="1">
      <c r="A32" s="255"/>
      <c r="B32" s="254"/>
      <c r="C32" s="171">
        <v>-394298.97</v>
      </c>
    </row>
    <row r="33" spans="1:3" ht="14.25" customHeight="1">
      <c r="A33" s="35" t="s">
        <v>212</v>
      </c>
      <c r="B33" s="165" t="s">
        <v>213</v>
      </c>
      <c r="C33" s="164">
        <f>C34+C36+C38</f>
        <v>785000</v>
      </c>
    </row>
    <row r="34" spans="1:3" ht="18" customHeight="1">
      <c r="A34" s="124" t="s">
        <v>453</v>
      </c>
      <c r="B34" s="127" t="s">
        <v>214</v>
      </c>
      <c r="C34" s="159">
        <f>C35</f>
        <v>350000</v>
      </c>
    </row>
    <row r="35" spans="1:3" ht="17.25" customHeight="1">
      <c r="A35" s="124" t="s">
        <v>345</v>
      </c>
      <c r="B35" s="127" t="s">
        <v>214</v>
      </c>
      <c r="C35" s="166">
        <v>350000</v>
      </c>
    </row>
    <row r="36" spans="1:3" ht="15.75" customHeight="1">
      <c r="A36" s="125" t="s">
        <v>454</v>
      </c>
      <c r="B36" s="158" t="s">
        <v>215</v>
      </c>
      <c r="C36" s="159">
        <f>C37</f>
        <v>285000</v>
      </c>
    </row>
    <row r="37" spans="1:3">
      <c r="A37" s="125" t="s">
        <v>350</v>
      </c>
      <c r="B37" s="158" t="s">
        <v>215</v>
      </c>
      <c r="C37" s="166">
        <v>285000</v>
      </c>
    </row>
    <row r="38" spans="1:3">
      <c r="A38" s="124" t="s">
        <v>456</v>
      </c>
      <c r="B38" s="127" t="s">
        <v>455</v>
      </c>
      <c r="C38" s="159">
        <f>C39</f>
        <v>150000</v>
      </c>
    </row>
    <row r="39" spans="1:3" ht="27.75" customHeight="1">
      <c r="A39" s="124" t="s">
        <v>347</v>
      </c>
      <c r="B39" s="127" t="s">
        <v>478</v>
      </c>
      <c r="C39" s="166">
        <v>150000</v>
      </c>
    </row>
    <row r="40" spans="1:3" ht="27.75" customHeight="1">
      <c r="A40" s="35" t="s">
        <v>216</v>
      </c>
      <c r="B40" s="8" t="s">
        <v>217</v>
      </c>
      <c r="C40" s="164">
        <f t="shared" ref="C40:C41" si="0">C41</f>
        <v>950000</v>
      </c>
    </row>
    <row r="41" spans="1:3" ht="18" customHeight="1">
      <c r="A41" s="157" t="s">
        <v>218</v>
      </c>
      <c r="B41" s="122" t="s">
        <v>219</v>
      </c>
      <c r="C41" s="159">
        <f t="shared" si="0"/>
        <v>950000</v>
      </c>
    </row>
    <row r="42" spans="1:3" ht="17.25" customHeight="1">
      <c r="A42" s="160" t="s">
        <v>220</v>
      </c>
      <c r="B42" s="122" t="s">
        <v>221</v>
      </c>
      <c r="C42" s="166">
        <v>950000</v>
      </c>
    </row>
    <row r="43" spans="1:3" ht="17.25" customHeight="1">
      <c r="A43" s="162" t="s">
        <v>518</v>
      </c>
      <c r="B43" s="165" t="s">
        <v>519</v>
      </c>
      <c r="C43" s="172">
        <f>C44</f>
        <v>13000</v>
      </c>
    </row>
    <row r="44" spans="1:3" ht="26.25" customHeight="1">
      <c r="A44" s="160" t="s">
        <v>520</v>
      </c>
      <c r="B44" s="122" t="s">
        <v>521</v>
      </c>
      <c r="C44" s="166">
        <f>C45</f>
        <v>13000</v>
      </c>
    </row>
    <row r="45" spans="1:3" ht="27.75" customHeight="1">
      <c r="A45" s="160" t="s">
        <v>522</v>
      </c>
      <c r="B45" s="122" t="s">
        <v>523</v>
      </c>
      <c r="C45" s="166">
        <v>13000</v>
      </c>
    </row>
    <row r="46" spans="1:3" ht="29.25" customHeight="1">
      <c r="A46" s="35" t="s">
        <v>222</v>
      </c>
      <c r="B46" s="8" t="s">
        <v>223</v>
      </c>
      <c r="C46" s="164">
        <f>C47</f>
        <v>3482059</v>
      </c>
    </row>
    <row r="47" spans="1:3" ht="54.75" customHeight="1">
      <c r="A47" s="124" t="s">
        <v>457</v>
      </c>
      <c r="B47" s="127" t="s">
        <v>224</v>
      </c>
      <c r="C47" s="159">
        <f>C48+C51</f>
        <v>3482059</v>
      </c>
    </row>
    <row r="48" spans="1:3" ht="40.5" customHeight="1">
      <c r="A48" s="157" t="s">
        <v>225</v>
      </c>
      <c r="B48" s="127" t="s">
        <v>226</v>
      </c>
      <c r="C48" s="159">
        <f>C49+C50</f>
        <v>3184429</v>
      </c>
    </row>
    <row r="49" spans="1:3" ht="54" customHeight="1">
      <c r="A49" s="160" t="s">
        <v>396</v>
      </c>
      <c r="B49" s="127" t="s">
        <v>458</v>
      </c>
      <c r="C49" s="166">
        <v>2891023</v>
      </c>
    </row>
    <row r="50" spans="1:3" ht="53.25" customHeight="1">
      <c r="A50" s="160" t="s">
        <v>227</v>
      </c>
      <c r="B50" s="127" t="s">
        <v>459</v>
      </c>
      <c r="C50" s="166">
        <v>293406</v>
      </c>
    </row>
    <row r="51" spans="1:3" ht="53.25" customHeight="1">
      <c r="A51" s="124" t="s">
        <v>461</v>
      </c>
      <c r="B51" s="127" t="s">
        <v>460</v>
      </c>
      <c r="C51" s="159">
        <f>C52</f>
        <v>297630</v>
      </c>
    </row>
    <row r="52" spans="1:3" ht="40.5" customHeight="1">
      <c r="A52" s="124" t="s">
        <v>326</v>
      </c>
      <c r="B52" s="127" t="s">
        <v>228</v>
      </c>
      <c r="C52" s="166">
        <v>297630</v>
      </c>
    </row>
    <row r="53" spans="1:3" ht="29.25" customHeight="1">
      <c r="A53" s="35" t="s">
        <v>229</v>
      </c>
      <c r="B53" s="8" t="s">
        <v>412</v>
      </c>
      <c r="C53" s="164">
        <f t="shared" ref="C53:C54" si="1">C54</f>
        <v>2257220</v>
      </c>
    </row>
    <row r="54" spans="1:3" ht="19.5" customHeight="1">
      <c r="A54" s="157" t="s">
        <v>230</v>
      </c>
      <c r="B54" s="127" t="s">
        <v>231</v>
      </c>
      <c r="C54" s="159">
        <f t="shared" si="1"/>
        <v>2257220</v>
      </c>
    </row>
    <row r="55" spans="1:3" ht="17.25" customHeight="1">
      <c r="A55" s="157" t="s">
        <v>232</v>
      </c>
      <c r="B55" s="127" t="s">
        <v>233</v>
      </c>
      <c r="C55" s="159">
        <f>C56+C57</f>
        <v>2257220</v>
      </c>
    </row>
    <row r="56" spans="1:3" ht="25.5" customHeight="1">
      <c r="A56" s="160" t="s">
        <v>234</v>
      </c>
      <c r="B56" s="127" t="s">
        <v>235</v>
      </c>
      <c r="C56" s="166">
        <v>15000</v>
      </c>
    </row>
    <row r="57" spans="1:3" ht="27.75" customHeight="1">
      <c r="A57" s="160" t="s">
        <v>236</v>
      </c>
      <c r="B57" s="158" t="s">
        <v>235</v>
      </c>
      <c r="C57" s="166">
        <v>2242220</v>
      </c>
    </row>
    <row r="58" spans="1:3" ht="27.75" customHeight="1">
      <c r="A58" s="35" t="s">
        <v>237</v>
      </c>
      <c r="B58" s="8" t="s">
        <v>238</v>
      </c>
      <c r="C58" s="164">
        <f>C59</f>
        <v>2013800</v>
      </c>
    </row>
    <row r="59" spans="1:3" ht="26.25" customHeight="1">
      <c r="A59" s="124" t="s">
        <v>465</v>
      </c>
      <c r="B59" s="127" t="s">
        <v>462</v>
      </c>
      <c r="C59" s="159">
        <f>C60</f>
        <v>2013800</v>
      </c>
    </row>
    <row r="60" spans="1:3" ht="25.5" customHeight="1">
      <c r="A60" s="124" t="s">
        <v>466</v>
      </c>
      <c r="B60" s="127" t="s">
        <v>239</v>
      </c>
      <c r="C60" s="159">
        <f>C61+C62</f>
        <v>2013800</v>
      </c>
    </row>
    <row r="61" spans="1:3" ht="39.75" customHeight="1">
      <c r="A61" s="124" t="s">
        <v>467</v>
      </c>
      <c r="B61" s="127" t="s">
        <v>463</v>
      </c>
      <c r="C61" s="166">
        <v>1864200</v>
      </c>
    </row>
    <row r="62" spans="1:3" ht="29.25" customHeight="1">
      <c r="A62" s="124" t="s">
        <v>468</v>
      </c>
      <c r="B62" s="127" t="s">
        <v>464</v>
      </c>
      <c r="C62" s="166">
        <v>149600</v>
      </c>
    </row>
    <row r="63" spans="1:3" ht="17.25" customHeight="1">
      <c r="A63" s="35" t="s">
        <v>240</v>
      </c>
      <c r="B63" s="165" t="s">
        <v>241</v>
      </c>
      <c r="C63" s="164">
        <f>C64+C65+C66+C67+C68</f>
        <v>5500</v>
      </c>
    </row>
    <row r="64" spans="1:3" ht="54.75" customHeight="1">
      <c r="A64" s="160" t="s">
        <v>524</v>
      </c>
      <c r="B64" s="173" t="s">
        <v>525</v>
      </c>
      <c r="C64" s="159">
        <v>1907</v>
      </c>
    </row>
    <row r="65" spans="1:3" ht="65.25" customHeight="1">
      <c r="A65" s="160" t="s">
        <v>526</v>
      </c>
      <c r="B65" s="173" t="s">
        <v>527</v>
      </c>
      <c r="C65" s="159">
        <v>846</v>
      </c>
    </row>
    <row r="66" spans="1:3" ht="53.25" customHeight="1">
      <c r="A66" s="160" t="s">
        <v>528</v>
      </c>
      <c r="B66" s="173" t="s">
        <v>529</v>
      </c>
      <c r="C66" s="159">
        <v>334</v>
      </c>
    </row>
    <row r="67" spans="1:3" ht="54" customHeight="1">
      <c r="A67" s="174" t="s">
        <v>530</v>
      </c>
      <c r="B67" s="175" t="s">
        <v>531</v>
      </c>
      <c r="C67" s="159">
        <v>1747</v>
      </c>
    </row>
    <row r="68" spans="1:3" ht="55.5" customHeight="1">
      <c r="A68" s="124" t="s">
        <v>532</v>
      </c>
      <c r="B68" s="127" t="s">
        <v>533</v>
      </c>
      <c r="C68" s="166">
        <v>666</v>
      </c>
    </row>
    <row r="69" spans="1:3" ht="16.5" customHeight="1">
      <c r="A69" s="35" t="s">
        <v>242</v>
      </c>
      <c r="B69" s="165" t="s">
        <v>243</v>
      </c>
      <c r="C69" s="164">
        <f t="shared" ref="C69:C70" si="2">C70</f>
        <v>196800</v>
      </c>
    </row>
    <row r="70" spans="1:3" ht="19.5" customHeight="1">
      <c r="A70" s="157" t="s">
        <v>244</v>
      </c>
      <c r="B70" s="122" t="s">
        <v>245</v>
      </c>
      <c r="C70" s="159">
        <f t="shared" si="2"/>
        <v>196800</v>
      </c>
    </row>
    <row r="71" spans="1:3" ht="18" customHeight="1">
      <c r="A71" s="160" t="s">
        <v>246</v>
      </c>
      <c r="B71" s="122" t="s">
        <v>247</v>
      </c>
      <c r="C71" s="166">
        <v>196800</v>
      </c>
    </row>
    <row r="72" spans="1:3" ht="17.25" customHeight="1">
      <c r="A72" s="35" t="s">
        <v>248</v>
      </c>
      <c r="B72" s="8" t="s">
        <v>249</v>
      </c>
      <c r="C72" s="164">
        <f>C73</f>
        <v>160157005.58000001</v>
      </c>
    </row>
    <row r="73" spans="1:3" ht="31.5" customHeight="1">
      <c r="A73" s="35" t="s">
        <v>250</v>
      </c>
      <c r="B73" s="8" t="s">
        <v>251</v>
      </c>
      <c r="C73" s="164">
        <f>C74+C79+C86+C95</f>
        <v>160157005.58000001</v>
      </c>
    </row>
    <row r="74" spans="1:3" ht="17.25" customHeight="1">
      <c r="A74" s="35" t="s">
        <v>402</v>
      </c>
      <c r="B74" s="8" t="s">
        <v>291</v>
      </c>
      <c r="C74" s="164">
        <f t="shared" ref="C74" si="3">C75</f>
        <v>73901900</v>
      </c>
    </row>
    <row r="75" spans="1:3" ht="16.5" customHeight="1">
      <c r="A75" s="157" t="s">
        <v>403</v>
      </c>
      <c r="B75" s="158" t="s">
        <v>252</v>
      </c>
      <c r="C75" s="159">
        <f>C76+C78</f>
        <v>73901900</v>
      </c>
    </row>
    <row r="76" spans="1:3" ht="21.75" customHeight="1">
      <c r="A76" s="160" t="s">
        <v>404</v>
      </c>
      <c r="B76" s="158" t="s">
        <v>253</v>
      </c>
      <c r="C76" s="166">
        <v>73901900</v>
      </c>
    </row>
    <row r="77" spans="1:3" ht="18" customHeight="1">
      <c r="A77" s="160" t="s">
        <v>405</v>
      </c>
      <c r="B77" s="158" t="s">
        <v>399</v>
      </c>
      <c r="C77" s="159">
        <f>C78</f>
        <v>0</v>
      </c>
    </row>
    <row r="78" spans="1:3" ht="26.25" customHeight="1">
      <c r="A78" s="160" t="s">
        <v>406</v>
      </c>
      <c r="B78" s="158" t="s">
        <v>393</v>
      </c>
      <c r="C78" s="166"/>
    </row>
    <row r="79" spans="1:3" ht="27" customHeight="1">
      <c r="A79" s="35" t="s">
        <v>407</v>
      </c>
      <c r="B79" s="8" t="s">
        <v>254</v>
      </c>
      <c r="C79" s="164">
        <f>C84+C80+C82</f>
        <v>9529500.9199999999</v>
      </c>
    </row>
    <row r="80" spans="1:3" ht="53.25" customHeight="1">
      <c r="A80" s="160" t="s">
        <v>534</v>
      </c>
      <c r="B80" s="122" t="s">
        <v>886</v>
      </c>
      <c r="C80" s="159">
        <f>C81</f>
        <v>1126952.8600000001</v>
      </c>
    </row>
    <row r="81" spans="1:3" ht="55.5" customHeight="1">
      <c r="A81" s="160" t="s">
        <v>535</v>
      </c>
      <c r="B81" s="122" t="s">
        <v>885</v>
      </c>
      <c r="C81" s="159">
        <v>1126952.8600000001</v>
      </c>
    </row>
    <row r="82" spans="1:3" ht="55.5" customHeight="1">
      <c r="A82" s="176" t="s">
        <v>536</v>
      </c>
      <c r="B82" s="177" t="s">
        <v>537</v>
      </c>
      <c r="C82" s="178">
        <f>C83</f>
        <v>5206128.42</v>
      </c>
    </row>
    <row r="83" spans="1:3" ht="54" customHeight="1">
      <c r="A83" s="176" t="s">
        <v>538</v>
      </c>
      <c r="B83" s="177" t="s">
        <v>539</v>
      </c>
      <c r="C83" s="178">
        <v>5206128.42</v>
      </c>
    </row>
    <row r="84" spans="1:3">
      <c r="A84" s="157" t="s">
        <v>408</v>
      </c>
      <c r="B84" s="123" t="s">
        <v>255</v>
      </c>
      <c r="C84" s="159">
        <f t="shared" ref="C84" si="4">C85</f>
        <v>3196419.64</v>
      </c>
    </row>
    <row r="85" spans="1:3">
      <c r="A85" s="160" t="s">
        <v>409</v>
      </c>
      <c r="B85" s="123" t="s">
        <v>256</v>
      </c>
      <c r="C85" s="166">
        <v>3196419.64</v>
      </c>
    </row>
    <row r="86" spans="1:3" ht="16.5" customHeight="1">
      <c r="A86" s="35" t="s">
        <v>410</v>
      </c>
      <c r="B86" s="126" t="s">
        <v>469</v>
      </c>
      <c r="C86" s="164">
        <f>C91+C93+C87+C89</f>
        <v>72585244.660000011</v>
      </c>
    </row>
    <row r="87" spans="1:3" ht="26.25">
      <c r="A87" s="157" t="s">
        <v>505</v>
      </c>
      <c r="B87" s="127" t="s">
        <v>257</v>
      </c>
      <c r="C87" s="159">
        <f>C88</f>
        <v>1319650.1399999999</v>
      </c>
    </row>
    <row r="88" spans="1:3" ht="26.25">
      <c r="A88" s="160" t="s">
        <v>504</v>
      </c>
      <c r="B88" s="127" t="s">
        <v>258</v>
      </c>
      <c r="C88" s="166">
        <v>1319650.1399999999</v>
      </c>
    </row>
    <row r="89" spans="1:3" ht="42" customHeight="1">
      <c r="A89" s="125" t="s">
        <v>474</v>
      </c>
      <c r="B89" s="127" t="s">
        <v>470</v>
      </c>
      <c r="C89" s="159">
        <f>C90</f>
        <v>2070149.4</v>
      </c>
    </row>
    <row r="90" spans="1:3" ht="41.25" customHeight="1">
      <c r="A90" s="125" t="s">
        <v>477</v>
      </c>
      <c r="B90" s="127" t="s">
        <v>471</v>
      </c>
      <c r="C90" s="159">
        <v>2070149.4</v>
      </c>
    </row>
    <row r="91" spans="1:3" ht="41.25" customHeight="1">
      <c r="A91" s="125" t="s">
        <v>475</v>
      </c>
      <c r="B91" s="127" t="s">
        <v>472</v>
      </c>
      <c r="C91" s="159">
        <f>C92</f>
        <v>139.12</v>
      </c>
    </row>
    <row r="92" spans="1:3" ht="42" customHeight="1">
      <c r="A92" s="125" t="s">
        <v>417</v>
      </c>
      <c r="B92" s="127" t="s">
        <v>473</v>
      </c>
      <c r="C92" s="166">
        <v>139.12</v>
      </c>
    </row>
    <row r="93" spans="1:3">
      <c r="A93" s="125" t="s">
        <v>476</v>
      </c>
      <c r="B93" s="127" t="s">
        <v>259</v>
      </c>
      <c r="C93" s="159">
        <f>C94</f>
        <v>69195306</v>
      </c>
    </row>
    <row r="94" spans="1:3">
      <c r="A94" s="125" t="s">
        <v>418</v>
      </c>
      <c r="B94" s="127" t="s">
        <v>260</v>
      </c>
      <c r="C94" s="166">
        <v>69195306</v>
      </c>
    </row>
    <row r="95" spans="1:3">
      <c r="A95" s="102" t="s">
        <v>540</v>
      </c>
      <c r="B95" s="113" t="s">
        <v>541</v>
      </c>
      <c r="C95" s="172">
        <f>C96+C99</f>
        <v>4140360</v>
      </c>
    </row>
    <row r="96" spans="1:3" ht="39">
      <c r="A96" s="31" t="s">
        <v>542</v>
      </c>
      <c r="B96" s="92" t="s">
        <v>543</v>
      </c>
      <c r="C96" s="166">
        <f>C97</f>
        <v>0</v>
      </c>
    </row>
    <row r="97" spans="1:3" ht="39">
      <c r="A97" s="163" t="s">
        <v>544</v>
      </c>
      <c r="B97" s="92" t="s">
        <v>335</v>
      </c>
      <c r="C97" s="166"/>
    </row>
    <row r="98" spans="1:3" ht="39">
      <c r="A98" s="163" t="s">
        <v>545</v>
      </c>
      <c r="B98" s="92" t="s">
        <v>546</v>
      </c>
      <c r="C98" s="166">
        <f>C99</f>
        <v>4140360</v>
      </c>
    </row>
    <row r="99" spans="1:3" ht="39">
      <c r="A99" s="163" t="s">
        <v>547</v>
      </c>
      <c r="B99" s="92" t="s">
        <v>548</v>
      </c>
      <c r="C99" s="166">
        <v>4140360</v>
      </c>
    </row>
    <row r="100" spans="1:3">
      <c r="A100" s="36"/>
      <c r="B100" s="8" t="s">
        <v>261</v>
      </c>
      <c r="C100" s="164">
        <f>C12+C72</f>
        <v>214161126.55000001</v>
      </c>
    </row>
  </sheetData>
  <mergeCells count="19">
    <mergeCell ref="A8:C8"/>
    <mergeCell ref="B10:C10"/>
    <mergeCell ref="A22:A23"/>
    <mergeCell ref="B22:B23"/>
    <mergeCell ref="C22:C23"/>
    <mergeCell ref="A7:C7"/>
    <mergeCell ref="B1:C1"/>
    <mergeCell ref="B2:C2"/>
    <mergeCell ref="B3:C3"/>
    <mergeCell ref="B4:C4"/>
    <mergeCell ref="B5:C5"/>
    <mergeCell ref="A6:C6"/>
    <mergeCell ref="B25:B26"/>
    <mergeCell ref="A28:A29"/>
    <mergeCell ref="B28:B29"/>
    <mergeCell ref="C28:C29"/>
    <mergeCell ref="A31:A32"/>
    <mergeCell ref="B31:B32"/>
    <mergeCell ref="A25:A26"/>
  </mergeCells>
  <pageMargins left="0.31496062992125984" right="0.31496062992125984" top="0.35433070866141736" bottom="0.35433070866141736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5"/>
  <sheetViews>
    <sheetView view="pageBreakPreview" zoomScaleSheetLayoutView="100" workbookViewId="0">
      <selection activeCell="A8" sqref="A8:D8"/>
    </sheetView>
  </sheetViews>
  <sheetFormatPr defaultRowHeight="15"/>
  <cols>
    <col min="1" max="1" width="24.140625" customWidth="1"/>
    <col min="2" max="2" width="56.42578125" customWidth="1"/>
    <col min="3" max="3" width="15.42578125" customWidth="1"/>
    <col min="4" max="4" width="15" customWidth="1"/>
  </cols>
  <sheetData>
    <row r="1" spans="1:4" ht="15.75" customHeight="1">
      <c r="A1" s="1"/>
      <c r="B1" s="242" t="s">
        <v>389</v>
      </c>
      <c r="C1" s="242"/>
      <c r="D1" s="242"/>
    </row>
    <row r="2" spans="1:4" ht="15.75" customHeight="1">
      <c r="A2" s="1"/>
      <c r="B2" s="242" t="s">
        <v>0</v>
      </c>
      <c r="C2" s="242"/>
      <c r="D2" s="242"/>
    </row>
    <row r="3" spans="1:4" ht="15.75" customHeight="1">
      <c r="A3" s="1"/>
      <c r="B3" s="258" t="s">
        <v>200</v>
      </c>
      <c r="C3" s="258"/>
      <c r="D3" s="258"/>
    </row>
    <row r="4" spans="1:4" ht="15.75" customHeight="1">
      <c r="A4" s="1"/>
      <c r="B4" s="242" t="s">
        <v>2</v>
      </c>
      <c r="C4" s="242"/>
      <c r="D4" s="242"/>
    </row>
    <row r="5" spans="1:4" ht="15.75" customHeight="1">
      <c r="A5" s="1"/>
      <c r="B5" s="242" t="s">
        <v>287</v>
      </c>
      <c r="C5" s="242"/>
      <c r="D5" s="242"/>
    </row>
    <row r="6" spans="1:4" ht="15.75">
      <c r="A6" s="259"/>
      <c r="B6" s="260"/>
      <c r="C6" s="260"/>
      <c r="D6" s="260"/>
    </row>
    <row r="7" spans="1:4">
      <c r="A7" s="257" t="s">
        <v>201</v>
      </c>
      <c r="B7" s="257"/>
      <c r="C7" s="257"/>
      <c r="D7" s="257"/>
    </row>
    <row r="8" spans="1:4" ht="37.5" customHeight="1">
      <c r="A8" s="239" t="s">
        <v>551</v>
      </c>
      <c r="B8" s="239"/>
      <c r="C8" s="239"/>
      <c r="D8" s="239"/>
    </row>
    <row r="9" spans="1:4" ht="15.75">
      <c r="A9" s="1"/>
      <c r="B9" s="1"/>
      <c r="C9" s="1"/>
      <c r="D9" s="1"/>
    </row>
    <row r="10" spans="1:4" ht="20.25" customHeight="1">
      <c r="A10" s="1"/>
      <c r="B10" s="266" t="s">
        <v>401</v>
      </c>
      <c r="C10" s="266"/>
      <c r="D10" s="266"/>
    </row>
    <row r="11" spans="1:4" ht="26.25" customHeight="1">
      <c r="A11" s="251" t="s">
        <v>202</v>
      </c>
      <c r="B11" s="251" t="s">
        <v>3</v>
      </c>
      <c r="C11" s="264" t="s">
        <v>288</v>
      </c>
      <c r="D11" s="265"/>
    </row>
    <row r="12" spans="1:4" ht="21.75" customHeight="1">
      <c r="A12" s="251"/>
      <c r="B12" s="251"/>
      <c r="C12" s="156" t="s">
        <v>479</v>
      </c>
      <c r="D12" s="156" t="s">
        <v>552</v>
      </c>
    </row>
    <row r="13" spans="1:4">
      <c r="A13" s="35" t="s">
        <v>203</v>
      </c>
      <c r="B13" s="8" t="s">
        <v>204</v>
      </c>
      <c r="C13" s="164">
        <f>C14+C20+C34+C39+C45+C52+C57+C62+C68+C42</f>
        <v>53892190.700000003</v>
      </c>
      <c r="D13" s="164">
        <f>D14+D20+D34+D39+D45+D52+D57+D62+D68+D42</f>
        <v>54607623.700000003</v>
      </c>
    </row>
    <row r="14" spans="1:4">
      <c r="A14" s="35" t="s">
        <v>205</v>
      </c>
      <c r="B14" s="8" t="s">
        <v>206</v>
      </c>
      <c r="C14" s="164">
        <f>C15</f>
        <v>37623500</v>
      </c>
      <c r="D14" s="164">
        <f>D15</f>
        <v>38376000</v>
      </c>
    </row>
    <row r="15" spans="1:4" ht="14.25" customHeight="1">
      <c r="A15" s="157" t="s">
        <v>207</v>
      </c>
      <c r="B15" s="158" t="s">
        <v>208</v>
      </c>
      <c r="C15" s="159">
        <f>C16+C17+C18+C19</f>
        <v>37623500</v>
      </c>
      <c r="D15" s="159">
        <f>D16+D17+D18+D19</f>
        <v>38376000</v>
      </c>
    </row>
    <row r="16" spans="1:4" ht="63" customHeight="1">
      <c r="A16" s="124" t="s">
        <v>439</v>
      </c>
      <c r="B16" s="127" t="s">
        <v>209</v>
      </c>
      <c r="C16" s="166">
        <v>35590000</v>
      </c>
      <c r="D16" s="166">
        <v>36240000</v>
      </c>
    </row>
    <row r="17" spans="1:4" ht="95.25" customHeight="1">
      <c r="A17" s="124" t="s">
        <v>440</v>
      </c>
      <c r="B17" s="127" t="s">
        <v>436</v>
      </c>
      <c r="C17" s="166">
        <v>1881000</v>
      </c>
      <c r="D17" s="166">
        <v>1946000</v>
      </c>
    </row>
    <row r="18" spans="1:4" ht="41.25" customHeight="1">
      <c r="A18" s="124" t="s">
        <v>441</v>
      </c>
      <c r="B18" s="127" t="s">
        <v>437</v>
      </c>
      <c r="C18" s="166">
        <v>120000</v>
      </c>
      <c r="D18" s="166">
        <v>152500</v>
      </c>
    </row>
    <row r="19" spans="1:4" ht="75" customHeight="1">
      <c r="A19" s="124" t="s">
        <v>442</v>
      </c>
      <c r="B19" s="127" t="s">
        <v>438</v>
      </c>
      <c r="C19" s="166">
        <v>32500</v>
      </c>
      <c r="D19" s="166">
        <v>37500</v>
      </c>
    </row>
    <row r="20" spans="1:4" ht="30" customHeight="1">
      <c r="A20" s="35" t="s">
        <v>210</v>
      </c>
      <c r="B20" s="8" t="s">
        <v>211</v>
      </c>
      <c r="C20" s="164">
        <f>C21</f>
        <v>7607740.6999999993</v>
      </c>
      <c r="D20" s="164">
        <f>D21</f>
        <v>7607740.6999999993</v>
      </c>
    </row>
    <row r="21" spans="1:4" ht="27.75" customHeight="1">
      <c r="A21" s="124" t="s">
        <v>444</v>
      </c>
      <c r="B21" s="127" t="s">
        <v>443</v>
      </c>
      <c r="C21" s="159">
        <f>C23+C26+C29+C32</f>
        <v>7607740.6999999993</v>
      </c>
      <c r="D21" s="159">
        <f>D23+D26+D29+D32</f>
        <v>7607740.6999999993</v>
      </c>
    </row>
    <row r="22" spans="1:4" ht="54.75" customHeight="1">
      <c r="A22" s="167" t="s">
        <v>510</v>
      </c>
      <c r="B22" s="168" t="s">
        <v>511</v>
      </c>
      <c r="C22" s="159">
        <f>C23</f>
        <v>3501662.67</v>
      </c>
      <c r="D22" s="159">
        <f>D23</f>
        <v>3501662.67</v>
      </c>
    </row>
    <row r="23" spans="1:4" ht="72" customHeight="1">
      <c r="A23" s="262" t="s">
        <v>449</v>
      </c>
      <c r="B23" s="254" t="s">
        <v>445</v>
      </c>
      <c r="C23" s="263">
        <v>3501662.67</v>
      </c>
      <c r="D23" s="263">
        <v>3501662.67</v>
      </c>
    </row>
    <row r="24" spans="1:4" ht="21" customHeight="1">
      <c r="A24" s="262"/>
      <c r="B24" s="254"/>
      <c r="C24" s="263"/>
      <c r="D24" s="263"/>
    </row>
    <row r="25" spans="1:4" ht="72" customHeight="1">
      <c r="A25" s="169" t="s">
        <v>512</v>
      </c>
      <c r="B25" s="170" t="s">
        <v>513</v>
      </c>
      <c r="C25" s="159">
        <f>C26</f>
        <v>17265.23</v>
      </c>
      <c r="D25" s="159">
        <f>D26</f>
        <v>17265.23</v>
      </c>
    </row>
    <row r="26" spans="1:4" ht="89.25" customHeight="1">
      <c r="A26" s="255" t="s">
        <v>450</v>
      </c>
      <c r="B26" s="254" t="s">
        <v>446</v>
      </c>
      <c r="C26" s="171">
        <v>17265.23</v>
      </c>
      <c r="D26" s="171">
        <v>17265.23</v>
      </c>
    </row>
    <row r="27" spans="1:4" ht="0.75" hidden="1" customHeight="1">
      <c r="A27" s="255"/>
      <c r="B27" s="254"/>
      <c r="C27" s="171"/>
      <c r="D27" s="171"/>
    </row>
    <row r="28" spans="1:4" ht="54" customHeight="1">
      <c r="A28" s="169" t="s">
        <v>514</v>
      </c>
      <c r="B28" s="170" t="s">
        <v>515</v>
      </c>
      <c r="C28" s="171">
        <f>C29</f>
        <v>4533256.13</v>
      </c>
      <c r="D28" s="171">
        <f>D29</f>
        <v>4533256.13</v>
      </c>
    </row>
    <row r="29" spans="1:4" ht="6" hidden="1" customHeight="1">
      <c r="A29" s="255" t="s">
        <v>451</v>
      </c>
      <c r="B29" s="254" t="s">
        <v>447</v>
      </c>
      <c r="C29" s="256">
        <v>4533256.13</v>
      </c>
      <c r="D29" s="256">
        <v>4533256.13</v>
      </c>
    </row>
    <row r="30" spans="1:4" ht="37.5" customHeight="1">
      <c r="A30" s="255"/>
      <c r="B30" s="254"/>
      <c r="C30" s="256"/>
      <c r="D30" s="256"/>
    </row>
    <row r="31" spans="1:4" ht="38.25" customHeight="1">
      <c r="A31" s="169" t="s">
        <v>516</v>
      </c>
      <c r="B31" s="170" t="s">
        <v>517</v>
      </c>
      <c r="C31" s="171">
        <f>C32</f>
        <v>-444443.33</v>
      </c>
      <c r="D31" s="171">
        <f>D32</f>
        <v>-444443.33</v>
      </c>
    </row>
    <row r="32" spans="1:4" ht="16.5" customHeight="1">
      <c r="A32" s="255" t="s">
        <v>452</v>
      </c>
      <c r="B32" s="254" t="s">
        <v>448</v>
      </c>
      <c r="C32" s="171">
        <v>-444443.33</v>
      </c>
      <c r="D32" s="171">
        <v>-444443.33</v>
      </c>
    </row>
    <row r="33" spans="1:4" ht="19.5" customHeight="1">
      <c r="A33" s="255"/>
      <c r="B33" s="254"/>
      <c r="C33" s="171">
        <v>-394298.97</v>
      </c>
      <c r="D33" s="171">
        <v>-394298.97</v>
      </c>
    </row>
    <row r="34" spans="1:4" ht="15.75" customHeight="1">
      <c r="A34" s="35" t="s">
        <v>212</v>
      </c>
      <c r="B34" s="165" t="s">
        <v>213</v>
      </c>
      <c r="C34" s="164">
        <f>C35+C37</f>
        <v>520000</v>
      </c>
      <c r="D34" s="164">
        <f>D35+D37</f>
        <v>605000</v>
      </c>
    </row>
    <row r="35" spans="1:4" ht="17.25" customHeight="1">
      <c r="A35" s="125" t="s">
        <v>454</v>
      </c>
      <c r="B35" s="158" t="s">
        <v>215</v>
      </c>
      <c r="C35" s="159">
        <f>C36</f>
        <v>320000</v>
      </c>
      <c r="D35" s="159">
        <f>D36</f>
        <v>355000</v>
      </c>
    </row>
    <row r="36" spans="1:4" ht="19.5" customHeight="1">
      <c r="A36" s="125" t="s">
        <v>350</v>
      </c>
      <c r="B36" s="158" t="s">
        <v>215</v>
      </c>
      <c r="C36" s="166">
        <v>320000</v>
      </c>
      <c r="D36" s="166">
        <v>355000</v>
      </c>
    </row>
    <row r="37" spans="1:4" ht="25.5" customHeight="1">
      <c r="A37" s="124" t="s">
        <v>456</v>
      </c>
      <c r="B37" s="127" t="s">
        <v>455</v>
      </c>
      <c r="C37" s="159">
        <f>C38</f>
        <v>200000</v>
      </c>
      <c r="D37" s="159">
        <f>D38</f>
        <v>250000</v>
      </c>
    </row>
    <row r="38" spans="1:4" ht="28.5" customHeight="1">
      <c r="A38" s="124" t="s">
        <v>347</v>
      </c>
      <c r="B38" s="127" t="s">
        <v>478</v>
      </c>
      <c r="C38" s="166">
        <v>200000</v>
      </c>
      <c r="D38" s="166">
        <v>250000</v>
      </c>
    </row>
    <row r="39" spans="1:4" ht="31.5" customHeight="1">
      <c r="A39" s="35" t="s">
        <v>216</v>
      </c>
      <c r="B39" s="8" t="s">
        <v>217</v>
      </c>
      <c r="C39" s="164">
        <f t="shared" ref="C39:D40" si="0">C40</f>
        <v>950000</v>
      </c>
      <c r="D39" s="164">
        <f t="shared" si="0"/>
        <v>950000</v>
      </c>
    </row>
    <row r="40" spans="1:4" ht="21.75" customHeight="1">
      <c r="A40" s="157" t="s">
        <v>218</v>
      </c>
      <c r="B40" s="122" t="s">
        <v>219</v>
      </c>
      <c r="C40" s="159">
        <f t="shared" si="0"/>
        <v>950000</v>
      </c>
      <c r="D40" s="159">
        <f t="shared" si="0"/>
        <v>950000</v>
      </c>
    </row>
    <row r="41" spans="1:4" ht="20.25" customHeight="1">
      <c r="A41" s="160" t="s">
        <v>220</v>
      </c>
      <c r="B41" s="122" t="s">
        <v>221</v>
      </c>
      <c r="C41" s="166">
        <v>950000</v>
      </c>
      <c r="D41" s="166">
        <v>950000</v>
      </c>
    </row>
    <row r="42" spans="1:4" ht="15.75" customHeight="1">
      <c r="A42" s="162" t="s">
        <v>518</v>
      </c>
      <c r="B42" s="165" t="s">
        <v>519</v>
      </c>
      <c r="C42" s="172">
        <f>C43</f>
        <v>13000</v>
      </c>
      <c r="D42" s="172">
        <f>D43</f>
        <v>13000</v>
      </c>
    </row>
    <row r="43" spans="1:4" ht="28.5" customHeight="1">
      <c r="A43" s="160" t="s">
        <v>520</v>
      </c>
      <c r="B43" s="122" t="s">
        <v>521</v>
      </c>
      <c r="C43" s="166">
        <f>C44</f>
        <v>13000</v>
      </c>
      <c r="D43" s="166">
        <f>D44</f>
        <v>13000</v>
      </c>
    </row>
    <row r="44" spans="1:4" ht="41.25" customHeight="1">
      <c r="A44" s="160" t="s">
        <v>522</v>
      </c>
      <c r="B44" s="122" t="s">
        <v>523</v>
      </c>
      <c r="C44" s="166">
        <v>13000</v>
      </c>
      <c r="D44" s="166">
        <v>13000</v>
      </c>
    </row>
    <row r="45" spans="1:4" ht="27" customHeight="1">
      <c r="A45" s="35" t="s">
        <v>222</v>
      </c>
      <c r="B45" s="8" t="s">
        <v>223</v>
      </c>
      <c r="C45" s="164">
        <f>C46</f>
        <v>2809630</v>
      </c>
      <c r="D45" s="164">
        <f>D46</f>
        <v>2770363</v>
      </c>
    </row>
    <row r="46" spans="1:4" ht="50.25" customHeight="1">
      <c r="A46" s="124" t="s">
        <v>457</v>
      </c>
      <c r="B46" s="127" t="s">
        <v>224</v>
      </c>
      <c r="C46" s="159">
        <f>C47+C50</f>
        <v>2809630</v>
      </c>
      <c r="D46" s="159">
        <f>D47+D50</f>
        <v>2770363</v>
      </c>
    </row>
    <row r="47" spans="1:4" ht="50.25" customHeight="1">
      <c r="A47" s="157" t="s">
        <v>225</v>
      </c>
      <c r="B47" s="127" t="s">
        <v>226</v>
      </c>
      <c r="C47" s="159">
        <f>C48+C49</f>
        <v>2655190</v>
      </c>
      <c r="D47" s="159">
        <f>D48+D49</f>
        <v>2615923</v>
      </c>
    </row>
    <row r="48" spans="1:4" ht="78.75" customHeight="1">
      <c r="A48" s="160" t="s">
        <v>396</v>
      </c>
      <c r="B48" s="127" t="s">
        <v>458</v>
      </c>
      <c r="C48" s="166">
        <v>2426836</v>
      </c>
      <c r="D48" s="166">
        <v>2411118</v>
      </c>
    </row>
    <row r="49" spans="1:4" ht="63" customHeight="1">
      <c r="A49" s="160" t="s">
        <v>227</v>
      </c>
      <c r="B49" s="127" t="s">
        <v>459</v>
      </c>
      <c r="C49" s="166">
        <v>228354</v>
      </c>
      <c r="D49" s="166">
        <v>204805</v>
      </c>
    </row>
    <row r="50" spans="1:4" ht="66.75" customHeight="1">
      <c r="A50" s="124" t="s">
        <v>461</v>
      </c>
      <c r="B50" s="127" t="s">
        <v>460</v>
      </c>
      <c r="C50" s="159">
        <f>C51</f>
        <v>154440</v>
      </c>
      <c r="D50" s="159">
        <f>D51</f>
        <v>154440</v>
      </c>
    </row>
    <row r="51" spans="1:4" ht="51" customHeight="1">
      <c r="A51" s="124" t="s">
        <v>326</v>
      </c>
      <c r="B51" s="127" t="s">
        <v>228</v>
      </c>
      <c r="C51" s="166">
        <v>154440</v>
      </c>
      <c r="D51" s="166">
        <v>154440</v>
      </c>
    </row>
    <row r="52" spans="1:4" ht="27" customHeight="1">
      <c r="A52" s="35" t="s">
        <v>229</v>
      </c>
      <c r="B52" s="8" t="s">
        <v>412</v>
      </c>
      <c r="C52" s="164">
        <f t="shared" ref="C52:D53" si="1">C53</f>
        <v>2257220</v>
      </c>
      <c r="D52" s="164">
        <f t="shared" si="1"/>
        <v>2257220</v>
      </c>
    </row>
    <row r="53" spans="1:4" ht="21" customHeight="1">
      <c r="A53" s="157" t="s">
        <v>230</v>
      </c>
      <c r="B53" s="127" t="s">
        <v>231</v>
      </c>
      <c r="C53" s="159">
        <f t="shared" si="1"/>
        <v>2257220</v>
      </c>
      <c r="D53" s="159">
        <f t="shared" si="1"/>
        <v>2257220</v>
      </c>
    </row>
    <row r="54" spans="1:4" ht="18.75" customHeight="1">
      <c r="A54" s="157" t="s">
        <v>232</v>
      </c>
      <c r="B54" s="127" t="s">
        <v>233</v>
      </c>
      <c r="C54" s="159">
        <f>C55+C56</f>
        <v>2257220</v>
      </c>
      <c r="D54" s="159">
        <f>D55+D56</f>
        <v>2257220</v>
      </c>
    </row>
    <row r="55" spans="1:4" ht="27.75" customHeight="1">
      <c r="A55" s="160" t="s">
        <v>234</v>
      </c>
      <c r="B55" s="127" t="s">
        <v>235</v>
      </c>
      <c r="C55" s="166">
        <v>15000</v>
      </c>
      <c r="D55" s="166">
        <v>15000</v>
      </c>
    </row>
    <row r="56" spans="1:4" ht="25.5" customHeight="1">
      <c r="A56" s="160" t="s">
        <v>236</v>
      </c>
      <c r="B56" s="158" t="s">
        <v>235</v>
      </c>
      <c r="C56" s="166">
        <v>2242220</v>
      </c>
      <c r="D56" s="166">
        <v>2242220</v>
      </c>
    </row>
    <row r="57" spans="1:4" ht="27.75" customHeight="1">
      <c r="A57" s="35" t="s">
        <v>237</v>
      </c>
      <c r="B57" s="8" t="s">
        <v>238</v>
      </c>
      <c r="C57" s="164">
        <f>C58</f>
        <v>1869800</v>
      </c>
      <c r="D57" s="164">
        <f>D58</f>
        <v>1780600</v>
      </c>
    </row>
    <row r="58" spans="1:4" ht="27" customHeight="1">
      <c r="A58" s="124" t="s">
        <v>465</v>
      </c>
      <c r="B58" s="127" t="s">
        <v>462</v>
      </c>
      <c r="C58" s="159">
        <f>C59</f>
        <v>1869800</v>
      </c>
      <c r="D58" s="159">
        <f>D59</f>
        <v>1780600</v>
      </c>
    </row>
    <row r="59" spans="1:4" ht="27" customHeight="1">
      <c r="A59" s="124" t="s">
        <v>466</v>
      </c>
      <c r="B59" s="127" t="s">
        <v>239</v>
      </c>
      <c r="C59" s="159">
        <f>C60+C61</f>
        <v>1869800</v>
      </c>
      <c r="D59" s="159">
        <f>D60+D61</f>
        <v>1780600</v>
      </c>
    </row>
    <row r="60" spans="1:4" ht="56.25" customHeight="1">
      <c r="A60" s="124" t="s">
        <v>467</v>
      </c>
      <c r="B60" s="127" t="s">
        <v>463</v>
      </c>
      <c r="C60" s="166">
        <v>1778400</v>
      </c>
      <c r="D60" s="166">
        <v>1680400</v>
      </c>
    </row>
    <row r="61" spans="1:4" ht="40.5" customHeight="1">
      <c r="A61" s="124" t="s">
        <v>468</v>
      </c>
      <c r="B61" s="127" t="s">
        <v>464</v>
      </c>
      <c r="C61" s="166">
        <v>91400</v>
      </c>
      <c r="D61" s="166">
        <v>100200</v>
      </c>
    </row>
    <row r="62" spans="1:4" ht="19.5" customHeight="1">
      <c r="A62" s="35" t="s">
        <v>240</v>
      </c>
      <c r="B62" s="165" t="s">
        <v>241</v>
      </c>
      <c r="C62" s="164">
        <f>C63+C64+C65+C66+C67</f>
        <v>5500</v>
      </c>
      <c r="D62" s="164">
        <f>D63+D64+D65+D66+D67</f>
        <v>5500</v>
      </c>
    </row>
    <row r="63" spans="1:4" ht="66" customHeight="1">
      <c r="A63" s="160" t="s">
        <v>524</v>
      </c>
      <c r="B63" s="173" t="s">
        <v>525</v>
      </c>
      <c r="C63" s="159">
        <v>1907</v>
      </c>
      <c r="D63" s="159">
        <v>1907</v>
      </c>
    </row>
    <row r="64" spans="1:4" ht="78" customHeight="1">
      <c r="A64" s="160" t="s">
        <v>526</v>
      </c>
      <c r="B64" s="173" t="s">
        <v>527</v>
      </c>
      <c r="C64" s="159">
        <v>846</v>
      </c>
      <c r="D64" s="159">
        <v>846</v>
      </c>
    </row>
    <row r="65" spans="1:4" ht="68.25" customHeight="1">
      <c r="A65" s="160" t="s">
        <v>528</v>
      </c>
      <c r="B65" s="173" t="s">
        <v>529</v>
      </c>
      <c r="C65" s="159">
        <v>334</v>
      </c>
      <c r="D65" s="159">
        <v>334</v>
      </c>
    </row>
    <row r="66" spans="1:4" ht="78.75" customHeight="1">
      <c r="A66" s="174" t="s">
        <v>530</v>
      </c>
      <c r="B66" s="175" t="s">
        <v>531</v>
      </c>
      <c r="C66" s="159">
        <v>1747</v>
      </c>
      <c r="D66" s="159">
        <v>1747</v>
      </c>
    </row>
    <row r="67" spans="1:4" ht="53.25" customHeight="1">
      <c r="A67" s="124" t="s">
        <v>532</v>
      </c>
      <c r="B67" s="127" t="s">
        <v>533</v>
      </c>
      <c r="C67" s="166">
        <v>666</v>
      </c>
      <c r="D67" s="166">
        <v>666</v>
      </c>
    </row>
    <row r="68" spans="1:4" ht="25.5" customHeight="1">
      <c r="A68" s="35" t="s">
        <v>242</v>
      </c>
      <c r="B68" s="165" t="s">
        <v>243</v>
      </c>
      <c r="C68" s="164">
        <f t="shared" ref="C68:D69" si="2">C69</f>
        <v>235800</v>
      </c>
      <c r="D68" s="164">
        <f t="shared" si="2"/>
        <v>242200</v>
      </c>
    </row>
    <row r="69" spans="1:4" ht="18" customHeight="1">
      <c r="A69" s="157" t="s">
        <v>244</v>
      </c>
      <c r="B69" s="122" t="s">
        <v>245</v>
      </c>
      <c r="C69" s="159">
        <f t="shared" si="2"/>
        <v>235800</v>
      </c>
      <c r="D69" s="159">
        <f t="shared" si="2"/>
        <v>242200</v>
      </c>
    </row>
    <row r="70" spans="1:4" ht="20.25" customHeight="1">
      <c r="A70" s="160" t="s">
        <v>246</v>
      </c>
      <c r="B70" s="122" t="s">
        <v>247</v>
      </c>
      <c r="C70" s="166">
        <v>235800</v>
      </c>
      <c r="D70" s="166">
        <v>242200</v>
      </c>
    </row>
    <row r="71" spans="1:4" ht="18.75" customHeight="1">
      <c r="A71" s="35" t="s">
        <v>248</v>
      </c>
      <c r="B71" s="8" t="s">
        <v>249</v>
      </c>
      <c r="C71" s="164">
        <f>C72</f>
        <v>97646074.479999989</v>
      </c>
      <c r="D71" s="164">
        <f>D72</f>
        <v>86579831.980000004</v>
      </c>
    </row>
    <row r="72" spans="1:4" ht="29.25" customHeight="1">
      <c r="A72" s="35" t="s">
        <v>250</v>
      </c>
      <c r="B72" s="8" t="s">
        <v>251</v>
      </c>
      <c r="C72" s="164">
        <f>C73+C76+C81+C90</f>
        <v>97646074.479999989</v>
      </c>
      <c r="D72" s="164">
        <f>D73+D76+D81+D90</f>
        <v>86579831.980000004</v>
      </c>
    </row>
    <row r="73" spans="1:4" ht="20.25" customHeight="1">
      <c r="A73" s="35" t="s">
        <v>402</v>
      </c>
      <c r="B73" s="8" t="s">
        <v>291</v>
      </c>
      <c r="C73" s="164">
        <f t="shared" ref="C73:D73" si="3">C74</f>
        <v>76041900</v>
      </c>
      <c r="D73" s="164">
        <f t="shared" si="3"/>
        <v>76041900</v>
      </c>
    </row>
    <row r="74" spans="1:4" ht="24" customHeight="1">
      <c r="A74" s="157" t="s">
        <v>403</v>
      </c>
      <c r="B74" s="158" t="s">
        <v>252</v>
      </c>
      <c r="C74" s="159">
        <f>C75</f>
        <v>76041900</v>
      </c>
      <c r="D74" s="159">
        <f>D75</f>
        <v>76041900</v>
      </c>
    </row>
    <row r="75" spans="1:4" ht="29.25" customHeight="1">
      <c r="A75" s="160" t="s">
        <v>404</v>
      </c>
      <c r="B75" s="158" t="s">
        <v>253</v>
      </c>
      <c r="C75" s="166">
        <v>76041900</v>
      </c>
      <c r="D75" s="166">
        <v>76041900</v>
      </c>
    </row>
    <row r="76" spans="1:4" ht="30" customHeight="1">
      <c r="A76" s="35" t="s">
        <v>407</v>
      </c>
      <c r="B76" s="8" t="s">
        <v>254</v>
      </c>
      <c r="C76" s="164">
        <f>C79+C77</f>
        <v>5803300.4900000002</v>
      </c>
      <c r="D76" s="164">
        <f>D79+D77</f>
        <v>279510</v>
      </c>
    </row>
    <row r="77" spans="1:4" ht="64.5">
      <c r="A77" s="176" t="s">
        <v>536</v>
      </c>
      <c r="B77" s="177" t="s">
        <v>537</v>
      </c>
      <c r="C77" s="178">
        <f>C78</f>
        <v>5523790.4900000002</v>
      </c>
      <c r="D77" s="178">
        <f>D78</f>
        <v>0</v>
      </c>
    </row>
    <row r="78" spans="1:4" ht="68.25" customHeight="1">
      <c r="A78" s="176" t="s">
        <v>538</v>
      </c>
      <c r="B78" s="177" t="s">
        <v>539</v>
      </c>
      <c r="C78" s="178">
        <v>5523790.4900000002</v>
      </c>
      <c r="D78" s="178"/>
    </row>
    <row r="79" spans="1:4">
      <c r="A79" s="157" t="s">
        <v>408</v>
      </c>
      <c r="B79" s="123" t="s">
        <v>255</v>
      </c>
      <c r="C79" s="159">
        <f t="shared" ref="C79:D79" si="4">C80</f>
        <v>279510</v>
      </c>
      <c r="D79" s="159">
        <f t="shared" si="4"/>
        <v>279510</v>
      </c>
    </row>
    <row r="80" spans="1:4">
      <c r="A80" s="160" t="s">
        <v>409</v>
      </c>
      <c r="B80" s="123" t="s">
        <v>256</v>
      </c>
      <c r="C80" s="166">
        <v>279510</v>
      </c>
      <c r="D80" s="166">
        <v>279510</v>
      </c>
    </row>
    <row r="81" spans="1:4" ht="15.75" customHeight="1">
      <c r="A81" s="35" t="s">
        <v>410</v>
      </c>
      <c r="B81" s="126" t="s">
        <v>469</v>
      </c>
      <c r="C81" s="164">
        <f>C86+C88+C82+C84</f>
        <v>11660513.99</v>
      </c>
      <c r="D81" s="164">
        <f>D86+D88+D82+D84</f>
        <v>10258421.98</v>
      </c>
    </row>
    <row r="82" spans="1:4" ht="26.25">
      <c r="A82" s="157" t="s">
        <v>505</v>
      </c>
      <c r="B82" s="127" t="s">
        <v>257</v>
      </c>
      <c r="C82" s="159">
        <f>C83</f>
        <v>1144315.18</v>
      </c>
      <c r="D82" s="159">
        <f>D83</f>
        <v>1144315.18</v>
      </c>
    </row>
    <row r="83" spans="1:4" ht="26.25">
      <c r="A83" s="160" t="s">
        <v>504</v>
      </c>
      <c r="B83" s="127" t="s">
        <v>258</v>
      </c>
      <c r="C83" s="166">
        <v>1144315.18</v>
      </c>
      <c r="D83" s="166">
        <v>1144315.18</v>
      </c>
    </row>
    <row r="84" spans="1:4" ht="51.75">
      <c r="A84" s="125" t="s">
        <v>474</v>
      </c>
      <c r="B84" s="127" t="s">
        <v>470</v>
      </c>
      <c r="C84" s="159">
        <f>C85</f>
        <v>2070149.4</v>
      </c>
      <c r="D84" s="159">
        <f>D85</f>
        <v>690049.8</v>
      </c>
    </row>
    <row r="85" spans="1:4" ht="51.75">
      <c r="A85" s="125" t="s">
        <v>477</v>
      </c>
      <c r="B85" s="127" t="s">
        <v>471</v>
      </c>
      <c r="C85" s="159">
        <v>2070149.4</v>
      </c>
      <c r="D85" s="159">
        <v>690049.8</v>
      </c>
    </row>
    <row r="86" spans="1:4" ht="51.75">
      <c r="A86" s="125" t="s">
        <v>475</v>
      </c>
      <c r="B86" s="127" t="s">
        <v>472</v>
      </c>
      <c r="C86" s="159">
        <f>C87</f>
        <v>21992.41</v>
      </c>
      <c r="D86" s="159">
        <f>D87</f>
        <v>0</v>
      </c>
    </row>
    <row r="87" spans="1:4" ht="51.75">
      <c r="A87" s="125" t="s">
        <v>417</v>
      </c>
      <c r="B87" s="127" t="s">
        <v>473</v>
      </c>
      <c r="C87" s="166">
        <v>21992.41</v>
      </c>
      <c r="D87" s="166">
        <v>0</v>
      </c>
    </row>
    <row r="88" spans="1:4">
      <c r="A88" s="125" t="s">
        <v>476</v>
      </c>
      <c r="B88" s="127" t="s">
        <v>259</v>
      </c>
      <c r="C88" s="159">
        <f>C89</f>
        <v>8424057</v>
      </c>
      <c r="D88" s="159">
        <f>D89</f>
        <v>8424057</v>
      </c>
    </row>
    <row r="89" spans="1:4">
      <c r="A89" s="125" t="s">
        <v>418</v>
      </c>
      <c r="B89" s="127" t="s">
        <v>260</v>
      </c>
      <c r="C89" s="166">
        <v>8424057</v>
      </c>
      <c r="D89" s="166">
        <v>8424057</v>
      </c>
    </row>
    <row r="90" spans="1:4">
      <c r="A90" s="102" t="s">
        <v>540</v>
      </c>
      <c r="B90" s="113" t="s">
        <v>541</v>
      </c>
      <c r="C90" s="172">
        <f>C91+C94</f>
        <v>4140360</v>
      </c>
      <c r="D90" s="172">
        <f>D91+D94</f>
        <v>0</v>
      </c>
    </row>
    <row r="91" spans="1:4" ht="51.75">
      <c r="A91" s="31" t="s">
        <v>542</v>
      </c>
      <c r="B91" s="92" t="s">
        <v>543</v>
      </c>
      <c r="C91" s="166">
        <f>C92</f>
        <v>0</v>
      </c>
      <c r="D91" s="166">
        <f>D92</f>
        <v>0</v>
      </c>
    </row>
    <row r="92" spans="1:4" ht="51.75">
      <c r="A92" s="163" t="s">
        <v>544</v>
      </c>
      <c r="B92" s="92" t="s">
        <v>335</v>
      </c>
      <c r="C92" s="166"/>
      <c r="D92" s="166"/>
    </row>
    <row r="93" spans="1:4" ht="51.75">
      <c r="A93" s="163" t="s">
        <v>545</v>
      </c>
      <c r="B93" s="92" t="s">
        <v>546</v>
      </c>
      <c r="C93" s="166">
        <f>C94</f>
        <v>4140360</v>
      </c>
      <c r="D93" s="166">
        <f>D94</f>
        <v>0</v>
      </c>
    </row>
    <row r="94" spans="1:4" ht="51.75">
      <c r="A94" s="163" t="s">
        <v>547</v>
      </c>
      <c r="B94" s="92" t="s">
        <v>548</v>
      </c>
      <c r="C94" s="166">
        <v>4140360</v>
      </c>
      <c r="D94" s="166">
        <v>0</v>
      </c>
    </row>
    <row r="95" spans="1:4">
      <c r="A95" s="36"/>
      <c r="B95" s="8" t="s">
        <v>261</v>
      </c>
      <c r="C95" s="164">
        <f>C13+C71</f>
        <v>151538265.18000001</v>
      </c>
      <c r="D95" s="164">
        <f>D13+D71</f>
        <v>141187455.68000001</v>
      </c>
    </row>
  </sheetData>
  <mergeCells count="24">
    <mergeCell ref="B29:B30"/>
    <mergeCell ref="D29:D30"/>
    <mergeCell ref="A32:A33"/>
    <mergeCell ref="B32:B33"/>
    <mergeCell ref="C23:C24"/>
    <mergeCell ref="C29:C30"/>
    <mergeCell ref="A26:A27"/>
    <mergeCell ref="B26:B27"/>
    <mergeCell ref="A23:A24"/>
    <mergeCell ref="B23:B24"/>
    <mergeCell ref="D23:D24"/>
    <mergeCell ref="A29:A30"/>
    <mergeCell ref="A6:D6"/>
    <mergeCell ref="B11:B12"/>
    <mergeCell ref="A11:A12"/>
    <mergeCell ref="C11:D11"/>
    <mergeCell ref="B1:D1"/>
    <mergeCell ref="B2:D2"/>
    <mergeCell ref="B3:D3"/>
    <mergeCell ref="B4:D4"/>
    <mergeCell ref="B5:D5"/>
    <mergeCell ref="A7:D7"/>
    <mergeCell ref="A8:D8"/>
    <mergeCell ref="B10:D10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9"/>
  <sheetViews>
    <sheetView view="pageBreakPreview" topLeftCell="A16" zoomScale="112" zoomScaleSheetLayoutView="112" workbookViewId="0">
      <selection activeCell="C22" sqref="C22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A1" s="1"/>
      <c r="B1" s="1"/>
      <c r="C1" s="54" t="s">
        <v>322</v>
      </c>
      <c r="D1" s="54"/>
    </row>
    <row r="2" spans="1:4" ht="15.75">
      <c r="A2" s="1"/>
      <c r="B2" s="1"/>
      <c r="C2" s="54" t="s">
        <v>0</v>
      </c>
      <c r="D2" s="54"/>
    </row>
    <row r="3" spans="1:4" ht="15.75">
      <c r="A3" s="1"/>
      <c r="B3" s="1"/>
      <c r="C3" s="54" t="s">
        <v>1</v>
      </c>
      <c r="D3" s="54"/>
    </row>
    <row r="4" spans="1:4" ht="15.75">
      <c r="A4" s="1"/>
      <c r="B4" s="1"/>
      <c r="C4" s="54" t="s">
        <v>2</v>
      </c>
      <c r="D4" s="54"/>
    </row>
    <row r="5" spans="1:4" ht="15.75">
      <c r="A5" s="1"/>
      <c r="B5" s="1"/>
      <c r="C5" s="54" t="s">
        <v>388</v>
      </c>
      <c r="D5" s="54"/>
    </row>
    <row r="6" spans="1:4" ht="15.75">
      <c r="A6" s="1"/>
      <c r="B6" s="1"/>
      <c r="C6" s="54"/>
      <c r="D6" s="54"/>
    </row>
    <row r="7" spans="1:4" ht="69" customHeight="1">
      <c r="A7" s="239" t="s">
        <v>550</v>
      </c>
      <c r="B7" s="239"/>
      <c r="C7" s="239"/>
      <c r="D7" s="69"/>
    </row>
    <row r="8" spans="1:4" ht="15.75">
      <c r="A8" s="1"/>
      <c r="B8" s="1"/>
      <c r="C8" s="155"/>
      <c r="D8" s="54"/>
    </row>
    <row r="9" spans="1:4" ht="17.25" customHeight="1">
      <c r="A9" s="70"/>
      <c r="B9" s="70"/>
      <c r="C9" s="71"/>
      <c r="D9" s="72"/>
    </row>
    <row r="10" spans="1:4" ht="82.5" customHeight="1">
      <c r="A10" s="268" t="s">
        <v>323</v>
      </c>
      <c r="B10" s="269"/>
      <c r="C10" s="145" t="s">
        <v>324</v>
      </c>
      <c r="D10" s="41"/>
    </row>
    <row r="11" spans="1:4" ht="20.25" customHeight="1">
      <c r="A11" s="270" t="s">
        <v>5</v>
      </c>
      <c r="B11" s="270"/>
      <c r="C11" s="146" t="s">
        <v>4</v>
      </c>
      <c r="D11" s="73"/>
    </row>
    <row r="12" spans="1:4" ht="55.5" customHeight="1">
      <c r="A12" s="255" t="s">
        <v>397</v>
      </c>
      <c r="B12" s="255"/>
      <c r="C12" s="127" t="s">
        <v>458</v>
      </c>
      <c r="D12" s="74"/>
    </row>
    <row r="13" spans="1:4" ht="51.75" customHeight="1">
      <c r="A13" s="267" t="s">
        <v>325</v>
      </c>
      <c r="B13" s="267"/>
      <c r="C13" s="127" t="s">
        <v>459</v>
      </c>
      <c r="D13" s="74"/>
    </row>
    <row r="14" spans="1:4" ht="41.25" customHeight="1">
      <c r="A14" s="267" t="s">
        <v>326</v>
      </c>
      <c r="B14" s="267"/>
      <c r="C14" s="127" t="s">
        <v>228</v>
      </c>
      <c r="D14" s="74"/>
    </row>
    <row r="15" spans="1:4" ht="27.75" customHeight="1">
      <c r="A15" s="255" t="s">
        <v>392</v>
      </c>
      <c r="B15" s="255"/>
      <c r="C15" s="122" t="s">
        <v>327</v>
      </c>
      <c r="D15" s="74"/>
    </row>
    <row r="16" spans="1:4" ht="38.25" customHeight="1">
      <c r="A16" s="267" t="s">
        <v>398</v>
      </c>
      <c r="B16" s="267"/>
      <c r="C16" s="127" t="s">
        <v>463</v>
      </c>
      <c r="D16" s="74"/>
    </row>
    <row r="17" spans="1:4" ht="30" customHeight="1">
      <c r="A17" s="267" t="s">
        <v>328</v>
      </c>
      <c r="B17" s="267"/>
      <c r="C17" s="127" t="s">
        <v>464</v>
      </c>
      <c r="D17" s="74"/>
    </row>
    <row r="18" spans="1:4" ht="40.5" customHeight="1">
      <c r="A18" s="255" t="s">
        <v>553</v>
      </c>
      <c r="B18" s="255"/>
      <c r="C18" s="127" t="s">
        <v>554</v>
      </c>
      <c r="D18" s="74"/>
    </row>
    <row r="19" spans="1:4" ht="18.75" customHeight="1">
      <c r="A19" s="267" t="s">
        <v>329</v>
      </c>
      <c r="B19" s="267"/>
      <c r="C19" s="122" t="s">
        <v>330</v>
      </c>
      <c r="D19" s="74"/>
    </row>
    <row r="20" spans="1:4" ht="27" customHeight="1">
      <c r="A20" s="267" t="s">
        <v>414</v>
      </c>
      <c r="B20" s="267"/>
      <c r="C20" s="122" t="s">
        <v>331</v>
      </c>
      <c r="D20" s="74"/>
    </row>
    <row r="21" spans="1:4" ht="29.25" customHeight="1">
      <c r="A21" s="267" t="s">
        <v>415</v>
      </c>
      <c r="B21" s="267"/>
      <c r="C21" s="89" t="s">
        <v>393</v>
      </c>
      <c r="D21" s="74"/>
    </row>
    <row r="22" spans="1:4" ht="53.25" customHeight="1">
      <c r="A22" s="271" t="s">
        <v>535</v>
      </c>
      <c r="B22" s="272"/>
      <c r="C22" s="122" t="s">
        <v>885</v>
      </c>
      <c r="D22" s="74"/>
    </row>
    <row r="23" spans="1:4" ht="54.75" customHeight="1">
      <c r="A23" s="273" t="s">
        <v>538</v>
      </c>
      <c r="B23" s="274"/>
      <c r="C23" s="177" t="s">
        <v>539</v>
      </c>
      <c r="D23" s="74"/>
    </row>
    <row r="24" spans="1:4" ht="19.5" customHeight="1">
      <c r="A24" s="267" t="s">
        <v>416</v>
      </c>
      <c r="B24" s="267"/>
      <c r="C24" s="122" t="s">
        <v>332</v>
      </c>
      <c r="D24" s="74"/>
    </row>
    <row r="25" spans="1:4" ht="42" customHeight="1">
      <c r="A25" s="267" t="s">
        <v>417</v>
      </c>
      <c r="B25" s="267"/>
      <c r="C25" s="144" t="s">
        <v>290</v>
      </c>
      <c r="D25" s="74"/>
    </row>
    <row r="26" spans="1:4" ht="42" customHeight="1">
      <c r="A26" s="255" t="s">
        <v>411</v>
      </c>
      <c r="B26" s="255"/>
      <c r="C26" s="144" t="s">
        <v>400</v>
      </c>
      <c r="D26" s="74"/>
    </row>
    <row r="27" spans="1:4" ht="27" customHeight="1">
      <c r="A27" s="267" t="s">
        <v>506</v>
      </c>
      <c r="B27" s="267"/>
      <c r="C27" s="122" t="s">
        <v>333</v>
      </c>
      <c r="D27" s="74"/>
    </row>
    <row r="28" spans="1:4" ht="20.25" customHeight="1">
      <c r="A28" s="267" t="s">
        <v>418</v>
      </c>
      <c r="B28" s="267"/>
      <c r="C28" s="122" t="s">
        <v>334</v>
      </c>
      <c r="D28" s="74"/>
    </row>
    <row r="29" spans="1:4" ht="40.5" customHeight="1">
      <c r="A29" s="255" t="s">
        <v>419</v>
      </c>
      <c r="B29" s="255"/>
      <c r="C29" s="144" t="s">
        <v>335</v>
      </c>
      <c r="D29" s="74"/>
    </row>
    <row r="30" spans="1:4" ht="40.5" customHeight="1">
      <c r="A30" s="273" t="s">
        <v>547</v>
      </c>
      <c r="B30" s="274"/>
      <c r="C30" s="92" t="s">
        <v>548</v>
      </c>
      <c r="D30" s="74"/>
    </row>
    <row r="31" spans="1:4" ht="40.5" customHeight="1">
      <c r="A31" s="255" t="s">
        <v>502</v>
      </c>
      <c r="B31" s="255"/>
      <c r="C31" s="89" t="s">
        <v>394</v>
      </c>
      <c r="D31" s="74"/>
    </row>
    <row r="32" spans="1:4" ht="27.75" customHeight="1">
      <c r="A32" s="255" t="s">
        <v>503</v>
      </c>
      <c r="B32" s="255"/>
      <c r="C32" s="89" t="s">
        <v>395</v>
      </c>
      <c r="D32" s="74"/>
    </row>
    <row r="33" spans="1:4" ht="24" customHeight="1">
      <c r="A33" s="276" t="s">
        <v>500</v>
      </c>
      <c r="B33" s="272"/>
      <c r="C33" s="179" t="s">
        <v>501</v>
      </c>
      <c r="D33" s="74"/>
    </row>
    <row r="34" spans="1:4" ht="51.75" customHeight="1">
      <c r="A34" s="271" t="s">
        <v>524</v>
      </c>
      <c r="B34" s="272"/>
      <c r="C34" s="173" t="s">
        <v>525</v>
      </c>
      <c r="D34" s="74"/>
    </row>
    <row r="35" spans="1:4" ht="65.25" customHeight="1">
      <c r="A35" s="271" t="s">
        <v>526</v>
      </c>
      <c r="B35" s="272"/>
      <c r="C35" s="173" t="s">
        <v>527</v>
      </c>
      <c r="D35" s="74"/>
    </row>
    <row r="36" spans="1:4" ht="51" customHeight="1">
      <c r="A36" s="271" t="s">
        <v>528</v>
      </c>
      <c r="B36" s="272"/>
      <c r="C36" s="173" t="s">
        <v>529</v>
      </c>
      <c r="D36" s="74"/>
    </row>
    <row r="37" spans="1:4" ht="54" customHeight="1">
      <c r="A37" s="279" t="s">
        <v>530</v>
      </c>
      <c r="B37" s="280"/>
      <c r="C37" s="180" t="s">
        <v>531</v>
      </c>
      <c r="D37" s="74"/>
    </row>
    <row r="38" spans="1:4" ht="54" customHeight="1">
      <c r="A38" s="277" t="s">
        <v>532</v>
      </c>
      <c r="B38" s="278"/>
      <c r="C38" s="127" t="s">
        <v>533</v>
      </c>
      <c r="D38" s="74"/>
    </row>
    <row r="39" spans="1:4" ht="20.25" customHeight="1">
      <c r="A39" s="270" t="s">
        <v>6</v>
      </c>
      <c r="B39" s="270"/>
      <c r="C39" s="146" t="s">
        <v>336</v>
      </c>
      <c r="D39" s="73"/>
    </row>
    <row r="40" spans="1:4" ht="30.75" customHeight="1">
      <c r="A40" s="267" t="s">
        <v>337</v>
      </c>
      <c r="B40" s="267"/>
      <c r="C40" s="122" t="s">
        <v>327</v>
      </c>
      <c r="D40" s="74"/>
    </row>
    <row r="41" spans="1:4">
      <c r="A41" s="267" t="s">
        <v>338</v>
      </c>
      <c r="B41" s="267"/>
      <c r="C41" s="122" t="s">
        <v>320</v>
      </c>
      <c r="D41" s="74"/>
    </row>
    <row r="42" spans="1:4" ht="21" customHeight="1">
      <c r="A42" s="270" t="s">
        <v>339</v>
      </c>
      <c r="B42" s="270"/>
      <c r="C42" s="146" t="s">
        <v>340</v>
      </c>
      <c r="D42" s="73"/>
    </row>
    <row r="43" spans="1:4" ht="49.5" customHeight="1">
      <c r="A43" s="275" t="s">
        <v>341</v>
      </c>
      <c r="B43" s="275"/>
      <c r="C43" s="127" t="s">
        <v>209</v>
      </c>
      <c r="D43" s="74"/>
    </row>
    <row r="44" spans="1:4" ht="69" customHeight="1">
      <c r="A44" s="275" t="s">
        <v>342</v>
      </c>
      <c r="B44" s="275"/>
      <c r="C44" s="127" t="s">
        <v>436</v>
      </c>
      <c r="D44" s="74"/>
    </row>
    <row r="45" spans="1:4" ht="27" customHeight="1">
      <c r="A45" s="275" t="s">
        <v>343</v>
      </c>
      <c r="B45" s="275"/>
      <c r="C45" s="127" t="s">
        <v>437</v>
      </c>
      <c r="D45" s="74"/>
    </row>
    <row r="46" spans="1:4" ht="55.5" customHeight="1">
      <c r="A46" s="275" t="s">
        <v>344</v>
      </c>
      <c r="B46" s="275"/>
      <c r="C46" s="127" t="s">
        <v>438</v>
      </c>
      <c r="D46" s="74"/>
    </row>
    <row r="47" spans="1:4" ht="18" customHeight="1">
      <c r="A47" s="267" t="s">
        <v>345</v>
      </c>
      <c r="B47" s="267"/>
      <c r="C47" s="122" t="s">
        <v>346</v>
      </c>
      <c r="D47" s="74"/>
    </row>
    <row r="48" spans="1:4" ht="26.25">
      <c r="A48" s="267" t="s">
        <v>347</v>
      </c>
      <c r="B48" s="267"/>
      <c r="C48" s="127" t="s">
        <v>478</v>
      </c>
      <c r="D48" s="74"/>
    </row>
    <row r="49" spans="1:4" ht="19.5" customHeight="1">
      <c r="A49" s="267" t="s">
        <v>348</v>
      </c>
      <c r="B49" s="267"/>
      <c r="C49" s="122" t="s">
        <v>349</v>
      </c>
      <c r="D49" s="74"/>
    </row>
    <row r="50" spans="1:4" ht="18" customHeight="1">
      <c r="A50" s="267" t="s">
        <v>350</v>
      </c>
      <c r="B50" s="267"/>
      <c r="C50" s="122" t="s">
        <v>351</v>
      </c>
      <c r="D50" s="74"/>
    </row>
    <row r="51" spans="1:4" ht="21" customHeight="1">
      <c r="A51" s="270" t="s">
        <v>7</v>
      </c>
      <c r="B51" s="270"/>
      <c r="C51" s="53" t="s">
        <v>352</v>
      </c>
      <c r="D51" s="73"/>
    </row>
    <row r="52" spans="1:4" ht="36.75" customHeight="1">
      <c r="A52" s="267" t="s">
        <v>449</v>
      </c>
      <c r="B52" s="267"/>
      <c r="C52" s="254" t="s">
        <v>445</v>
      </c>
      <c r="D52" s="74"/>
    </row>
    <row r="53" spans="1:4" ht="27" customHeight="1">
      <c r="A53" s="267"/>
      <c r="B53" s="267"/>
      <c r="C53" s="254"/>
      <c r="D53" s="74"/>
    </row>
    <row r="54" spans="1:4" ht="27" customHeight="1">
      <c r="A54" s="267" t="s">
        <v>450</v>
      </c>
      <c r="B54" s="267"/>
      <c r="C54" s="254" t="s">
        <v>446</v>
      </c>
      <c r="D54" s="74"/>
    </row>
    <row r="55" spans="1:4" ht="50.25" customHeight="1">
      <c r="A55" s="267"/>
      <c r="B55" s="267"/>
      <c r="C55" s="254"/>
      <c r="D55" s="74"/>
    </row>
    <row r="56" spans="1:4" ht="66" customHeight="1">
      <c r="A56" s="267" t="s">
        <v>451</v>
      </c>
      <c r="B56" s="267"/>
      <c r="C56" s="254" t="s">
        <v>447</v>
      </c>
      <c r="D56" s="74"/>
    </row>
    <row r="57" spans="1:4" ht="3" hidden="1" customHeight="1">
      <c r="A57" s="267"/>
      <c r="B57" s="267"/>
      <c r="C57" s="254"/>
      <c r="D57" s="74"/>
    </row>
    <row r="58" spans="1:4" ht="68.25" customHeight="1">
      <c r="A58" s="255" t="s">
        <v>452</v>
      </c>
      <c r="B58" s="255"/>
      <c r="C58" s="254" t="s">
        <v>448</v>
      </c>
      <c r="D58" s="74"/>
    </row>
    <row r="59" spans="1:4" ht="0.75" customHeight="1">
      <c r="A59" s="255"/>
      <c r="B59" s="255"/>
      <c r="C59" s="254"/>
    </row>
  </sheetData>
  <mergeCells count="51">
    <mergeCell ref="A36:B36"/>
    <mergeCell ref="A37:B37"/>
    <mergeCell ref="A58:B59"/>
    <mergeCell ref="C58:C59"/>
    <mergeCell ref="A51:B51"/>
    <mergeCell ref="A52:B53"/>
    <mergeCell ref="C52:C53"/>
    <mergeCell ref="A54:B55"/>
    <mergeCell ref="C54:C55"/>
    <mergeCell ref="A56:B57"/>
    <mergeCell ref="C56:C57"/>
    <mergeCell ref="A46:B46"/>
    <mergeCell ref="A47:B47"/>
    <mergeCell ref="A48:B48"/>
    <mergeCell ref="A49:B49"/>
    <mergeCell ref="A50:B50"/>
    <mergeCell ref="A42:B42"/>
    <mergeCell ref="A43:B43"/>
    <mergeCell ref="A44:B44"/>
    <mergeCell ref="A45:B45"/>
    <mergeCell ref="A28:B28"/>
    <mergeCell ref="A29:B29"/>
    <mergeCell ref="A39:B39"/>
    <mergeCell ref="A40:B40"/>
    <mergeCell ref="A41:B41"/>
    <mergeCell ref="A31:B31"/>
    <mergeCell ref="A32:B32"/>
    <mergeCell ref="A33:B33"/>
    <mergeCell ref="A38:B38"/>
    <mergeCell ref="A30:B30"/>
    <mergeCell ref="A34:B34"/>
    <mergeCell ref="A35:B35"/>
    <mergeCell ref="A20:B20"/>
    <mergeCell ref="A24:B24"/>
    <mergeCell ref="A27:B27"/>
    <mergeCell ref="A21:B21"/>
    <mergeCell ref="A26:B26"/>
    <mergeCell ref="A25:B25"/>
    <mergeCell ref="A22:B22"/>
    <mergeCell ref="A23:B23"/>
    <mergeCell ref="A19:B19"/>
    <mergeCell ref="A14:B14"/>
    <mergeCell ref="A15:B15"/>
    <mergeCell ref="A16:B16"/>
    <mergeCell ref="A17:B17"/>
    <mergeCell ref="A18:B18"/>
    <mergeCell ref="A13:B13"/>
    <mergeCell ref="A7:C7"/>
    <mergeCell ref="A10:B10"/>
    <mergeCell ref="A11:B11"/>
    <mergeCell ref="A12:B12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zoomScaleSheetLayoutView="100" workbookViewId="0">
      <selection activeCell="I28" sqref="I28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42" t="s">
        <v>263</v>
      </c>
      <c r="B1" s="294"/>
      <c r="C1" s="294"/>
      <c r="D1" s="294"/>
      <c r="E1" s="294"/>
    </row>
    <row r="2" spans="1:5" ht="15.75">
      <c r="A2" s="242" t="s">
        <v>262</v>
      </c>
      <c r="B2" s="294"/>
      <c r="C2" s="294"/>
      <c r="D2" s="294"/>
      <c r="E2" s="294"/>
    </row>
    <row r="3" spans="1:5" ht="15.75">
      <c r="A3" s="37"/>
      <c r="B3" s="242" t="s">
        <v>1</v>
      </c>
      <c r="C3" s="242"/>
      <c r="D3" s="242"/>
      <c r="E3" s="242"/>
    </row>
    <row r="4" spans="1:5" ht="15.75">
      <c r="A4" s="38"/>
      <c r="B4" s="242" t="s">
        <v>2</v>
      </c>
      <c r="C4" s="242"/>
      <c r="D4" s="242"/>
      <c r="E4" s="242"/>
    </row>
    <row r="5" spans="1:5" ht="15.75">
      <c r="A5" s="39"/>
      <c r="B5" s="242" t="s">
        <v>303</v>
      </c>
      <c r="C5" s="242"/>
      <c r="D5" s="242"/>
      <c r="E5" s="242"/>
    </row>
    <row r="6" spans="1:5" ht="15.75">
      <c r="A6" s="39"/>
      <c r="B6" s="43"/>
      <c r="C6" s="43"/>
      <c r="D6" s="43"/>
      <c r="E6" s="43"/>
    </row>
    <row r="7" spans="1:5" ht="15.75" customHeight="1">
      <c r="A7" s="259" t="s">
        <v>264</v>
      </c>
      <c r="B7" s="259"/>
      <c r="C7" s="259"/>
      <c r="D7" s="259"/>
      <c r="E7" s="259"/>
    </row>
    <row r="8" spans="1:5" ht="10.5" customHeight="1">
      <c r="A8" s="259" t="s">
        <v>555</v>
      </c>
      <c r="B8" s="259"/>
      <c r="C8" s="259"/>
      <c r="D8" s="259"/>
      <c r="E8" s="259"/>
    </row>
    <row r="9" spans="1:5" ht="8.25" customHeight="1">
      <c r="A9" s="259"/>
      <c r="B9" s="259"/>
      <c r="C9" s="259"/>
      <c r="D9" s="259"/>
      <c r="E9" s="259"/>
    </row>
    <row r="10" spans="1:5" ht="15.75" customHeight="1">
      <c r="A10" s="259" t="s">
        <v>556</v>
      </c>
      <c r="B10" s="259"/>
      <c r="C10" s="259"/>
      <c r="D10" s="259"/>
      <c r="E10" s="259"/>
    </row>
    <row r="11" spans="1:5" ht="15" customHeight="1">
      <c r="A11" s="266" t="s">
        <v>433</v>
      </c>
      <c r="B11" s="291"/>
      <c r="C11" s="291"/>
      <c r="D11" s="291"/>
      <c r="E11" s="291"/>
    </row>
    <row r="12" spans="1:5" ht="15" customHeight="1">
      <c r="A12" s="267" t="s">
        <v>265</v>
      </c>
      <c r="B12" s="267" t="s">
        <v>266</v>
      </c>
      <c r="C12" s="215" t="s">
        <v>413</v>
      </c>
      <c r="D12" s="215" t="s">
        <v>479</v>
      </c>
      <c r="E12" s="292" t="s">
        <v>552</v>
      </c>
    </row>
    <row r="13" spans="1:5" ht="23.25" customHeight="1">
      <c r="A13" s="267"/>
      <c r="B13" s="267"/>
      <c r="C13" s="45"/>
      <c r="D13" s="45"/>
      <c r="E13" s="293"/>
    </row>
    <row r="14" spans="1:5" ht="15" customHeight="1">
      <c r="A14" s="251" t="s">
        <v>267</v>
      </c>
      <c r="B14" s="288" t="s">
        <v>268</v>
      </c>
      <c r="C14" s="289">
        <f>C16</f>
        <v>0</v>
      </c>
      <c r="D14" s="289">
        <f t="shared" ref="D14:E14" si="0">D16</f>
        <v>0</v>
      </c>
      <c r="E14" s="289">
        <f t="shared" si="0"/>
        <v>0</v>
      </c>
    </row>
    <row r="15" spans="1:5">
      <c r="A15" s="251"/>
      <c r="B15" s="288"/>
      <c r="C15" s="289"/>
      <c r="D15" s="289"/>
      <c r="E15" s="289"/>
    </row>
    <row r="16" spans="1:5" ht="15" customHeight="1">
      <c r="A16" s="251" t="s">
        <v>269</v>
      </c>
      <c r="B16" s="288" t="s">
        <v>270</v>
      </c>
      <c r="C16" s="289">
        <f>C18+C23</f>
        <v>0</v>
      </c>
      <c r="D16" s="289">
        <f t="shared" ref="D16:E16" si="1">D18+D23</f>
        <v>0</v>
      </c>
      <c r="E16" s="289">
        <f t="shared" si="1"/>
        <v>0</v>
      </c>
    </row>
    <row r="17" spans="1:5">
      <c r="A17" s="251"/>
      <c r="B17" s="288"/>
      <c r="C17" s="289"/>
      <c r="D17" s="289"/>
      <c r="E17" s="289"/>
    </row>
    <row r="18" spans="1:5" ht="25.5">
      <c r="A18" s="44" t="s">
        <v>271</v>
      </c>
      <c r="B18" s="40" t="s">
        <v>272</v>
      </c>
      <c r="C18" s="133">
        <f>C19</f>
        <v>-214161126.55000001</v>
      </c>
      <c r="D18" s="133">
        <f t="shared" ref="D18:E20" si="2">D19</f>
        <v>-151538265.18000001</v>
      </c>
      <c r="E18" s="133">
        <f t="shared" si="2"/>
        <v>-141187455.68000001</v>
      </c>
    </row>
    <row r="19" spans="1:5" ht="25.5">
      <c r="A19" s="44" t="s">
        <v>273</v>
      </c>
      <c r="B19" s="40" t="s">
        <v>274</v>
      </c>
      <c r="C19" s="133">
        <f>C20</f>
        <v>-214161126.55000001</v>
      </c>
      <c r="D19" s="133">
        <f t="shared" si="2"/>
        <v>-151538265.18000001</v>
      </c>
      <c r="E19" s="133">
        <f t="shared" si="2"/>
        <v>-141187455.68000001</v>
      </c>
    </row>
    <row r="20" spans="1:5" ht="25.5">
      <c r="A20" s="44" t="s">
        <v>275</v>
      </c>
      <c r="B20" s="40" t="s">
        <v>276</v>
      </c>
      <c r="C20" s="133">
        <f>C21</f>
        <v>-214161126.55000001</v>
      </c>
      <c r="D20" s="133">
        <f t="shared" si="2"/>
        <v>-151538265.18000001</v>
      </c>
      <c r="E20" s="133">
        <f t="shared" si="2"/>
        <v>-141187455.68000001</v>
      </c>
    </row>
    <row r="21" spans="1:5" ht="15" customHeight="1">
      <c r="A21" s="267" t="s">
        <v>277</v>
      </c>
      <c r="B21" s="290" t="s">
        <v>278</v>
      </c>
      <c r="C21" s="285">
        <v>-214161126.55000001</v>
      </c>
      <c r="D21" s="285">
        <v>-151538265.18000001</v>
      </c>
      <c r="E21" s="286">
        <v>-141187455.68000001</v>
      </c>
    </row>
    <row r="22" spans="1:5" ht="24.75" customHeight="1">
      <c r="A22" s="267"/>
      <c r="B22" s="290"/>
      <c r="C22" s="285"/>
      <c r="D22" s="285"/>
      <c r="E22" s="287"/>
    </row>
    <row r="23" spans="1:5" ht="25.5">
      <c r="A23" s="44" t="s">
        <v>279</v>
      </c>
      <c r="B23" s="40" t="s">
        <v>280</v>
      </c>
      <c r="C23" s="133">
        <f>C24</f>
        <v>214161126.55000001</v>
      </c>
      <c r="D23" s="133">
        <f t="shared" ref="D23:E24" si="3">D24</f>
        <v>151538265.18000001</v>
      </c>
      <c r="E23" s="133">
        <f t="shared" si="3"/>
        <v>141187455.68000001</v>
      </c>
    </row>
    <row r="24" spans="1:5" ht="25.5">
      <c r="A24" s="44" t="s">
        <v>281</v>
      </c>
      <c r="B24" s="40" t="s">
        <v>282</v>
      </c>
      <c r="C24" s="133">
        <f>C25</f>
        <v>214161126.55000001</v>
      </c>
      <c r="D24" s="133">
        <f t="shared" si="3"/>
        <v>151538265.18000001</v>
      </c>
      <c r="E24" s="133">
        <f t="shared" si="3"/>
        <v>141187455.68000001</v>
      </c>
    </row>
    <row r="25" spans="1:5" ht="25.5">
      <c r="A25" s="44" t="s">
        <v>283</v>
      </c>
      <c r="B25" s="40" t="s">
        <v>284</v>
      </c>
      <c r="C25" s="133">
        <f>C26</f>
        <v>214161126.55000001</v>
      </c>
      <c r="D25" s="133">
        <f>D26</f>
        <v>151538265.18000001</v>
      </c>
      <c r="E25" s="133">
        <f>E26</f>
        <v>141187455.68000001</v>
      </c>
    </row>
    <row r="26" spans="1:5" ht="15" customHeight="1">
      <c r="A26" s="281" t="s">
        <v>285</v>
      </c>
      <c r="B26" s="283" t="s">
        <v>286</v>
      </c>
      <c r="C26" s="285">
        <v>214161126.55000001</v>
      </c>
      <c r="D26" s="285">
        <v>151538265.18000001</v>
      </c>
      <c r="E26" s="286">
        <v>141187455.68000001</v>
      </c>
    </row>
    <row r="27" spans="1:5">
      <c r="A27" s="282"/>
      <c r="B27" s="284"/>
      <c r="C27" s="285"/>
      <c r="D27" s="285"/>
      <c r="E27" s="287"/>
    </row>
    <row r="28" spans="1:5">
      <c r="A28" s="41"/>
      <c r="B28" s="42"/>
      <c r="C28" s="42"/>
      <c r="D28" s="42"/>
      <c r="E28" s="41"/>
    </row>
    <row r="29" spans="1:5">
      <c r="A29" s="41"/>
      <c r="B29" s="42"/>
      <c r="C29" s="42"/>
      <c r="D29" s="42"/>
      <c r="E29" s="41"/>
    </row>
    <row r="30" spans="1:5" ht="15.75">
      <c r="A30" s="1"/>
    </row>
    <row r="31" spans="1:5" ht="15.75">
      <c r="A31" s="1"/>
    </row>
    <row r="32" spans="1:5" ht="15.75">
      <c r="A32" s="1"/>
    </row>
  </sheetData>
  <mergeCells count="32">
    <mergeCell ref="A8:E9"/>
    <mergeCell ref="A1:E1"/>
    <mergeCell ref="A2:E2"/>
    <mergeCell ref="B3:E3"/>
    <mergeCell ref="B4:E4"/>
    <mergeCell ref="B5:E5"/>
    <mergeCell ref="A7:E7"/>
    <mergeCell ref="A14:A15"/>
    <mergeCell ref="B14:B15"/>
    <mergeCell ref="C14:C15"/>
    <mergeCell ref="D14:D15"/>
    <mergeCell ref="E14:E15"/>
    <mergeCell ref="A10:E10"/>
    <mergeCell ref="A11:E11"/>
    <mergeCell ref="A12:A13"/>
    <mergeCell ref="B12:B13"/>
    <mergeCell ref="E12:E13"/>
    <mergeCell ref="A21:A22"/>
    <mergeCell ref="B21:B22"/>
    <mergeCell ref="C21:C22"/>
    <mergeCell ref="D21:D22"/>
    <mergeCell ref="E21:E22"/>
    <mergeCell ref="A16:A17"/>
    <mergeCell ref="B16:B17"/>
    <mergeCell ref="C16:C17"/>
    <mergeCell ref="D16:D17"/>
    <mergeCell ref="E16:E17"/>
    <mergeCell ref="A26:A27"/>
    <mergeCell ref="B26:B27"/>
    <mergeCell ref="C26:C27"/>
    <mergeCell ref="D26:D27"/>
    <mergeCell ref="E26:E27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view="pageBreakPreview" zoomScaleSheetLayoutView="100" workbookViewId="0">
      <selection activeCell="J13" sqref="J13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353</v>
      </c>
    </row>
    <row r="2" spans="1:3" ht="15.75">
      <c r="C2" s="3" t="s">
        <v>0</v>
      </c>
    </row>
    <row r="3" spans="1:3" ht="15.75">
      <c r="C3" s="3" t="s">
        <v>1</v>
      </c>
    </row>
    <row r="4" spans="1:3" ht="18.75">
      <c r="A4" s="2"/>
      <c r="C4" s="3" t="s">
        <v>2</v>
      </c>
    </row>
    <row r="5" spans="1:3" ht="18.75">
      <c r="A5" s="2"/>
      <c r="C5" s="3" t="s">
        <v>321</v>
      </c>
    </row>
    <row r="6" spans="1:3" ht="18.75">
      <c r="A6" s="2"/>
      <c r="C6" s="3"/>
    </row>
    <row r="7" spans="1:3" ht="15.75">
      <c r="A7" s="39"/>
    </row>
    <row r="8" spans="1:3">
      <c r="A8" s="259" t="s">
        <v>354</v>
      </c>
      <c r="B8" s="295"/>
      <c r="C8" s="295"/>
    </row>
    <row r="9" spans="1:3" ht="15.75" customHeight="1">
      <c r="A9" s="259" t="s">
        <v>557</v>
      </c>
      <c r="B9" s="295"/>
      <c r="C9" s="295"/>
    </row>
    <row r="10" spans="1:3">
      <c r="A10" s="259" t="s">
        <v>556</v>
      </c>
      <c r="B10" s="295"/>
      <c r="C10" s="295"/>
    </row>
    <row r="11" spans="1:3" ht="15.75">
      <c r="A11" s="66"/>
    </row>
    <row r="12" spans="1:3" ht="75" customHeight="1">
      <c r="A12" s="267" t="s">
        <v>355</v>
      </c>
      <c r="B12" s="267"/>
      <c r="C12" s="267" t="s">
        <v>356</v>
      </c>
    </row>
    <row r="13" spans="1:3" ht="138.75" customHeight="1">
      <c r="A13" s="59" t="s">
        <v>357</v>
      </c>
      <c r="B13" s="59" t="s">
        <v>358</v>
      </c>
      <c r="C13" s="267"/>
    </row>
    <row r="14" spans="1:3" ht="38.25" customHeight="1">
      <c r="A14" s="10" t="s">
        <v>5</v>
      </c>
      <c r="B14" s="27"/>
      <c r="C14" s="62" t="s">
        <v>359</v>
      </c>
    </row>
    <row r="15" spans="1:3" ht="40.5" customHeight="1">
      <c r="A15" s="56" t="s">
        <v>5</v>
      </c>
      <c r="B15" s="59" t="s">
        <v>360</v>
      </c>
      <c r="C15" s="63" t="s">
        <v>278</v>
      </c>
    </row>
    <row r="16" spans="1:3" ht="38.25" customHeight="1">
      <c r="A16" s="56" t="s">
        <v>5</v>
      </c>
      <c r="B16" s="59" t="s">
        <v>361</v>
      </c>
      <c r="C16" s="63" t="s">
        <v>286</v>
      </c>
    </row>
    <row r="17" spans="1:3">
      <c r="A17" s="75"/>
      <c r="B17" s="75"/>
      <c r="C17" s="76"/>
    </row>
    <row r="18" spans="1:3" ht="32.25" customHeight="1">
      <c r="A18" s="77"/>
      <c r="B18" s="77"/>
      <c r="C18" s="78"/>
    </row>
    <row r="19" spans="1:3">
      <c r="A19" s="78"/>
      <c r="B19" s="77"/>
      <c r="C19" s="78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79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2"/>
  <sheetViews>
    <sheetView view="pageBreakPreview" topLeftCell="A233" zoomScale="112" zoomScaleSheetLayoutView="112" workbookViewId="0">
      <selection activeCell="H235" sqref="H235"/>
    </sheetView>
  </sheetViews>
  <sheetFormatPr defaultRowHeight="12.75"/>
  <cols>
    <col min="1" max="1" width="74" style="217" customWidth="1"/>
    <col min="2" max="2" width="11.5703125" style="217" customWidth="1"/>
    <col min="3" max="3" width="5.42578125" style="217" customWidth="1"/>
    <col min="4" max="4" width="15.140625" style="217" customWidth="1"/>
    <col min="5" max="16384" width="9.140625" style="217"/>
  </cols>
  <sheetData>
    <row r="1" spans="1:4" ht="15.75">
      <c r="A1" s="301" t="s">
        <v>119</v>
      </c>
      <c r="B1" s="301"/>
      <c r="C1" s="301"/>
      <c r="D1" s="301"/>
    </row>
    <row r="2" spans="1:4" ht="15.75">
      <c r="A2" s="301" t="s">
        <v>0</v>
      </c>
      <c r="B2" s="301"/>
      <c r="C2" s="301"/>
      <c r="D2" s="301"/>
    </row>
    <row r="3" spans="1:4" ht="15.75" customHeight="1">
      <c r="A3" s="216"/>
      <c r="B3" s="301" t="s">
        <v>1</v>
      </c>
      <c r="C3" s="301"/>
      <c r="D3" s="301"/>
    </row>
    <row r="4" spans="1:4" ht="15.75" customHeight="1">
      <c r="A4" s="216"/>
      <c r="B4" s="301" t="s">
        <v>2</v>
      </c>
      <c r="C4" s="301"/>
      <c r="D4" s="301"/>
    </row>
    <row r="5" spans="1:4" ht="15.75">
      <c r="A5" s="301" t="s">
        <v>299</v>
      </c>
      <c r="B5" s="301"/>
      <c r="C5" s="301"/>
      <c r="D5" s="301"/>
    </row>
    <row r="6" spans="1:4" ht="15.75">
      <c r="A6" s="147"/>
      <c r="B6" s="147"/>
      <c r="C6" s="147"/>
      <c r="D6" s="147"/>
    </row>
    <row r="7" spans="1:4" ht="15.75">
      <c r="A7" s="296" t="s">
        <v>8</v>
      </c>
      <c r="B7" s="297"/>
      <c r="C7" s="297"/>
      <c r="D7" s="297"/>
    </row>
    <row r="8" spans="1:4" ht="15.75" customHeight="1">
      <c r="A8" s="296" t="s">
        <v>19</v>
      </c>
      <c r="B8" s="297"/>
      <c r="C8" s="297"/>
      <c r="D8" s="297"/>
    </row>
    <row r="9" spans="1:4" ht="15.75" customHeight="1">
      <c r="A9" s="296" t="s">
        <v>20</v>
      </c>
      <c r="B9" s="297"/>
      <c r="C9" s="297"/>
      <c r="D9" s="297"/>
    </row>
    <row r="10" spans="1:4" ht="50.25" customHeight="1">
      <c r="A10" s="296" t="s">
        <v>558</v>
      </c>
      <c r="B10" s="297"/>
      <c r="C10" s="297"/>
      <c r="D10" s="297"/>
    </row>
    <row r="11" spans="1:4" ht="21.75" customHeight="1">
      <c r="A11" s="298" t="s">
        <v>401</v>
      </c>
      <c r="B11" s="299"/>
      <c r="C11" s="299"/>
      <c r="D11" s="299"/>
    </row>
    <row r="12" spans="1:4" ht="15.75" customHeight="1">
      <c r="A12" s="300" t="s">
        <v>9</v>
      </c>
      <c r="B12" s="300" t="s">
        <v>10</v>
      </c>
      <c r="C12" s="300" t="s">
        <v>11</v>
      </c>
      <c r="D12" s="302" t="s">
        <v>549</v>
      </c>
    </row>
    <row r="13" spans="1:4" ht="34.5" customHeight="1">
      <c r="A13" s="300"/>
      <c r="B13" s="300"/>
      <c r="C13" s="300"/>
      <c r="D13" s="303"/>
    </row>
    <row r="14" spans="1:4" ht="32.25" customHeight="1">
      <c r="A14" s="96" t="s">
        <v>675</v>
      </c>
      <c r="B14" s="103" t="s">
        <v>676</v>
      </c>
      <c r="C14" s="31"/>
      <c r="D14" s="134">
        <f>D15+D26+D33+D37+D60+D68+D79+D84+D89</f>
        <v>133238263.15000001</v>
      </c>
    </row>
    <row r="15" spans="1:4" s="218" customFormat="1" ht="17.25" customHeight="1">
      <c r="A15" s="96" t="s">
        <v>79</v>
      </c>
      <c r="B15" s="103" t="s">
        <v>677</v>
      </c>
      <c r="C15" s="102"/>
      <c r="D15" s="134">
        <f>D16+D22+D24</f>
        <v>3630321.04</v>
      </c>
    </row>
    <row r="16" spans="1:4" ht="27.75" customHeight="1">
      <c r="A16" s="99" t="s">
        <v>80</v>
      </c>
      <c r="B16" s="193" t="s">
        <v>678</v>
      </c>
      <c r="C16" s="91"/>
      <c r="D16" s="135">
        <f>D19+D20+D21+D18+D17</f>
        <v>2453254.3400000003</v>
      </c>
    </row>
    <row r="17" spans="1:4" ht="27.75" customHeight="1">
      <c r="A17" s="111" t="s">
        <v>426</v>
      </c>
      <c r="B17" s="193" t="s">
        <v>679</v>
      </c>
      <c r="C17" s="91">
        <v>200</v>
      </c>
      <c r="D17" s="135"/>
    </row>
    <row r="18" spans="1:4" ht="38.25" customHeight="1">
      <c r="A18" s="111" t="s">
        <v>427</v>
      </c>
      <c r="B18" s="193" t="s">
        <v>679</v>
      </c>
      <c r="C18" s="91">
        <v>600</v>
      </c>
      <c r="D18" s="135"/>
    </row>
    <row r="19" spans="1:4" ht="26.25" customHeight="1">
      <c r="A19" s="32" t="s">
        <v>680</v>
      </c>
      <c r="B19" s="193" t="s">
        <v>681</v>
      </c>
      <c r="C19" s="195">
        <v>200</v>
      </c>
      <c r="D19" s="135">
        <v>1060475.25</v>
      </c>
    </row>
    <row r="20" spans="1:4" ht="41.25" customHeight="1">
      <c r="A20" s="32" t="s">
        <v>682</v>
      </c>
      <c r="B20" s="193" t="s">
        <v>681</v>
      </c>
      <c r="C20" s="195">
        <v>600</v>
      </c>
      <c r="D20" s="135">
        <v>659292.93000000005</v>
      </c>
    </row>
    <row r="21" spans="1:4" ht="38.25">
      <c r="A21" s="92" t="s">
        <v>683</v>
      </c>
      <c r="B21" s="193" t="s">
        <v>684</v>
      </c>
      <c r="C21" s="195">
        <v>200</v>
      </c>
      <c r="D21" s="135">
        <v>733486.16</v>
      </c>
    </row>
    <row r="22" spans="1:4" ht="21" customHeight="1">
      <c r="A22" s="32" t="s">
        <v>88</v>
      </c>
      <c r="B22" s="193" t="s">
        <v>687</v>
      </c>
      <c r="C22" s="195"/>
      <c r="D22" s="135">
        <f>D23</f>
        <v>50000</v>
      </c>
    </row>
    <row r="23" spans="1:4" ht="30" customHeight="1">
      <c r="A23" s="32" t="s">
        <v>131</v>
      </c>
      <c r="B23" s="193" t="s">
        <v>688</v>
      </c>
      <c r="C23" s="93">
        <v>200</v>
      </c>
      <c r="D23" s="135">
        <v>50000</v>
      </c>
    </row>
    <row r="24" spans="1:4" ht="20.25" customHeight="1">
      <c r="A24" s="32" t="s">
        <v>887</v>
      </c>
      <c r="B24" s="236" t="s">
        <v>888</v>
      </c>
      <c r="C24" s="93"/>
      <c r="D24" s="135">
        <f>D25</f>
        <v>1127066.7</v>
      </c>
    </row>
    <row r="25" spans="1:4" ht="69.75" customHeight="1">
      <c r="A25" s="99" t="s">
        <v>685</v>
      </c>
      <c r="B25" s="236" t="s">
        <v>686</v>
      </c>
      <c r="C25" s="237">
        <v>600</v>
      </c>
      <c r="D25" s="136">
        <v>1127066.7</v>
      </c>
    </row>
    <row r="26" spans="1:4" ht="30" customHeight="1">
      <c r="A26" s="104" t="s">
        <v>89</v>
      </c>
      <c r="B26" s="97" t="s">
        <v>689</v>
      </c>
      <c r="C26" s="93"/>
      <c r="D26" s="134">
        <f t="shared" ref="D26" si="0">D27</f>
        <v>626890.63</v>
      </c>
    </row>
    <row r="27" spans="1:4" ht="31.5" customHeight="1">
      <c r="A27" s="32" t="s">
        <v>90</v>
      </c>
      <c r="B27" s="193" t="s">
        <v>690</v>
      </c>
      <c r="C27" s="93"/>
      <c r="D27" s="135">
        <f>SUM(D28:D32)</f>
        <v>626890.63</v>
      </c>
    </row>
    <row r="28" spans="1:4" ht="67.5" customHeight="1">
      <c r="A28" s="90" t="s">
        <v>132</v>
      </c>
      <c r="B28" s="193" t="s">
        <v>691</v>
      </c>
      <c r="C28" s="195">
        <v>200</v>
      </c>
      <c r="D28" s="135">
        <v>74760</v>
      </c>
    </row>
    <row r="29" spans="1:4" ht="67.5" customHeight="1">
      <c r="A29" s="90" t="s">
        <v>489</v>
      </c>
      <c r="B29" s="193" t="s">
        <v>691</v>
      </c>
      <c r="C29" s="194">
        <v>600</v>
      </c>
      <c r="D29" s="135">
        <v>74760</v>
      </c>
    </row>
    <row r="30" spans="1:4" ht="30" customHeight="1">
      <c r="A30" s="304" t="s">
        <v>878</v>
      </c>
      <c r="B30" s="306" t="s">
        <v>692</v>
      </c>
      <c r="C30" s="308">
        <v>200</v>
      </c>
      <c r="D30" s="310">
        <v>24841</v>
      </c>
    </row>
    <row r="31" spans="1:4" ht="60" customHeight="1">
      <c r="A31" s="305"/>
      <c r="B31" s="307"/>
      <c r="C31" s="309"/>
      <c r="D31" s="311"/>
    </row>
    <row r="32" spans="1:4" ht="62.25" customHeight="1">
      <c r="A32" s="92" t="s">
        <v>693</v>
      </c>
      <c r="B32" s="193" t="s">
        <v>694</v>
      </c>
      <c r="C32" s="195">
        <v>300</v>
      </c>
      <c r="D32" s="135">
        <v>452529.63</v>
      </c>
    </row>
    <row r="33" spans="1:4" ht="15" customHeight="1">
      <c r="A33" s="101" t="s">
        <v>121</v>
      </c>
      <c r="B33" s="97" t="s">
        <v>695</v>
      </c>
      <c r="C33" s="105"/>
      <c r="D33" s="134">
        <f t="shared" ref="D33" si="1">D34</f>
        <v>476400</v>
      </c>
    </row>
    <row r="34" spans="1:4" ht="20.25" customHeight="1">
      <c r="A34" s="32" t="s">
        <v>122</v>
      </c>
      <c r="B34" s="193" t="s">
        <v>696</v>
      </c>
      <c r="C34" s="195"/>
      <c r="D34" s="135">
        <f t="shared" ref="D34" si="2">D35+D36</f>
        <v>476400</v>
      </c>
    </row>
    <row r="35" spans="1:4" ht="39" customHeight="1">
      <c r="A35" s="32" t="s">
        <v>133</v>
      </c>
      <c r="B35" s="193" t="s">
        <v>697</v>
      </c>
      <c r="C35" s="195">
        <v>200</v>
      </c>
      <c r="D35" s="135">
        <v>436400</v>
      </c>
    </row>
    <row r="36" spans="1:4" ht="39.75" customHeight="1">
      <c r="A36" s="32" t="s">
        <v>123</v>
      </c>
      <c r="B36" s="193" t="s">
        <v>697</v>
      </c>
      <c r="C36" s="195">
        <v>600</v>
      </c>
      <c r="D36" s="135">
        <v>40000</v>
      </c>
    </row>
    <row r="37" spans="1:4" ht="18.75" customHeight="1">
      <c r="A37" s="101" t="s">
        <v>91</v>
      </c>
      <c r="B37" s="97" t="s">
        <v>698</v>
      </c>
      <c r="C37" s="195"/>
      <c r="D37" s="134">
        <f t="shared" ref="D37" si="3">D38+D46</f>
        <v>52845408</v>
      </c>
    </row>
    <row r="38" spans="1:4" ht="21" customHeight="1">
      <c r="A38" s="32" t="s">
        <v>92</v>
      </c>
      <c r="B38" s="193" t="s">
        <v>699</v>
      </c>
      <c r="C38" s="195"/>
      <c r="D38" s="135">
        <f>D39+D40+D41+D42+D43+D44+D45</f>
        <v>9045523</v>
      </c>
    </row>
    <row r="39" spans="1:4" ht="58.5" customHeight="1">
      <c r="A39" s="32" t="s">
        <v>81</v>
      </c>
      <c r="B39" s="193" t="s">
        <v>700</v>
      </c>
      <c r="C39" s="195">
        <v>100</v>
      </c>
      <c r="D39" s="135">
        <v>1914600</v>
      </c>
    </row>
    <row r="40" spans="1:4" ht="39" customHeight="1">
      <c r="A40" s="32" t="s">
        <v>134</v>
      </c>
      <c r="B40" s="192" t="s">
        <v>700</v>
      </c>
      <c r="C40" s="195">
        <v>200</v>
      </c>
      <c r="D40" s="135">
        <v>3431900</v>
      </c>
    </row>
    <row r="41" spans="1:4" ht="27" customHeight="1">
      <c r="A41" s="32" t="s">
        <v>82</v>
      </c>
      <c r="B41" s="193" t="s">
        <v>700</v>
      </c>
      <c r="C41" s="195">
        <v>800</v>
      </c>
      <c r="D41" s="135">
        <v>23800</v>
      </c>
    </row>
    <row r="42" spans="1:4" ht="28.5" customHeight="1">
      <c r="A42" s="32" t="s">
        <v>135</v>
      </c>
      <c r="B42" s="193" t="s">
        <v>701</v>
      </c>
      <c r="C42" s="195">
        <v>200</v>
      </c>
      <c r="D42" s="135">
        <v>1429142</v>
      </c>
    </row>
    <row r="43" spans="1:4" ht="28.5" customHeight="1">
      <c r="A43" s="32" t="s">
        <v>136</v>
      </c>
      <c r="B43" s="193" t="s">
        <v>702</v>
      </c>
      <c r="C43" s="195">
        <v>200</v>
      </c>
      <c r="D43" s="135">
        <v>1515400</v>
      </c>
    </row>
    <row r="44" spans="1:4" ht="53.25" customHeight="1">
      <c r="A44" s="98" t="s">
        <v>480</v>
      </c>
      <c r="B44" s="193" t="s">
        <v>703</v>
      </c>
      <c r="C44" s="195">
        <v>100</v>
      </c>
      <c r="D44" s="135">
        <v>461286</v>
      </c>
    </row>
    <row r="45" spans="1:4" ht="51.75" customHeight="1">
      <c r="A45" s="98" t="s">
        <v>481</v>
      </c>
      <c r="B45" s="193" t="s">
        <v>704</v>
      </c>
      <c r="C45" s="195">
        <v>100</v>
      </c>
      <c r="D45" s="135">
        <v>269395</v>
      </c>
    </row>
    <row r="46" spans="1:4" ht="18.75" customHeight="1">
      <c r="A46" s="32" t="s">
        <v>93</v>
      </c>
      <c r="B46" s="193" t="s">
        <v>705</v>
      </c>
      <c r="C46" s="195"/>
      <c r="D46" s="135">
        <f>D47+D48+D49+D50+D51+D52+D53+D54+D55+D56+D57+D58+D59</f>
        <v>43799885</v>
      </c>
    </row>
    <row r="47" spans="1:4" ht="68.25" customHeight="1">
      <c r="A47" s="32" t="s">
        <v>83</v>
      </c>
      <c r="B47" s="192" t="s">
        <v>706</v>
      </c>
      <c r="C47" s="194">
        <v>100</v>
      </c>
      <c r="D47" s="135">
        <v>905600</v>
      </c>
    </row>
    <row r="48" spans="1:4" ht="43.5" customHeight="1">
      <c r="A48" s="99" t="s">
        <v>137</v>
      </c>
      <c r="B48" s="192" t="s">
        <v>706</v>
      </c>
      <c r="C48" s="195">
        <v>200</v>
      </c>
      <c r="D48" s="135">
        <v>10379020</v>
      </c>
    </row>
    <row r="49" spans="1:4" ht="39.75" customHeight="1">
      <c r="A49" s="99" t="s">
        <v>84</v>
      </c>
      <c r="B49" s="192" t="s">
        <v>706</v>
      </c>
      <c r="C49" s="195">
        <v>600</v>
      </c>
      <c r="D49" s="135">
        <v>17181811</v>
      </c>
    </row>
    <row r="50" spans="1:4" ht="29.25" customHeight="1">
      <c r="A50" s="99" t="s">
        <v>85</v>
      </c>
      <c r="B50" s="192" t="s">
        <v>706</v>
      </c>
      <c r="C50" s="195">
        <v>800</v>
      </c>
      <c r="D50" s="135">
        <v>128600</v>
      </c>
    </row>
    <row r="51" spans="1:4" ht="54.75" customHeight="1">
      <c r="A51" s="32" t="s">
        <v>86</v>
      </c>
      <c r="B51" s="193" t="s">
        <v>707</v>
      </c>
      <c r="C51" s="195">
        <v>100</v>
      </c>
      <c r="D51" s="135">
        <v>6819300</v>
      </c>
    </row>
    <row r="52" spans="1:4" ht="30" customHeight="1">
      <c r="A52" s="99" t="s">
        <v>138</v>
      </c>
      <c r="B52" s="193" t="s">
        <v>707</v>
      </c>
      <c r="C52" s="195">
        <v>200</v>
      </c>
      <c r="D52" s="135">
        <v>1502000</v>
      </c>
    </row>
    <row r="53" spans="1:4" ht="19.5" customHeight="1">
      <c r="A53" s="99" t="s">
        <v>87</v>
      </c>
      <c r="B53" s="193" t="s">
        <v>707</v>
      </c>
      <c r="C53" s="195">
        <v>800</v>
      </c>
      <c r="D53" s="135">
        <v>5800</v>
      </c>
    </row>
    <row r="54" spans="1:4" ht="29.25" customHeight="1">
      <c r="A54" s="32" t="s">
        <v>135</v>
      </c>
      <c r="B54" s="193" t="s">
        <v>708</v>
      </c>
      <c r="C54" s="195">
        <v>200</v>
      </c>
      <c r="D54" s="135">
        <v>813078</v>
      </c>
    </row>
    <row r="55" spans="1:4" ht="27.75" customHeight="1">
      <c r="A55" s="32" t="s">
        <v>136</v>
      </c>
      <c r="B55" s="193" t="s">
        <v>709</v>
      </c>
      <c r="C55" s="195">
        <v>200</v>
      </c>
      <c r="D55" s="135">
        <v>701200</v>
      </c>
    </row>
    <row r="56" spans="1:4" ht="54" customHeight="1">
      <c r="A56" s="98" t="s">
        <v>480</v>
      </c>
      <c r="B56" s="193" t="s">
        <v>710</v>
      </c>
      <c r="C56" s="195">
        <v>100</v>
      </c>
      <c r="D56" s="135">
        <v>30755</v>
      </c>
    </row>
    <row r="57" spans="1:4" ht="56.25" customHeight="1">
      <c r="A57" s="98" t="s">
        <v>481</v>
      </c>
      <c r="B57" s="193" t="s">
        <v>711</v>
      </c>
      <c r="C57" s="195">
        <v>100</v>
      </c>
      <c r="D57" s="135">
        <v>1192361</v>
      </c>
    </row>
    <row r="58" spans="1:4" ht="91.5" customHeight="1">
      <c r="A58" s="181" t="s">
        <v>712</v>
      </c>
      <c r="B58" s="176" t="s">
        <v>713</v>
      </c>
      <c r="C58" s="195">
        <v>100</v>
      </c>
      <c r="D58" s="135">
        <v>1328040</v>
      </c>
    </row>
    <row r="59" spans="1:4" ht="65.25" customHeight="1">
      <c r="A59" s="181" t="s">
        <v>714</v>
      </c>
      <c r="B59" s="176" t="s">
        <v>713</v>
      </c>
      <c r="C59" s="195">
        <v>600</v>
      </c>
      <c r="D59" s="135">
        <v>2812320</v>
      </c>
    </row>
    <row r="60" spans="1:4" ht="30" customHeight="1">
      <c r="A60" s="106" t="s">
        <v>715</v>
      </c>
      <c r="B60" s="107" t="s">
        <v>716</v>
      </c>
      <c r="C60" s="195"/>
      <c r="D60" s="134">
        <f t="shared" ref="D60" si="4">D61+D64</f>
        <v>69195306</v>
      </c>
    </row>
    <row r="61" spans="1:4" ht="20.25" customHeight="1">
      <c r="A61" s="32" t="s">
        <v>92</v>
      </c>
      <c r="B61" s="193" t="s">
        <v>717</v>
      </c>
      <c r="C61" s="195"/>
      <c r="D61" s="135">
        <f t="shared" ref="D61" si="5">D62+D63</f>
        <v>8759436</v>
      </c>
    </row>
    <row r="62" spans="1:4" ht="101.25" customHeight="1">
      <c r="A62" s="32" t="s">
        <v>883</v>
      </c>
      <c r="B62" s="193" t="s">
        <v>718</v>
      </c>
      <c r="C62" s="195">
        <v>100</v>
      </c>
      <c r="D62" s="135">
        <v>8708476</v>
      </c>
    </row>
    <row r="63" spans="1:4" ht="78.75" customHeight="1">
      <c r="A63" s="32" t="s">
        <v>884</v>
      </c>
      <c r="B63" s="193" t="s">
        <v>718</v>
      </c>
      <c r="C63" s="195">
        <v>200</v>
      </c>
      <c r="D63" s="135">
        <v>50960</v>
      </c>
    </row>
    <row r="64" spans="1:4" ht="21" customHeight="1">
      <c r="A64" s="32" t="s">
        <v>94</v>
      </c>
      <c r="B64" s="193" t="s">
        <v>719</v>
      </c>
      <c r="C64" s="194"/>
      <c r="D64" s="135">
        <f t="shared" ref="D64" si="6">D65+D66+D67</f>
        <v>60435870</v>
      </c>
    </row>
    <row r="65" spans="1:4" ht="117.75" customHeight="1">
      <c r="A65" s="111" t="s">
        <v>720</v>
      </c>
      <c r="B65" s="193" t="s">
        <v>721</v>
      </c>
      <c r="C65" s="195">
        <v>100</v>
      </c>
      <c r="D65" s="135">
        <v>16284501</v>
      </c>
    </row>
    <row r="66" spans="1:4" ht="104.25" customHeight="1">
      <c r="A66" s="32" t="s">
        <v>495</v>
      </c>
      <c r="B66" s="193" t="s">
        <v>721</v>
      </c>
      <c r="C66" s="195">
        <v>200</v>
      </c>
      <c r="D66" s="135">
        <v>139782</v>
      </c>
    </row>
    <row r="67" spans="1:4" ht="103.5" customHeight="1">
      <c r="A67" s="99" t="s">
        <v>496</v>
      </c>
      <c r="B67" s="193" t="s">
        <v>721</v>
      </c>
      <c r="C67" s="195">
        <v>600</v>
      </c>
      <c r="D67" s="135">
        <v>44011587</v>
      </c>
    </row>
    <row r="68" spans="1:4" ht="20.25" customHeight="1">
      <c r="A68" s="104" t="s">
        <v>95</v>
      </c>
      <c r="B68" s="97" t="s">
        <v>722</v>
      </c>
      <c r="C68" s="195"/>
      <c r="D68" s="134">
        <f t="shared" ref="D68" si="7">D69</f>
        <v>5312318.6400000006</v>
      </c>
    </row>
    <row r="69" spans="1:4" ht="19.5" customHeight="1">
      <c r="A69" s="32" t="s">
        <v>96</v>
      </c>
      <c r="B69" s="193" t="s">
        <v>723</v>
      </c>
      <c r="C69" s="195"/>
      <c r="D69" s="136">
        <f>D70+D71+D72+D73+D76+D77+D78+D74+D75</f>
        <v>5312318.6400000006</v>
      </c>
    </row>
    <row r="70" spans="1:4" ht="53.25" customHeight="1">
      <c r="A70" s="32" t="s">
        <v>97</v>
      </c>
      <c r="B70" s="193" t="s">
        <v>724</v>
      </c>
      <c r="C70" s="195">
        <v>100</v>
      </c>
      <c r="D70" s="135">
        <v>3119748.84</v>
      </c>
    </row>
    <row r="71" spans="1:4" ht="27" customHeight="1">
      <c r="A71" s="32" t="s">
        <v>725</v>
      </c>
      <c r="B71" s="193" t="s">
        <v>724</v>
      </c>
      <c r="C71" s="195">
        <v>200</v>
      </c>
      <c r="D71" s="135">
        <v>1139900</v>
      </c>
    </row>
    <row r="72" spans="1:4" ht="27.75" customHeight="1">
      <c r="A72" s="32" t="s">
        <v>98</v>
      </c>
      <c r="B72" s="193" t="s">
        <v>724</v>
      </c>
      <c r="C72" s="195">
        <v>800</v>
      </c>
      <c r="D72" s="135">
        <v>37500</v>
      </c>
    </row>
    <row r="73" spans="1:4" ht="78" customHeight="1">
      <c r="A73" s="32" t="s">
        <v>420</v>
      </c>
      <c r="B73" s="193" t="s">
        <v>726</v>
      </c>
      <c r="C73" s="195">
        <v>100</v>
      </c>
      <c r="D73" s="135">
        <v>2650.93</v>
      </c>
    </row>
    <row r="74" spans="1:4" ht="78" customHeight="1">
      <c r="A74" s="98" t="s">
        <v>727</v>
      </c>
      <c r="B74" s="193" t="s">
        <v>728</v>
      </c>
      <c r="C74" s="195">
        <v>100</v>
      </c>
      <c r="D74" s="135">
        <v>700.23</v>
      </c>
    </row>
    <row r="75" spans="1:4" ht="78" customHeight="1">
      <c r="A75" s="32" t="s">
        <v>494</v>
      </c>
      <c r="B75" s="193" t="s">
        <v>729</v>
      </c>
      <c r="C75" s="195">
        <v>100</v>
      </c>
      <c r="D75" s="135">
        <v>69322.320000000007</v>
      </c>
    </row>
    <row r="76" spans="1:4" ht="80.25" customHeight="1">
      <c r="A76" s="32" t="s">
        <v>421</v>
      </c>
      <c r="B76" s="193" t="s">
        <v>730</v>
      </c>
      <c r="C76" s="195">
        <v>100</v>
      </c>
      <c r="D76" s="135">
        <v>262442.32</v>
      </c>
    </row>
    <row r="77" spans="1:4" ht="52.5" customHeight="1">
      <c r="A77" s="98" t="s">
        <v>480</v>
      </c>
      <c r="B77" s="193" t="s">
        <v>731</v>
      </c>
      <c r="C77" s="195">
        <v>100</v>
      </c>
      <c r="D77" s="135">
        <v>282607</v>
      </c>
    </row>
    <row r="78" spans="1:4" ht="54" customHeight="1">
      <c r="A78" s="98" t="s">
        <v>481</v>
      </c>
      <c r="B78" s="193" t="s">
        <v>732</v>
      </c>
      <c r="C78" s="195">
        <v>100</v>
      </c>
      <c r="D78" s="135">
        <v>397447</v>
      </c>
    </row>
    <row r="79" spans="1:4" ht="17.25" customHeight="1">
      <c r="A79" s="104" t="s">
        <v>99</v>
      </c>
      <c r="B79" s="97" t="s">
        <v>733</v>
      </c>
      <c r="C79" s="195"/>
      <c r="D79" s="134">
        <f t="shared" ref="D79" si="8">D80</f>
        <v>736890</v>
      </c>
    </row>
    <row r="80" spans="1:4" ht="24" customHeight="1">
      <c r="A80" s="32" t="s">
        <v>100</v>
      </c>
      <c r="B80" s="193" t="s">
        <v>734</v>
      </c>
      <c r="C80" s="195"/>
      <c r="D80" s="135">
        <f>D81+D82+D83</f>
        <v>736890</v>
      </c>
    </row>
    <row r="81" spans="1:4" ht="54" customHeight="1">
      <c r="A81" s="32" t="s">
        <v>735</v>
      </c>
      <c r="B81" s="193" t="s">
        <v>736</v>
      </c>
      <c r="C81" s="195">
        <v>600</v>
      </c>
      <c r="D81" s="135">
        <v>25410</v>
      </c>
    </row>
    <row r="82" spans="1:4" ht="39.75" customHeight="1">
      <c r="A82" s="100" t="s">
        <v>153</v>
      </c>
      <c r="B82" s="193" t="s">
        <v>737</v>
      </c>
      <c r="C82" s="195">
        <v>200</v>
      </c>
      <c r="D82" s="135">
        <v>153615</v>
      </c>
    </row>
    <row r="83" spans="1:4" ht="39" customHeight="1">
      <c r="A83" s="100" t="s">
        <v>154</v>
      </c>
      <c r="B83" s="193" t="s">
        <v>737</v>
      </c>
      <c r="C83" s="195">
        <v>600</v>
      </c>
      <c r="D83" s="135">
        <v>557865</v>
      </c>
    </row>
    <row r="84" spans="1:4" ht="18" customHeight="1">
      <c r="A84" s="101" t="s">
        <v>488</v>
      </c>
      <c r="B84" s="108" t="s">
        <v>738</v>
      </c>
      <c r="C84" s="191"/>
      <c r="D84" s="134">
        <f t="shared" ref="D84" si="9">D85</f>
        <v>270000</v>
      </c>
    </row>
    <row r="85" spans="1:4" ht="20.25" customHeight="1">
      <c r="A85" s="32" t="s">
        <v>88</v>
      </c>
      <c r="B85" s="190" t="s">
        <v>739</v>
      </c>
      <c r="C85" s="191"/>
      <c r="D85" s="135">
        <f t="shared" ref="D85" si="10">D86+D87+D88</f>
        <v>270000</v>
      </c>
    </row>
    <row r="86" spans="1:4" ht="77.25" customHeight="1">
      <c r="A86" s="32" t="s">
        <v>768</v>
      </c>
      <c r="B86" s="190" t="s">
        <v>822</v>
      </c>
      <c r="C86" s="195">
        <v>100</v>
      </c>
      <c r="D86" s="135">
        <v>144000</v>
      </c>
    </row>
    <row r="87" spans="1:4" ht="53.25" customHeight="1">
      <c r="A87" s="32" t="s">
        <v>769</v>
      </c>
      <c r="B87" s="193" t="s">
        <v>823</v>
      </c>
      <c r="C87" s="195">
        <v>100</v>
      </c>
      <c r="D87" s="135">
        <v>21000</v>
      </c>
    </row>
    <row r="88" spans="1:4" ht="53.25" customHeight="1">
      <c r="A88" s="32" t="s">
        <v>770</v>
      </c>
      <c r="B88" s="193" t="s">
        <v>824</v>
      </c>
      <c r="C88" s="195">
        <v>100</v>
      </c>
      <c r="D88" s="135">
        <v>105000</v>
      </c>
    </row>
    <row r="89" spans="1:4" ht="37.5" customHeight="1">
      <c r="A89" s="101" t="s">
        <v>198</v>
      </c>
      <c r="B89" s="97" t="s">
        <v>740</v>
      </c>
      <c r="C89" s="195"/>
      <c r="D89" s="134">
        <f t="shared" ref="D89" si="11">D90</f>
        <v>144728.84</v>
      </c>
    </row>
    <row r="90" spans="1:4" ht="22.5" customHeight="1">
      <c r="A90" s="32" t="s">
        <v>88</v>
      </c>
      <c r="B90" s="193" t="s">
        <v>741</v>
      </c>
      <c r="C90" s="195"/>
      <c r="D90" s="135">
        <f>D91</f>
        <v>144728.84</v>
      </c>
    </row>
    <row r="91" spans="1:4" ht="39.75" customHeight="1">
      <c r="A91" s="32" t="s">
        <v>422</v>
      </c>
      <c r="B91" s="193" t="s">
        <v>825</v>
      </c>
      <c r="C91" s="195">
        <v>200</v>
      </c>
      <c r="D91" s="135">
        <v>144728.84</v>
      </c>
    </row>
    <row r="92" spans="1:4" ht="27.75" customHeight="1">
      <c r="A92" s="32" t="s">
        <v>742</v>
      </c>
      <c r="B92" s="97" t="s">
        <v>743</v>
      </c>
      <c r="C92" s="195"/>
      <c r="D92" s="134">
        <f>D93+D109+D118</f>
        <v>11876329</v>
      </c>
    </row>
    <row r="93" spans="1:4" ht="19.5" customHeight="1">
      <c r="A93" s="109" t="s">
        <v>744</v>
      </c>
      <c r="B93" s="190" t="s">
        <v>745</v>
      </c>
      <c r="C93" s="195"/>
      <c r="D93" s="135">
        <f>D94+D99+D101+D106</f>
        <v>9594882</v>
      </c>
    </row>
    <row r="94" spans="1:4" ht="18" customHeight="1">
      <c r="A94" s="32" t="s">
        <v>104</v>
      </c>
      <c r="B94" s="190" t="s">
        <v>746</v>
      </c>
      <c r="C94" s="195"/>
      <c r="D94" s="135">
        <f>D95+D96+D97+D98</f>
        <v>4542491</v>
      </c>
    </row>
    <row r="95" spans="1:4" ht="51.75" customHeight="1">
      <c r="A95" s="32" t="s">
        <v>102</v>
      </c>
      <c r="B95" s="190" t="s">
        <v>747</v>
      </c>
      <c r="C95" s="195">
        <v>100</v>
      </c>
      <c r="D95" s="135">
        <v>2385387</v>
      </c>
    </row>
    <row r="96" spans="1:4" ht="42" customHeight="1">
      <c r="A96" s="32" t="s">
        <v>139</v>
      </c>
      <c r="B96" s="190" t="s">
        <v>747</v>
      </c>
      <c r="C96" s="195">
        <v>200</v>
      </c>
      <c r="D96" s="135">
        <v>2128104</v>
      </c>
    </row>
    <row r="97" spans="1:4" ht="28.5" customHeight="1">
      <c r="A97" s="32" t="s">
        <v>103</v>
      </c>
      <c r="B97" s="190" t="s">
        <v>747</v>
      </c>
      <c r="C97" s="195">
        <v>800</v>
      </c>
      <c r="D97" s="135">
        <v>14000</v>
      </c>
    </row>
    <row r="98" spans="1:4" ht="30" customHeight="1">
      <c r="A98" s="110" t="s">
        <v>140</v>
      </c>
      <c r="B98" s="193" t="s">
        <v>748</v>
      </c>
      <c r="C98" s="195">
        <v>200</v>
      </c>
      <c r="D98" s="135">
        <v>15000</v>
      </c>
    </row>
    <row r="99" spans="1:4" ht="27" customHeight="1">
      <c r="A99" s="32" t="s">
        <v>105</v>
      </c>
      <c r="B99" s="190" t="s">
        <v>749</v>
      </c>
      <c r="C99" s="195"/>
      <c r="D99" s="135">
        <f>D100</f>
        <v>100000</v>
      </c>
    </row>
    <row r="100" spans="1:4" ht="28.5" customHeight="1">
      <c r="A100" s="32" t="s">
        <v>141</v>
      </c>
      <c r="B100" s="190" t="s">
        <v>750</v>
      </c>
      <c r="C100" s="195">
        <v>200</v>
      </c>
      <c r="D100" s="135">
        <v>100000</v>
      </c>
    </row>
    <row r="101" spans="1:4" ht="25.5" customHeight="1">
      <c r="A101" s="32" t="s">
        <v>106</v>
      </c>
      <c r="B101" s="190" t="s">
        <v>751</v>
      </c>
      <c r="C101" s="195"/>
      <c r="D101" s="135">
        <f>D102+D103+D104+D105</f>
        <v>2876151</v>
      </c>
    </row>
    <row r="102" spans="1:4" ht="75" customHeight="1">
      <c r="A102" s="92" t="s">
        <v>752</v>
      </c>
      <c r="B102" s="190" t="s">
        <v>753</v>
      </c>
      <c r="C102" s="195">
        <v>100</v>
      </c>
      <c r="D102" s="135">
        <v>2204490</v>
      </c>
    </row>
    <row r="103" spans="1:4" ht="66.75" customHeight="1">
      <c r="A103" s="32" t="s">
        <v>301</v>
      </c>
      <c r="B103" s="193" t="s">
        <v>754</v>
      </c>
      <c r="C103" s="195">
        <v>100</v>
      </c>
      <c r="D103" s="135">
        <v>244943</v>
      </c>
    </row>
    <row r="104" spans="1:4" ht="51.75" customHeight="1">
      <c r="A104" s="98" t="s">
        <v>480</v>
      </c>
      <c r="B104" s="193" t="s">
        <v>755</v>
      </c>
      <c r="C104" s="195">
        <v>100</v>
      </c>
      <c r="D104" s="135">
        <v>206573</v>
      </c>
    </row>
    <row r="105" spans="1:4" ht="51.75" customHeight="1">
      <c r="A105" s="98" t="s">
        <v>481</v>
      </c>
      <c r="B105" s="193" t="s">
        <v>756</v>
      </c>
      <c r="C105" s="195">
        <v>100</v>
      </c>
      <c r="D105" s="135">
        <v>220145</v>
      </c>
    </row>
    <row r="106" spans="1:4" ht="21" customHeight="1">
      <c r="A106" s="32" t="s">
        <v>160</v>
      </c>
      <c r="B106" s="190" t="s">
        <v>757</v>
      </c>
      <c r="C106" s="195"/>
      <c r="D106" s="135">
        <f>D107+D108</f>
        <v>2076240</v>
      </c>
    </row>
    <row r="107" spans="1:4" ht="68.25" customHeight="1">
      <c r="A107" s="32" t="s">
        <v>296</v>
      </c>
      <c r="B107" s="190" t="s">
        <v>826</v>
      </c>
      <c r="C107" s="195">
        <v>100</v>
      </c>
      <c r="D107" s="135">
        <v>1453100</v>
      </c>
    </row>
    <row r="108" spans="1:4" ht="40.5" customHeight="1">
      <c r="A108" s="32" t="s">
        <v>297</v>
      </c>
      <c r="B108" s="190" t="s">
        <v>826</v>
      </c>
      <c r="C108" s="195">
        <v>200</v>
      </c>
      <c r="D108" s="135">
        <v>623140</v>
      </c>
    </row>
    <row r="109" spans="1:4" ht="27" customHeight="1">
      <c r="A109" s="104" t="s">
        <v>107</v>
      </c>
      <c r="B109" s="108" t="s">
        <v>758</v>
      </c>
      <c r="C109" s="195"/>
      <c r="D109" s="134">
        <f t="shared" ref="D109" si="12">D110</f>
        <v>2031447</v>
      </c>
    </row>
    <row r="110" spans="1:4" ht="18.75" customHeight="1">
      <c r="A110" s="32" t="s">
        <v>96</v>
      </c>
      <c r="B110" s="190" t="s">
        <v>759</v>
      </c>
      <c r="C110" s="195"/>
      <c r="D110" s="135">
        <f>D111+D112+D113+D114+D115+D116+D117</f>
        <v>2031447</v>
      </c>
    </row>
    <row r="111" spans="1:4" ht="65.25" customHeight="1">
      <c r="A111" s="32" t="s">
        <v>108</v>
      </c>
      <c r="B111" s="190" t="s">
        <v>760</v>
      </c>
      <c r="C111" s="195">
        <v>100</v>
      </c>
      <c r="D111" s="135">
        <v>1356305</v>
      </c>
    </row>
    <row r="112" spans="1:4" ht="42" customHeight="1">
      <c r="A112" s="32" t="s">
        <v>142</v>
      </c>
      <c r="B112" s="190" t="s">
        <v>760</v>
      </c>
      <c r="C112" s="195">
        <v>200</v>
      </c>
      <c r="D112" s="135">
        <v>78534</v>
      </c>
    </row>
    <row r="113" spans="1:4" ht="27" customHeight="1">
      <c r="A113" s="32" t="s">
        <v>109</v>
      </c>
      <c r="B113" s="190" t="s">
        <v>760</v>
      </c>
      <c r="C113" s="195">
        <v>800</v>
      </c>
      <c r="D113" s="135"/>
    </row>
    <row r="114" spans="1:4" ht="79.5" customHeight="1">
      <c r="A114" s="92" t="s">
        <v>390</v>
      </c>
      <c r="B114" s="95" t="s">
        <v>761</v>
      </c>
      <c r="C114" s="195">
        <v>100</v>
      </c>
      <c r="D114" s="135">
        <v>42295</v>
      </c>
    </row>
    <row r="115" spans="1:4" ht="80.25" customHeight="1">
      <c r="A115" s="92" t="s">
        <v>493</v>
      </c>
      <c r="B115" s="193" t="s">
        <v>762</v>
      </c>
      <c r="C115" s="195">
        <v>100</v>
      </c>
      <c r="D115" s="135">
        <v>380655</v>
      </c>
    </row>
    <row r="116" spans="1:4" ht="55.5" customHeight="1">
      <c r="A116" s="98" t="s">
        <v>480</v>
      </c>
      <c r="B116" s="193" t="s">
        <v>763</v>
      </c>
      <c r="C116" s="195">
        <v>100</v>
      </c>
      <c r="D116" s="135">
        <v>103288</v>
      </c>
    </row>
    <row r="117" spans="1:4" ht="54" customHeight="1">
      <c r="A117" s="98" t="s">
        <v>481</v>
      </c>
      <c r="B117" s="193" t="s">
        <v>764</v>
      </c>
      <c r="C117" s="195">
        <v>100</v>
      </c>
      <c r="D117" s="135">
        <v>70370</v>
      </c>
    </row>
    <row r="118" spans="1:4" ht="24.75" customHeight="1">
      <c r="A118" s="96" t="s">
        <v>765</v>
      </c>
      <c r="B118" s="102">
        <v>2240000000</v>
      </c>
      <c r="C118" s="191"/>
      <c r="D118" s="134">
        <f>D119</f>
        <v>250000</v>
      </c>
    </row>
    <row r="119" spans="1:4" ht="23.25" customHeight="1">
      <c r="A119" s="92" t="s">
        <v>766</v>
      </c>
      <c r="B119" s="31">
        <v>2240100000</v>
      </c>
      <c r="C119" s="195"/>
      <c r="D119" s="135">
        <f>D120</f>
        <v>250000</v>
      </c>
    </row>
    <row r="120" spans="1:4" ht="24" customHeight="1">
      <c r="A120" s="92" t="s">
        <v>767</v>
      </c>
      <c r="B120" s="31">
        <v>2240100230</v>
      </c>
      <c r="C120" s="195">
        <v>200</v>
      </c>
      <c r="D120" s="135">
        <v>250000</v>
      </c>
    </row>
    <row r="121" spans="1:4" ht="29.25" customHeight="1">
      <c r="A121" s="101" t="s">
        <v>12</v>
      </c>
      <c r="B121" s="97" t="s">
        <v>559</v>
      </c>
      <c r="C121" s="195"/>
      <c r="D121" s="134">
        <f>D122+D125</f>
        <v>530000</v>
      </c>
    </row>
    <row r="122" spans="1:4" ht="40.5" customHeight="1">
      <c r="A122" s="109" t="s">
        <v>771</v>
      </c>
      <c r="B122" s="190" t="s">
        <v>560</v>
      </c>
      <c r="C122" s="111"/>
      <c r="D122" s="135">
        <f t="shared" ref="D122:D123" si="13">D123</f>
        <v>330000</v>
      </c>
    </row>
    <row r="123" spans="1:4" ht="27.75" customHeight="1">
      <c r="A123" s="32" t="s">
        <v>110</v>
      </c>
      <c r="B123" s="190" t="s">
        <v>561</v>
      </c>
      <c r="C123" s="111"/>
      <c r="D123" s="135">
        <f t="shared" si="13"/>
        <v>330000</v>
      </c>
    </row>
    <row r="124" spans="1:4" ht="27.75" customHeight="1">
      <c r="A124" s="32" t="s">
        <v>772</v>
      </c>
      <c r="B124" s="190" t="s">
        <v>562</v>
      </c>
      <c r="C124" s="195">
        <v>200</v>
      </c>
      <c r="D124" s="135">
        <v>330000</v>
      </c>
    </row>
    <row r="125" spans="1:4" ht="20.25" customHeight="1">
      <c r="A125" s="32" t="s">
        <v>482</v>
      </c>
      <c r="B125" s="190" t="s">
        <v>563</v>
      </c>
      <c r="C125" s="195"/>
      <c r="D125" s="135">
        <f>D126</f>
        <v>200000</v>
      </c>
    </row>
    <row r="126" spans="1:4" ht="19.5" customHeight="1">
      <c r="A126" s="32" t="s">
        <v>483</v>
      </c>
      <c r="B126" s="190" t="s">
        <v>564</v>
      </c>
      <c r="C126" s="195"/>
      <c r="D126" s="135">
        <f>D127</f>
        <v>200000</v>
      </c>
    </row>
    <row r="127" spans="1:4" ht="54" customHeight="1">
      <c r="A127" s="32" t="s">
        <v>490</v>
      </c>
      <c r="B127" s="190" t="s">
        <v>827</v>
      </c>
      <c r="C127" s="195">
        <v>100</v>
      </c>
      <c r="D127" s="135">
        <v>200000</v>
      </c>
    </row>
    <row r="128" spans="1:4" ht="28.5" customHeight="1">
      <c r="A128" s="101" t="s">
        <v>575</v>
      </c>
      <c r="B128" s="108" t="s">
        <v>565</v>
      </c>
      <c r="C128" s="191"/>
      <c r="D128" s="134">
        <f>D129</f>
        <v>430000</v>
      </c>
    </row>
    <row r="129" spans="1:4" ht="26.25" customHeight="1">
      <c r="A129" s="109" t="s">
        <v>576</v>
      </c>
      <c r="B129" s="190" t="s">
        <v>566</v>
      </c>
      <c r="C129" s="195"/>
      <c r="D129" s="135">
        <f>D130</f>
        <v>430000</v>
      </c>
    </row>
    <row r="130" spans="1:4" ht="19.5" customHeight="1">
      <c r="A130" s="32" t="s">
        <v>577</v>
      </c>
      <c r="B130" s="190" t="s">
        <v>567</v>
      </c>
      <c r="C130" s="195"/>
      <c r="D130" s="135">
        <f>D131+D132+D133</f>
        <v>430000</v>
      </c>
    </row>
    <row r="131" spans="1:4" ht="38.25" customHeight="1">
      <c r="A131" s="90" t="s">
        <v>578</v>
      </c>
      <c r="B131" s="190" t="s">
        <v>828</v>
      </c>
      <c r="C131" s="195">
        <v>800</v>
      </c>
      <c r="D131" s="135">
        <v>200000</v>
      </c>
    </row>
    <row r="132" spans="1:4" ht="42" customHeight="1">
      <c r="A132" s="32" t="s">
        <v>579</v>
      </c>
      <c r="B132" s="190" t="s">
        <v>829</v>
      </c>
      <c r="C132" s="195">
        <v>800</v>
      </c>
      <c r="D132" s="135">
        <v>200000</v>
      </c>
    </row>
    <row r="133" spans="1:4" ht="24" customHeight="1">
      <c r="A133" s="92" t="s">
        <v>580</v>
      </c>
      <c r="B133" s="190" t="s">
        <v>830</v>
      </c>
      <c r="C133" s="195">
        <v>800</v>
      </c>
      <c r="D133" s="135">
        <v>30000</v>
      </c>
    </row>
    <row r="134" spans="1:4" ht="26.25" customHeight="1">
      <c r="A134" s="101" t="s">
        <v>670</v>
      </c>
      <c r="B134" s="108" t="s">
        <v>581</v>
      </c>
      <c r="C134" s="191"/>
      <c r="D134" s="134">
        <f>D135+D138</f>
        <v>340000</v>
      </c>
    </row>
    <row r="135" spans="1:4" ht="28.5" customHeight="1">
      <c r="A135" s="109" t="s">
        <v>820</v>
      </c>
      <c r="B135" s="190" t="s">
        <v>671</v>
      </c>
      <c r="C135" s="195"/>
      <c r="D135" s="135">
        <f>D136</f>
        <v>190000</v>
      </c>
    </row>
    <row r="136" spans="1:4" ht="21" customHeight="1">
      <c r="A136" s="32" t="s">
        <v>101</v>
      </c>
      <c r="B136" s="190" t="s">
        <v>672</v>
      </c>
      <c r="C136" s="195"/>
      <c r="D136" s="135">
        <f>D137</f>
        <v>190000</v>
      </c>
    </row>
    <row r="137" spans="1:4" ht="39" customHeight="1">
      <c r="A137" s="32" t="s">
        <v>673</v>
      </c>
      <c r="B137" s="190" t="s">
        <v>831</v>
      </c>
      <c r="C137" s="195">
        <v>200</v>
      </c>
      <c r="D137" s="135">
        <v>190000</v>
      </c>
    </row>
    <row r="138" spans="1:4" ht="27.75" customHeight="1">
      <c r="A138" s="32" t="s">
        <v>674</v>
      </c>
      <c r="B138" s="190" t="s">
        <v>773</v>
      </c>
      <c r="C138" s="195"/>
      <c r="D138" s="135">
        <f>D139</f>
        <v>150000</v>
      </c>
    </row>
    <row r="139" spans="1:4" ht="27.75" customHeight="1">
      <c r="A139" s="32" t="s">
        <v>809</v>
      </c>
      <c r="B139" s="190" t="s">
        <v>774</v>
      </c>
      <c r="C139" s="195"/>
      <c r="D139" s="135">
        <f>D140+D141+D142</f>
        <v>150000</v>
      </c>
    </row>
    <row r="140" spans="1:4" ht="28.5" customHeight="1">
      <c r="A140" s="32" t="s">
        <v>302</v>
      </c>
      <c r="B140" s="190" t="s">
        <v>775</v>
      </c>
      <c r="C140" s="195">
        <v>200</v>
      </c>
      <c r="D140" s="135">
        <v>20000</v>
      </c>
    </row>
    <row r="141" spans="1:4" ht="27" customHeight="1">
      <c r="A141" s="92" t="s">
        <v>821</v>
      </c>
      <c r="B141" s="193" t="s">
        <v>776</v>
      </c>
      <c r="C141" s="195">
        <v>200</v>
      </c>
      <c r="D141" s="135">
        <v>120000</v>
      </c>
    </row>
    <row r="142" spans="1:4" ht="36.75" customHeight="1">
      <c r="A142" s="92" t="s">
        <v>777</v>
      </c>
      <c r="B142" s="193" t="s">
        <v>778</v>
      </c>
      <c r="C142" s="195">
        <v>200</v>
      </c>
      <c r="D142" s="135">
        <v>10000</v>
      </c>
    </row>
    <row r="143" spans="1:4" ht="28.5" customHeight="1">
      <c r="A143" s="101" t="s">
        <v>779</v>
      </c>
      <c r="B143" s="108" t="s">
        <v>570</v>
      </c>
      <c r="C143" s="191"/>
      <c r="D143" s="134">
        <f>D144+D147</f>
        <v>2150149.4</v>
      </c>
    </row>
    <row r="144" spans="1:4" ht="28.5" customHeight="1">
      <c r="A144" s="32" t="s">
        <v>780</v>
      </c>
      <c r="B144" s="190" t="s">
        <v>571</v>
      </c>
      <c r="C144" s="195"/>
      <c r="D144" s="135">
        <f>D145</f>
        <v>80000</v>
      </c>
    </row>
    <row r="145" spans="1:4" ht="29.25" customHeight="1">
      <c r="A145" s="32" t="s">
        <v>866</v>
      </c>
      <c r="B145" s="190" t="s">
        <v>572</v>
      </c>
      <c r="C145" s="195"/>
      <c r="D145" s="135">
        <f>D146</f>
        <v>80000</v>
      </c>
    </row>
    <row r="146" spans="1:4" ht="39.75" customHeight="1">
      <c r="A146" s="232" t="s">
        <v>589</v>
      </c>
      <c r="B146" s="193" t="s">
        <v>832</v>
      </c>
      <c r="C146" s="195">
        <v>200</v>
      </c>
      <c r="D146" s="135">
        <v>80000</v>
      </c>
    </row>
    <row r="147" spans="1:4" ht="28.5" customHeight="1">
      <c r="A147" s="109" t="s">
        <v>568</v>
      </c>
      <c r="B147" s="193" t="s">
        <v>573</v>
      </c>
      <c r="C147" s="195"/>
      <c r="D147" s="135">
        <f t="shared" ref="D147:D148" si="14">D148</f>
        <v>2070149.4</v>
      </c>
    </row>
    <row r="148" spans="1:4" ht="30" customHeight="1">
      <c r="A148" s="32" t="s">
        <v>867</v>
      </c>
      <c r="B148" s="193" t="s">
        <v>574</v>
      </c>
      <c r="C148" s="195"/>
      <c r="D148" s="135">
        <f t="shared" si="14"/>
        <v>2070149.4</v>
      </c>
    </row>
    <row r="149" spans="1:4" ht="36.75" customHeight="1">
      <c r="A149" s="92" t="s">
        <v>499</v>
      </c>
      <c r="B149" s="118" t="s">
        <v>781</v>
      </c>
      <c r="C149" s="93">
        <v>400</v>
      </c>
      <c r="D149" s="135">
        <v>2070149.4</v>
      </c>
    </row>
    <row r="150" spans="1:4" ht="24" customHeight="1">
      <c r="A150" s="113" t="s">
        <v>582</v>
      </c>
      <c r="B150" s="97" t="s">
        <v>583</v>
      </c>
      <c r="C150" s="191"/>
      <c r="D150" s="134">
        <f>D151+D154+D158+D161</f>
        <v>12470870.390000001</v>
      </c>
    </row>
    <row r="151" spans="1:4" ht="41.25" customHeight="1">
      <c r="A151" s="92" t="s">
        <v>165</v>
      </c>
      <c r="B151" s="193" t="s">
        <v>584</v>
      </c>
      <c r="C151" s="195"/>
      <c r="D151" s="135">
        <f>D152</f>
        <v>2303000</v>
      </c>
    </row>
    <row r="152" spans="1:4" ht="27" customHeight="1">
      <c r="A152" s="32" t="s">
        <v>166</v>
      </c>
      <c r="B152" s="193" t="s">
        <v>585</v>
      </c>
      <c r="C152" s="195"/>
      <c r="D152" s="135">
        <f>D153</f>
        <v>2303000</v>
      </c>
    </row>
    <row r="153" spans="1:4" ht="39.75" customHeight="1">
      <c r="A153" s="30" t="s">
        <v>586</v>
      </c>
      <c r="B153" s="193" t="s">
        <v>782</v>
      </c>
      <c r="C153" s="195">
        <v>200</v>
      </c>
      <c r="D153" s="135">
        <v>2303000</v>
      </c>
    </row>
    <row r="154" spans="1:4" ht="37.5" customHeight="1">
      <c r="A154" s="30" t="s">
        <v>167</v>
      </c>
      <c r="B154" s="193" t="s">
        <v>587</v>
      </c>
      <c r="C154" s="195"/>
      <c r="D154" s="135">
        <f>D155</f>
        <v>9882870.3900000006</v>
      </c>
    </row>
    <row r="155" spans="1:4" ht="28.5" customHeight="1">
      <c r="A155" s="32" t="s">
        <v>168</v>
      </c>
      <c r="B155" s="193" t="s">
        <v>588</v>
      </c>
      <c r="C155" s="195"/>
      <c r="D155" s="135">
        <f>D156+D157</f>
        <v>9882870.3900000006</v>
      </c>
    </row>
    <row r="156" spans="1:4" ht="51.75" customHeight="1">
      <c r="A156" s="30" t="s">
        <v>590</v>
      </c>
      <c r="B156" s="193" t="s">
        <v>783</v>
      </c>
      <c r="C156" s="195">
        <v>200</v>
      </c>
      <c r="D156" s="135">
        <v>4624154.8099999996</v>
      </c>
    </row>
    <row r="157" spans="1:4" ht="65.25" customHeight="1">
      <c r="A157" s="235" t="s">
        <v>882</v>
      </c>
      <c r="B157" s="193" t="s">
        <v>784</v>
      </c>
      <c r="C157" s="195">
        <v>200</v>
      </c>
      <c r="D157" s="135">
        <v>5258715.58</v>
      </c>
    </row>
    <row r="158" spans="1:4" ht="24" customHeight="1">
      <c r="A158" s="92" t="s">
        <v>591</v>
      </c>
      <c r="B158" s="193" t="s">
        <v>592</v>
      </c>
      <c r="C158" s="195"/>
      <c r="D158" s="135">
        <f>D159</f>
        <v>35000</v>
      </c>
    </row>
    <row r="159" spans="1:4" ht="24" customHeight="1">
      <c r="A159" s="92" t="s">
        <v>593</v>
      </c>
      <c r="B159" s="193" t="s">
        <v>594</v>
      </c>
      <c r="C159" s="195"/>
      <c r="D159" s="135">
        <f>D160</f>
        <v>35000</v>
      </c>
    </row>
    <row r="160" spans="1:4" ht="38.25" customHeight="1">
      <c r="A160" s="92" t="s">
        <v>595</v>
      </c>
      <c r="B160" s="193" t="s">
        <v>833</v>
      </c>
      <c r="C160" s="195">
        <v>200</v>
      </c>
      <c r="D160" s="135">
        <v>35000</v>
      </c>
    </row>
    <row r="161" spans="1:4" ht="26.25" customHeight="1">
      <c r="A161" s="92" t="s">
        <v>813</v>
      </c>
      <c r="B161" s="193" t="s">
        <v>814</v>
      </c>
      <c r="C161" s="195"/>
      <c r="D161" s="135">
        <f>D162</f>
        <v>250000</v>
      </c>
    </row>
    <row r="162" spans="1:4" ht="25.5" customHeight="1">
      <c r="A162" s="92" t="s">
        <v>815</v>
      </c>
      <c r="B162" s="193" t="s">
        <v>817</v>
      </c>
      <c r="C162" s="195"/>
      <c r="D162" s="135">
        <f>D163</f>
        <v>250000</v>
      </c>
    </row>
    <row r="163" spans="1:4" ht="77.25" customHeight="1">
      <c r="A163" s="92" t="s">
        <v>816</v>
      </c>
      <c r="B163" s="193" t="s">
        <v>834</v>
      </c>
      <c r="C163" s="195">
        <v>200</v>
      </c>
      <c r="D163" s="135">
        <v>250000</v>
      </c>
    </row>
    <row r="164" spans="1:4" ht="26.25" customHeight="1">
      <c r="A164" s="32" t="s">
        <v>596</v>
      </c>
      <c r="B164" s="97" t="s">
        <v>597</v>
      </c>
      <c r="C164" s="195"/>
      <c r="D164" s="134">
        <f>D165+D168+D174+D180+D184+D188+D192+D195+D171</f>
        <v>9055510</v>
      </c>
    </row>
    <row r="165" spans="1:4" ht="26.25" customHeight="1">
      <c r="A165" s="32" t="s">
        <v>598</v>
      </c>
      <c r="B165" s="193" t="s">
        <v>599</v>
      </c>
      <c r="C165" s="93"/>
      <c r="D165" s="135">
        <f t="shared" ref="D165" si="15">D166</f>
        <v>150000</v>
      </c>
    </row>
    <row r="166" spans="1:4" ht="18.75" customHeight="1">
      <c r="A166" s="32" t="s">
        <v>156</v>
      </c>
      <c r="B166" s="193" t="s">
        <v>600</v>
      </c>
      <c r="C166" s="93"/>
      <c r="D166" s="135">
        <f>D167</f>
        <v>150000</v>
      </c>
    </row>
    <row r="167" spans="1:4" ht="29.25" customHeight="1">
      <c r="A167" s="32" t="s">
        <v>424</v>
      </c>
      <c r="B167" s="193" t="s">
        <v>601</v>
      </c>
      <c r="C167" s="195">
        <v>300</v>
      </c>
      <c r="D167" s="135">
        <v>150000</v>
      </c>
    </row>
    <row r="168" spans="1:4" ht="18.75" customHeight="1">
      <c r="A168" s="99" t="s">
        <v>169</v>
      </c>
      <c r="B168" s="193" t="s">
        <v>614</v>
      </c>
      <c r="C168" s="93"/>
      <c r="D168" s="135">
        <f t="shared" ref="D168" si="16">D169</f>
        <v>463910</v>
      </c>
    </row>
    <row r="169" spans="1:4" ht="21.75" customHeight="1">
      <c r="A169" s="32" t="s">
        <v>617</v>
      </c>
      <c r="B169" s="193" t="s">
        <v>615</v>
      </c>
      <c r="C169" s="93"/>
      <c r="D169" s="135">
        <f>D170</f>
        <v>463910</v>
      </c>
    </row>
    <row r="170" spans="1:4" ht="37.5" customHeight="1">
      <c r="A170" s="92" t="s">
        <v>618</v>
      </c>
      <c r="B170" s="193" t="s">
        <v>616</v>
      </c>
      <c r="C170" s="93">
        <v>400</v>
      </c>
      <c r="D170" s="135">
        <v>463910</v>
      </c>
    </row>
    <row r="171" spans="1:4" ht="27" customHeight="1">
      <c r="A171" s="92" t="s">
        <v>619</v>
      </c>
      <c r="B171" s="193" t="s">
        <v>602</v>
      </c>
      <c r="C171" s="93"/>
      <c r="D171" s="135">
        <f>D172</f>
        <v>10000</v>
      </c>
    </row>
    <row r="172" spans="1:4" ht="26.25" customHeight="1">
      <c r="A172" s="92" t="s">
        <v>428</v>
      </c>
      <c r="B172" s="193" t="s">
        <v>603</v>
      </c>
      <c r="C172" s="93"/>
      <c r="D172" s="135">
        <f>D173</f>
        <v>10000</v>
      </c>
    </row>
    <row r="173" spans="1:4" ht="51.75" customHeight="1">
      <c r="A173" s="92" t="s">
        <v>621</v>
      </c>
      <c r="B173" s="193" t="s">
        <v>620</v>
      </c>
      <c r="C173" s="93">
        <v>300</v>
      </c>
      <c r="D173" s="135">
        <v>10000</v>
      </c>
    </row>
    <row r="174" spans="1:4" ht="25.5" customHeight="1">
      <c r="A174" s="92" t="s">
        <v>622</v>
      </c>
      <c r="B174" s="193" t="s">
        <v>604</v>
      </c>
      <c r="C174" s="93"/>
      <c r="D174" s="135">
        <f>D175+D178</f>
        <v>1383100</v>
      </c>
    </row>
    <row r="175" spans="1:4" ht="18" customHeight="1">
      <c r="A175" s="92" t="s">
        <v>175</v>
      </c>
      <c r="B175" s="193" t="s">
        <v>605</v>
      </c>
      <c r="C175" s="93"/>
      <c r="D175" s="135">
        <f>D176+D177</f>
        <v>1023100</v>
      </c>
    </row>
    <row r="176" spans="1:4" ht="39" customHeight="1">
      <c r="A176" s="92" t="s">
        <v>624</v>
      </c>
      <c r="B176" s="193" t="s">
        <v>835</v>
      </c>
      <c r="C176" s="93">
        <v>200</v>
      </c>
      <c r="D176" s="135">
        <v>879900</v>
      </c>
    </row>
    <row r="177" spans="1:4" ht="26.25" customHeight="1">
      <c r="A177" s="92" t="s">
        <v>177</v>
      </c>
      <c r="B177" s="193" t="s">
        <v>836</v>
      </c>
      <c r="C177" s="93">
        <v>200</v>
      </c>
      <c r="D177" s="135">
        <v>143200</v>
      </c>
    </row>
    <row r="178" spans="1:4" ht="39.75" customHeight="1">
      <c r="A178" s="92" t="s">
        <v>484</v>
      </c>
      <c r="B178" s="193" t="s">
        <v>623</v>
      </c>
      <c r="C178" s="93"/>
      <c r="D178" s="135">
        <f>D179</f>
        <v>360000</v>
      </c>
    </row>
    <row r="179" spans="1:4" ht="54" customHeight="1">
      <c r="A179" s="232" t="s">
        <v>485</v>
      </c>
      <c r="B179" s="193" t="s">
        <v>837</v>
      </c>
      <c r="C179" s="93">
        <v>800</v>
      </c>
      <c r="D179" s="135">
        <v>360000</v>
      </c>
    </row>
    <row r="180" spans="1:4" ht="26.25" customHeight="1">
      <c r="A180" s="92" t="s">
        <v>170</v>
      </c>
      <c r="B180" s="193" t="s">
        <v>606</v>
      </c>
      <c r="C180" s="93"/>
      <c r="D180" s="135">
        <f t="shared" ref="D180" si="17">D181</f>
        <v>887900</v>
      </c>
    </row>
    <row r="181" spans="1:4" ht="22.5" customHeight="1">
      <c r="A181" s="32" t="s">
        <v>188</v>
      </c>
      <c r="B181" s="193" t="s">
        <v>607</v>
      </c>
      <c r="C181" s="93"/>
      <c r="D181" s="135">
        <f>D182+D183</f>
        <v>887900</v>
      </c>
    </row>
    <row r="182" spans="1:4" ht="26.25" customHeight="1">
      <c r="A182" s="92" t="s">
        <v>292</v>
      </c>
      <c r="B182" s="193" t="s">
        <v>838</v>
      </c>
      <c r="C182" s="195">
        <v>200</v>
      </c>
      <c r="D182" s="135">
        <v>529100</v>
      </c>
    </row>
    <row r="183" spans="1:4" ht="26.25" customHeight="1">
      <c r="A183" s="92" t="s">
        <v>293</v>
      </c>
      <c r="B183" s="193" t="s">
        <v>839</v>
      </c>
      <c r="C183" s="93">
        <v>200</v>
      </c>
      <c r="D183" s="135">
        <v>358800</v>
      </c>
    </row>
    <row r="184" spans="1:4" ht="24" customHeight="1">
      <c r="A184" s="92" t="s">
        <v>171</v>
      </c>
      <c r="B184" s="193" t="s">
        <v>608</v>
      </c>
      <c r="C184" s="93"/>
      <c r="D184" s="135">
        <f t="shared" ref="D184" si="18">D185</f>
        <v>5500000</v>
      </c>
    </row>
    <row r="185" spans="1:4" ht="19.5" customHeight="1">
      <c r="A185" s="32" t="s">
        <v>189</v>
      </c>
      <c r="B185" s="193" t="s">
        <v>609</v>
      </c>
      <c r="C185" s="93"/>
      <c r="D185" s="135">
        <f>D186+D187</f>
        <v>5500000</v>
      </c>
    </row>
    <row r="186" spans="1:4" ht="36.75" customHeight="1">
      <c r="A186" s="92" t="s">
        <v>173</v>
      </c>
      <c r="B186" s="193" t="s">
        <v>840</v>
      </c>
      <c r="C186" s="93">
        <v>800</v>
      </c>
      <c r="D186" s="135">
        <v>5000000</v>
      </c>
    </row>
    <row r="187" spans="1:4" ht="25.5" customHeight="1">
      <c r="A187" s="92" t="s">
        <v>176</v>
      </c>
      <c r="B187" s="193" t="s">
        <v>841</v>
      </c>
      <c r="C187" s="195">
        <v>200</v>
      </c>
      <c r="D187" s="135">
        <v>500000</v>
      </c>
    </row>
    <row r="188" spans="1:4" ht="25.5" customHeight="1">
      <c r="A188" s="92" t="s">
        <v>174</v>
      </c>
      <c r="B188" s="193" t="s">
        <v>610</v>
      </c>
      <c r="C188" s="93"/>
      <c r="D188" s="135">
        <f t="shared" ref="D188" si="19">D189</f>
        <v>200000</v>
      </c>
    </row>
    <row r="189" spans="1:4" ht="19.5" customHeight="1">
      <c r="A189" s="32" t="s">
        <v>625</v>
      </c>
      <c r="B189" s="193" t="s">
        <v>611</v>
      </c>
      <c r="C189" s="93"/>
      <c r="D189" s="135">
        <f>D190+D191</f>
        <v>200000</v>
      </c>
    </row>
    <row r="190" spans="1:4" ht="26.25" customHeight="1">
      <c r="A190" s="32" t="s">
        <v>294</v>
      </c>
      <c r="B190" s="193" t="s">
        <v>842</v>
      </c>
      <c r="C190" s="93">
        <v>200</v>
      </c>
      <c r="D190" s="135">
        <v>150000</v>
      </c>
    </row>
    <row r="191" spans="1:4" ht="26.25" customHeight="1">
      <c r="A191" s="92" t="s">
        <v>295</v>
      </c>
      <c r="B191" s="193" t="s">
        <v>843</v>
      </c>
      <c r="C191" s="93">
        <v>200</v>
      </c>
      <c r="D191" s="135">
        <v>50000</v>
      </c>
    </row>
    <row r="192" spans="1:4" ht="26.25" customHeight="1">
      <c r="A192" s="92" t="s">
        <v>626</v>
      </c>
      <c r="B192" s="193" t="s">
        <v>612</v>
      </c>
      <c r="C192" s="93"/>
      <c r="D192" s="135">
        <f t="shared" ref="D192" si="20">D193</f>
        <v>100000</v>
      </c>
    </row>
    <row r="193" spans="1:4" ht="18.75" customHeight="1">
      <c r="A193" s="99" t="s">
        <v>197</v>
      </c>
      <c r="B193" s="193" t="s">
        <v>613</v>
      </c>
      <c r="C193" s="93"/>
      <c r="D193" s="135">
        <f>D194</f>
        <v>100000</v>
      </c>
    </row>
    <row r="194" spans="1:4" ht="39.75" customHeight="1">
      <c r="A194" s="92" t="s">
        <v>627</v>
      </c>
      <c r="B194" s="193" t="s">
        <v>844</v>
      </c>
      <c r="C194" s="93">
        <v>200</v>
      </c>
      <c r="D194" s="135">
        <v>100000</v>
      </c>
    </row>
    <row r="195" spans="1:4" ht="51.75" customHeight="1">
      <c r="A195" s="92" t="s">
        <v>628</v>
      </c>
      <c r="B195" s="193" t="s">
        <v>629</v>
      </c>
      <c r="C195" s="93"/>
      <c r="D195" s="135">
        <f t="shared" ref="D195:D196" si="21">D196</f>
        <v>360600</v>
      </c>
    </row>
    <row r="196" spans="1:4" ht="27" customHeight="1">
      <c r="A196" s="92" t="s">
        <v>172</v>
      </c>
      <c r="B196" s="193" t="s">
        <v>630</v>
      </c>
      <c r="C196" s="93"/>
      <c r="D196" s="135">
        <f t="shared" si="21"/>
        <v>360600</v>
      </c>
    </row>
    <row r="197" spans="1:4" ht="25.5" customHeight="1">
      <c r="A197" s="92" t="s">
        <v>199</v>
      </c>
      <c r="B197" s="193" t="s">
        <v>631</v>
      </c>
      <c r="C197" s="93">
        <v>200</v>
      </c>
      <c r="D197" s="135">
        <v>360600</v>
      </c>
    </row>
    <row r="198" spans="1:4" ht="27.75" customHeight="1">
      <c r="A198" s="32" t="s">
        <v>632</v>
      </c>
      <c r="B198" s="97" t="s">
        <v>633</v>
      </c>
      <c r="C198" s="195"/>
      <c r="D198" s="134">
        <f>D199+D203</f>
        <v>1380000</v>
      </c>
    </row>
    <row r="199" spans="1:4" ht="27.75" customHeight="1">
      <c r="A199" s="32" t="s">
        <v>785</v>
      </c>
      <c r="B199" s="190" t="s">
        <v>634</v>
      </c>
      <c r="C199" s="195"/>
      <c r="D199" s="135">
        <f t="shared" ref="D199" si="22">D200</f>
        <v>0</v>
      </c>
    </row>
    <row r="200" spans="1:4" ht="17.25" customHeight="1">
      <c r="A200" s="32" t="s">
        <v>786</v>
      </c>
      <c r="B200" s="190" t="s">
        <v>635</v>
      </c>
      <c r="C200" s="195"/>
      <c r="D200" s="135">
        <f>D201+D202</f>
        <v>0</v>
      </c>
    </row>
    <row r="201" spans="1:4" ht="26.25" customHeight="1">
      <c r="A201" s="32" t="s">
        <v>787</v>
      </c>
      <c r="B201" s="190" t="s">
        <v>845</v>
      </c>
      <c r="C201" s="195">
        <v>200</v>
      </c>
      <c r="D201" s="135"/>
    </row>
    <row r="202" spans="1:4" ht="26.25" customHeight="1">
      <c r="A202" s="32" t="s">
        <v>788</v>
      </c>
      <c r="B202" s="190" t="s">
        <v>846</v>
      </c>
      <c r="C202" s="195">
        <v>200</v>
      </c>
      <c r="D202" s="135"/>
    </row>
    <row r="203" spans="1:4" ht="26.25" customHeight="1">
      <c r="A203" s="32" t="s">
        <v>789</v>
      </c>
      <c r="B203" s="190" t="s">
        <v>793</v>
      </c>
      <c r="C203" s="195"/>
      <c r="D203" s="135">
        <f>D204</f>
        <v>1380000</v>
      </c>
    </row>
    <row r="204" spans="1:4" ht="19.5" customHeight="1">
      <c r="A204" s="32" t="s">
        <v>790</v>
      </c>
      <c r="B204" s="190" t="s">
        <v>794</v>
      </c>
      <c r="C204" s="195"/>
      <c r="D204" s="135">
        <f>D205+D206</f>
        <v>1380000</v>
      </c>
    </row>
    <row r="205" spans="1:4" ht="26.25" customHeight="1">
      <c r="A205" s="32" t="s">
        <v>791</v>
      </c>
      <c r="B205" s="190" t="s">
        <v>847</v>
      </c>
      <c r="C205" s="195">
        <v>200</v>
      </c>
      <c r="D205" s="135">
        <v>1080000</v>
      </c>
    </row>
    <row r="206" spans="1:4" ht="40.5" customHeight="1">
      <c r="A206" s="32" t="s">
        <v>792</v>
      </c>
      <c r="B206" s="190" t="s">
        <v>848</v>
      </c>
      <c r="C206" s="195">
        <v>200</v>
      </c>
      <c r="D206" s="135">
        <v>300000</v>
      </c>
    </row>
    <row r="207" spans="1:4" ht="27.75" customHeight="1">
      <c r="A207" s="101" t="s">
        <v>639</v>
      </c>
      <c r="B207" s="97" t="s">
        <v>636</v>
      </c>
      <c r="C207" s="195"/>
      <c r="D207" s="134">
        <f>D208+D213</f>
        <v>3295000</v>
      </c>
    </row>
    <row r="208" spans="1:4" ht="27" customHeight="1">
      <c r="A208" s="32" t="s">
        <v>640</v>
      </c>
      <c r="B208" s="190" t="s">
        <v>637</v>
      </c>
      <c r="C208" s="195"/>
      <c r="D208" s="135">
        <f t="shared" ref="D208" si="23">D209</f>
        <v>2500000</v>
      </c>
    </row>
    <row r="209" spans="1:4" ht="28.5" customHeight="1">
      <c r="A209" s="32" t="s">
        <v>641</v>
      </c>
      <c r="B209" s="190" t="s">
        <v>638</v>
      </c>
      <c r="C209" s="195"/>
      <c r="D209" s="135">
        <f>D210+D211+D212</f>
        <v>2500000</v>
      </c>
    </row>
    <row r="210" spans="1:4" ht="42" customHeight="1">
      <c r="A210" s="32" t="s">
        <v>642</v>
      </c>
      <c r="B210" s="190" t="s">
        <v>849</v>
      </c>
      <c r="C210" s="195">
        <v>200</v>
      </c>
      <c r="D210" s="135">
        <v>1000000</v>
      </c>
    </row>
    <row r="211" spans="1:4" ht="26.25" customHeight="1">
      <c r="A211" s="112" t="s">
        <v>643</v>
      </c>
      <c r="B211" s="193" t="s">
        <v>850</v>
      </c>
      <c r="C211" s="195">
        <v>200</v>
      </c>
      <c r="D211" s="135">
        <v>300000</v>
      </c>
    </row>
    <row r="212" spans="1:4" ht="39" customHeight="1">
      <c r="A212" s="92" t="s">
        <v>644</v>
      </c>
      <c r="B212" s="190" t="s">
        <v>851</v>
      </c>
      <c r="C212" s="195">
        <v>200</v>
      </c>
      <c r="D212" s="135">
        <v>1200000</v>
      </c>
    </row>
    <row r="213" spans="1:4" ht="27" customHeight="1">
      <c r="A213" s="99" t="s">
        <v>795</v>
      </c>
      <c r="B213" s="190" t="s">
        <v>796</v>
      </c>
      <c r="C213" s="195"/>
      <c r="D213" s="135">
        <f>D214</f>
        <v>795000</v>
      </c>
    </row>
    <row r="214" spans="1:4" ht="39" customHeight="1">
      <c r="A214" s="92" t="s">
        <v>797</v>
      </c>
      <c r="B214" s="190" t="s">
        <v>801</v>
      </c>
      <c r="C214" s="195"/>
      <c r="D214" s="135">
        <f>D215+D216+D217</f>
        <v>795000</v>
      </c>
    </row>
    <row r="215" spans="1:4" ht="39" customHeight="1">
      <c r="A215" s="92" t="s">
        <v>798</v>
      </c>
      <c r="B215" s="190" t="s">
        <v>852</v>
      </c>
      <c r="C215" s="195">
        <v>200</v>
      </c>
      <c r="D215" s="135">
        <v>470000</v>
      </c>
    </row>
    <row r="216" spans="1:4" ht="39" customHeight="1">
      <c r="A216" s="92" t="s">
        <v>799</v>
      </c>
      <c r="B216" s="190" t="s">
        <v>853</v>
      </c>
      <c r="C216" s="195">
        <v>200</v>
      </c>
      <c r="D216" s="135">
        <v>250000</v>
      </c>
    </row>
    <row r="217" spans="1:4" ht="39" customHeight="1">
      <c r="A217" s="92" t="s">
        <v>800</v>
      </c>
      <c r="B217" s="190" t="s">
        <v>854</v>
      </c>
      <c r="C217" s="195">
        <v>200</v>
      </c>
      <c r="D217" s="135">
        <v>75000</v>
      </c>
    </row>
    <row r="218" spans="1:4" ht="30" customHeight="1">
      <c r="A218" s="233" t="s">
        <v>645</v>
      </c>
      <c r="B218" s="97" t="s">
        <v>646</v>
      </c>
      <c r="C218" s="191"/>
      <c r="D218" s="134">
        <f>D219+D222</f>
        <v>50000</v>
      </c>
    </row>
    <row r="219" spans="1:4" ht="29.25" customHeight="1">
      <c r="A219" s="99" t="s">
        <v>647</v>
      </c>
      <c r="B219" s="190" t="s">
        <v>648</v>
      </c>
      <c r="C219" s="195"/>
      <c r="D219" s="135">
        <f t="shared" ref="D219" si="24">D220</f>
        <v>40000</v>
      </c>
    </row>
    <row r="220" spans="1:4" ht="21" customHeight="1">
      <c r="A220" s="99" t="s">
        <v>649</v>
      </c>
      <c r="B220" s="190" t="s">
        <v>650</v>
      </c>
      <c r="C220" s="195"/>
      <c r="D220" s="135">
        <f>D221</f>
        <v>40000</v>
      </c>
    </row>
    <row r="221" spans="1:4" ht="27" customHeight="1">
      <c r="A221" s="99" t="s">
        <v>651</v>
      </c>
      <c r="B221" s="190" t="s">
        <v>855</v>
      </c>
      <c r="C221" s="195">
        <v>200</v>
      </c>
      <c r="D221" s="135">
        <v>40000</v>
      </c>
    </row>
    <row r="222" spans="1:4" ht="27" customHeight="1">
      <c r="A222" s="99" t="s">
        <v>653</v>
      </c>
      <c r="B222" s="190" t="s">
        <v>652</v>
      </c>
      <c r="C222" s="195"/>
      <c r="D222" s="135">
        <f t="shared" ref="D222" si="25">D223</f>
        <v>10000</v>
      </c>
    </row>
    <row r="223" spans="1:4" ht="19.5" customHeight="1">
      <c r="A223" s="99" t="s">
        <v>654</v>
      </c>
      <c r="B223" s="190" t="s">
        <v>650</v>
      </c>
      <c r="C223" s="195"/>
      <c r="D223" s="135">
        <f>D224</f>
        <v>10000</v>
      </c>
    </row>
    <row r="224" spans="1:4" ht="27" customHeight="1">
      <c r="A224" s="99" t="s">
        <v>655</v>
      </c>
      <c r="B224" s="190" t="s">
        <v>856</v>
      </c>
      <c r="C224" s="195">
        <v>200</v>
      </c>
      <c r="D224" s="135">
        <v>10000</v>
      </c>
    </row>
    <row r="225" spans="1:4" ht="19.5" customHeight="1">
      <c r="A225" s="96" t="s">
        <v>656</v>
      </c>
      <c r="B225" s="97" t="s">
        <v>657</v>
      </c>
      <c r="C225" s="191"/>
      <c r="D225" s="134">
        <f>D230+D226+D239+D234</f>
        <v>2315240.38</v>
      </c>
    </row>
    <row r="226" spans="1:4" ht="24" customHeight="1">
      <c r="A226" s="92" t="s">
        <v>658</v>
      </c>
      <c r="B226" s="190" t="s">
        <v>660</v>
      </c>
      <c r="C226" s="195"/>
      <c r="D226" s="135">
        <f t="shared" ref="D226" si="26">D227</f>
        <v>1000000</v>
      </c>
    </row>
    <row r="227" spans="1:4" ht="27.75" customHeight="1">
      <c r="A227" s="92" t="s">
        <v>662</v>
      </c>
      <c r="B227" s="190" t="s">
        <v>661</v>
      </c>
      <c r="C227" s="195"/>
      <c r="D227" s="135">
        <f>D228+D229</f>
        <v>1000000</v>
      </c>
    </row>
    <row r="228" spans="1:4" ht="38.25" customHeight="1">
      <c r="A228" s="92" t="s">
        <v>663</v>
      </c>
      <c r="B228" s="190" t="s">
        <v>857</v>
      </c>
      <c r="C228" s="195">
        <v>200</v>
      </c>
      <c r="D228" s="135">
        <v>900000</v>
      </c>
    </row>
    <row r="229" spans="1:4" ht="40.5" customHeight="1">
      <c r="A229" s="99" t="s">
        <v>664</v>
      </c>
      <c r="B229" s="190" t="s">
        <v>665</v>
      </c>
      <c r="C229" s="195">
        <v>200</v>
      </c>
      <c r="D229" s="135">
        <v>100000</v>
      </c>
    </row>
    <row r="230" spans="1:4" ht="24" customHeight="1">
      <c r="A230" s="92" t="s">
        <v>666</v>
      </c>
      <c r="B230" s="190" t="s">
        <v>659</v>
      </c>
      <c r="C230" s="195"/>
      <c r="D230" s="135">
        <f t="shared" ref="D230" si="27">D231</f>
        <v>330000</v>
      </c>
    </row>
    <row r="231" spans="1:4" ht="50.25" customHeight="1">
      <c r="A231" s="92" t="s">
        <v>668</v>
      </c>
      <c r="B231" s="190" t="s">
        <v>667</v>
      </c>
      <c r="C231" s="195"/>
      <c r="D231" s="135">
        <f>D232+D233</f>
        <v>330000</v>
      </c>
    </row>
    <row r="232" spans="1:4" ht="40.5" customHeight="1">
      <c r="A232" s="92" t="s">
        <v>669</v>
      </c>
      <c r="B232" s="190" t="s">
        <v>858</v>
      </c>
      <c r="C232" s="195">
        <v>200</v>
      </c>
      <c r="D232" s="135">
        <v>30000</v>
      </c>
    </row>
    <row r="233" spans="1:4" ht="38.25" customHeight="1">
      <c r="A233" s="92" t="s">
        <v>143</v>
      </c>
      <c r="B233" s="193" t="s">
        <v>859</v>
      </c>
      <c r="C233" s="195">
        <v>200</v>
      </c>
      <c r="D233" s="135">
        <v>300000</v>
      </c>
    </row>
    <row r="234" spans="1:4" ht="25.5">
      <c r="A234" s="92" t="s">
        <v>802</v>
      </c>
      <c r="B234" s="193" t="s">
        <v>805</v>
      </c>
      <c r="C234" s="195"/>
      <c r="D234" s="135">
        <f>D235</f>
        <v>582240.38</v>
      </c>
    </row>
    <row r="235" spans="1:4" ht="27" customHeight="1">
      <c r="A235" s="92" t="s">
        <v>803</v>
      </c>
      <c r="B235" s="193" t="s">
        <v>806</v>
      </c>
      <c r="C235" s="195"/>
      <c r="D235" s="135">
        <f>D236+D237+D238</f>
        <v>582240.38</v>
      </c>
    </row>
    <row r="236" spans="1:4" ht="38.25" customHeight="1">
      <c r="A236" s="92" t="s">
        <v>804</v>
      </c>
      <c r="B236" s="193" t="s">
        <v>860</v>
      </c>
      <c r="C236" s="195">
        <v>200</v>
      </c>
      <c r="D236" s="135">
        <v>180000</v>
      </c>
    </row>
    <row r="237" spans="1:4" ht="64.5" customHeight="1">
      <c r="A237" s="92" t="s">
        <v>879</v>
      </c>
      <c r="B237" s="193" t="s">
        <v>865</v>
      </c>
      <c r="C237" s="195">
        <v>100</v>
      </c>
      <c r="D237" s="135">
        <v>362675</v>
      </c>
    </row>
    <row r="238" spans="1:4" ht="40.5" customHeight="1">
      <c r="A238" s="92" t="s">
        <v>880</v>
      </c>
      <c r="B238" s="193" t="s">
        <v>865</v>
      </c>
      <c r="C238" s="195">
        <v>200</v>
      </c>
      <c r="D238" s="135">
        <v>39565.379999999997</v>
      </c>
    </row>
    <row r="239" spans="1:4" ht="17.25" customHeight="1">
      <c r="A239" s="99" t="s">
        <v>810</v>
      </c>
      <c r="B239" s="193" t="s">
        <v>807</v>
      </c>
      <c r="C239" s="195"/>
      <c r="D239" s="135">
        <f>D240</f>
        <v>403000</v>
      </c>
    </row>
    <row r="240" spans="1:4" ht="21.75" customHeight="1">
      <c r="A240" s="99" t="s">
        <v>811</v>
      </c>
      <c r="B240" s="193" t="s">
        <v>808</v>
      </c>
      <c r="C240" s="195"/>
      <c r="D240" s="135">
        <f>D241+D242</f>
        <v>403000</v>
      </c>
    </row>
    <row r="241" spans="1:4" ht="40.5" customHeight="1">
      <c r="A241" s="92" t="s">
        <v>812</v>
      </c>
      <c r="B241" s="193" t="s">
        <v>861</v>
      </c>
      <c r="C241" s="195">
        <v>200</v>
      </c>
      <c r="D241" s="135">
        <v>232000</v>
      </c>
    </row>
    <row r="242" spans="1:4" ht="35.25" customHeight="1">
      <c r="A242" s="92" t="s">
        <v>152</v>
      </c>
      <c r="B242" s="193" t="s">
        <v>862</v>
      </c>
      <c r="C242" s="195">
        <v>200</v>
      </c>
      <c r="D242" s="135">
        <v>171000</v>
      </c>
    </row>
    <row r="243" spans="1:4" ht="25.5">
      <c r="A243" s="101" t="s">
        <v>425</v>
      </c>
      <c r="B243" s="102">
        <v>4000000000</v>
      </c>
      <c r="C243" s="195"/>
      <c r="D243" s="134">
        <f>D244+D247+D261+D274+D279</f>
        <v>37029764.230000004</v>
      </c>
    </row>
    <row r="244" spans="1:4" ht="25.5">
      <c r="A244" s="101" t="s">
        <v>13</v>
      </c>
      <c r="B244" s="102">
        <v>4090000000</v>
      </c>
      <c r="C244" s="195"/>
      <c r="D244" s="134">
        <f t="shared" ref="D244" si="28">D245+D246</f>
        <v>670935</v>
      </c>
    </row>
    <row r="245" spans="1:4" ht="51" customHeight="1">
      <c r="A245" s="32" t="s">
        <v>111</v>
      </c>
      <c r="B245" s="31">
        <v>4090000270</v>
      </c>
      <c r="C245" s="195">
        <v>100</v>
      </c>
      <c r="D245" s="135">
        <v>570249</v>
      </c>
    </row>
    <row r="246" spans="1:4" ht="27.75" customHeight="1">
      <c r="A246" s="32" t="s">
        <v>144</v>
      </c>
      <c r="B246" s="31">
        <v>4090000270</v>
      </c>
      <c r="C246" s="195">
        <v>200</v>
      </c>
      <c r="D246" s="135">
        <v>100686</v>
      </c>
    </row>
    <row r="247" spans="1:4" ht="27.75" customHeight="1">
      <c r="A247" s="114" t="s">
        <v>124</v>
      </c>
      <c r="B247" s="102">
        <v>4100000000</v>
      </c>
      <c r="C247" s="195"/>
      <c r="D247" s="134">
        <f>D248+D249+D250+D251+D255+D256+D257+D252+D253+D254+D258+D259+D260</f>
        <v>26237370</v>
      </c>
    </row>
    <row r="248" spans="1:4" ht="54.75" customHeight="1">
      <c r="A248" s="90" t="s">
        <v>112</v>
      </c>
      <c r="B248" s="31">
        <v>4190000250</v>
      </c>
      <c r="C248" s="195">
        <v>100</v>
      </c>
      <c r="D248" s="135">
        <v>1575776</v>
      </c>
    </row>
    <row r="249" spans="1:4" ht="51.75" customHeight="1">
      <c r="A249" s="32" t="s">
        <v>113</v>
      </c>
      <c r="B249" s="31">
        <v>4190000280</v>
      </c>
      <c r="C249" s="195">
        <v>100</v>
      </c>
      <c r="D249" s="135">
        <v>14735399</v>
      </c>
    </row>
    <row r="250" spans="1:4" ht="25.5" customHeight="1">
      <c r="A250" s="32" t="s">
        <v>145</v>
      </c>
      <c r="B250" s="31">
        <v>4190000280</v>
      </c>
      <c r="C250" s="195">
        <v>200</v>
      </c>
      <c r="D250" s="135">
        <v>2310644</v>
      </c>
    </row>
    <row r="251" spans="1:4" ht="25.5">
      <c r="A251" s="32" t="s">
        <v>114</v>
      </c>
      <c r="B251" s="31">
        <v>4190000280</v>
      </c>
      <c r="C251" s="195">
        <v>800</v>
      </c>
      <c r="D251" s="135">
        <v>25400</v>
      </c>
    </row>
    <row r="252" spans="1:4" ht="54.75" customHeight="1">
      <c r="A252" s="32" t="s">
        <v>125</v>
      </c>
      <c r="B252" s="193" t="s">
        <v>120</v>
      </c>
      <c r="C252" s="94" t="s">
        <v>7</v>
      </c>
      <c r="D252" s="135">
        <v>1768336</v>
      </c>
    </row>
    <row r="253" spans="1:4" ht="26.25" customHeight="1">
      <c r="A253" s="32" t="s">
        <v>146</v>
      </c>
      <c r="B253" s="193" t="s">
        <v>120</v>
      </c>
      <c r="C253" s="94" t="s">
        <v>72</v>
      </c>
      <c r="D253" s="135">
        <v>156738</v>
      </c>
    </row>
    <row r="254" spans="1:4" ht="25.5">
      <c r="A254" s="32" t="s">
        <v>194</v>
      </c>
      <c r="B254" s="193" t="s">
        <v>120</v>
      </c>
      <c r="C254" s="94" t="s">
        <v>193</v>
      </c>
      <c r="D254" s="135">
        <v>5000</v>
      </c>
    </row>
    <row r="255" spans="1:4" ht="52.5" customHeight="1">
      <c r="A255" s="32" t="s">
        <v>115</v>
      </c>
      <c r="B255" s="31">
        <v>4190000290</v>
      </c>
      <c r="C255" s="195">
        <v>100</v>
      </c>
      <c r="D255" s="135">
        <v>3874837</v>
      </c>
    </row>
    <row r="256" spans="1:4" ht="39.75" customHeight="1">
      <c r="A256" s="32" t="s">
        <v>147</v>
      </c>
      <c r="B256" s="31">
        <v>4190000290</v>
      </c>
      <c r="C256" s="195">
        <v>200</v>
      </c>
      <c r="D256" s="135">
        <v>213205</v>
      </c>
    </row>
    <row r="257" spans="1:4" ht="25.5" customHeight="1">
      <c r="A257" s="32" t="s">
        <v>116</v>
      </c>
      <c r="B257" s="31">
        <v>4190000290</v>
      </c>
      <c r="C257" s="195">
        <v>800</v>
      </c>
      <c r="D257" s="135">
        <v>2000</v>
      </c>
    </row>
    <row r="258" spans="1:4" ht="52.5" customHeight="1">
      <c r="A258" s="32" t="s">
        <v>195</v>
      </c>
      <c r="B258" s="31">
        <v>4190000270</v>
      </c>
      <c r="C258" s="195">
        <v>100</v>
      </c>
      <c r="D258" s="135">
        <v>1455855</v>
      </c>
    </row>
    <row r="259" spans="1:4" ht="38.25">
      <c r="A259" s="32" t="s">
        <v>196</v>
      </c>
      <c r="B259" s="31">
        <v>4190000270</v>
      </c>
      <c r="C259" s="195">
        <v>200</v>
      </c>
      <c r="D259" s="135">
        <v>114180</v>
      </c>
    </row>
    <row r="260" spans="1:4" ht="25.5" customHeight="1">
      <c r="A260" s="32" t="s">
        <v>423</v>
      </c>
      <c r="B260" s="31">
        <v>4190000270</v>
      </c>
      <c r="C260" s="195">
        <v>800</v>
      </c>
      <c r="D260" s="135"/>
    </row>
    <row r="261" spans="1:4" ht="14.25">
      <c r="A261" s="114" t="s">
        <v>14</v>
      </c>
      <c r="B261" s="102">
        <v>4290000000</v>
      </c>
      <c r="C261" s="195"/>
      <c r="D261" s="134">
        <f>D262+D263+D264+D265+D266+D267+D268+D271+D272+D273+D269+D270</f>
        <v>9856210.9800000004</v>
      </c>
    </row>
    <row r="262" spans="1:4" ht="25.5">
      <c r="A262" s="32" t="s">
        <v>117</v>
      </c>
      <c r="B262" s="31">
        <v>4290020090</v>
      </c>
      <c r="C262" s="195">
        <v>800</v>
      </c>
      <c r="D262" s="135">
        <v>1140281.98</v>
      </c>
    </row>
    <row r="263" spans="1:4" ht="25.5">
      <c r="A263" s="32" t="s">
        <v>155</v>
      </c>
      <c r="B263" s="31">
        <v>4290020120</v>
      </c>
      <c r="C263" s="195">
        <v>800</v>
      </c>
      <c r="D263" s="135">
        <v>21300</v>
      </c>
    </row>
    <row r="264" spans="1:4" ht="38.25" customHeight="1">
      <c r="A264" s="32" t="s">
        <v>148</v>
      </c>
      <c r="B264" s="31">
        <v>4290020140</v>
      </c>
      <c r="C264" s="195">
        <v>200</v>
      </c>
      <c r="D264" s="135">
        <v>306500</v>
      </c>
    </row>
    <row r="265" spans="1:4" ht="38.25" customHeight="1">
      <c r="A265" s="32" t="s">
        <v>149</v>
      </c>
      <c r="B265" s="31">
        <v>4290020150</v>
      </c>
      <c r="C265" s="195">
        <v>200</v>
      </c>
      <c r="D265" s="135">
        <v>1296300</v>
      </c>
    </row>
    <row r="266" spans="1:4" ht="67.5" customHeight="1">
      <c r="A266" s="32" t="s">
        <v>17</v>
      </c>
      <c r="B266" s="31">
        <v>4290000300</v>
      </c>
      <c r="C266" s="195">
        <v>100</v>
      </c>
      <c r="D266" s="135">
        <v>3345679</v>
      </c>
    </row>
    <row r="267" spans="1:4" ht="39.75" customHeight="1">
      <c r="A267" s="32" t="s">
        <v>150</v>
      </c>
      <c r="B267" s="31">
        <v>4290000300</v>
      </c>
      <c r="C267" s="195">
        <v>200</v>
      </c>
      <c r="D267" s="135">
        <v>1090701</v>
      </c>
    </row>
    <row r="268" spans="1:4" ht="37.5" customHeight="1">
      <c r="A268" s="32" t="s">
        <v>18</v>
      </c>
      <c r="B268" s="31">
        <v>4290000300</v>
      </c>
      <c r="C268" s="195">
        <v>800</v>
      </c>
      <c r="D268" s="135">
        <v>6500</v>
      </c>
    </row>
    <row r="269" spans="1:4" ht="51.75" customHeight="1">
      <c r="A269" s="98" t="s">
        <v>480</v>
      </c>
      <c r="B269" s="193" t="s">
        <v>486</v>
      </c>
      <c r="C269" s="195">
        <v>100</v>
      </c>
      <c r="D269" s="135">
        <v>298147</v>
      </c>
    </row>
    <row r="270" spans="1:4" ht="51.75" customHeight="1">
      <c r="A270" s="98" t="s">
        <v>481</v>
      </c>
      <c r="B270" s="193" t="s">
        <v>487</v>
      </c>
      <c r="C270" s="195">
        <v>100</v>
      </c>
      <c r="D270" s="135">
        <v>424402</v>
      </c>
    </row>
    <row r="271" spans="1:4" ht="27.75" customHeight="1">
      <c r="A271" s="109" t="s">
        <v>164</v>
      </c>
      <c r="B271" s="115">
        <v>4290020180</v>
      </c>
      <c r="C271" s="115">
        <v>200</v>
      </c>
      <c r="D271" s="137">
        <v>400000</v>
      </c>
    </row>
    <row r="272" spans="1:4" ht="26.25" customHeight="1">
      <c r="A272" s="90" t="s">
        <v>118</v>
      </c>
      <c r="B272" s="31">
        <v>4290007010</v>
      </c>
      <c r="C272" s="195">
        <v>300</v>
      </c>
      <c r="D272" s="135">
        <v>1516400</v>
      </c>
    </row>
    <row r="273" spans="1:4" ht="51.75" customHeight="1">
      <c r="A273" s="90" t="s">
        <v>159</v>
      </c>
      <c r="B273" s="31">
        <v>4290007030</v>
      </c>
      <c r="C273" s="195">
        <v>300</v>
      </c>
      <c r="D273" s="135">
        <v>10000</v>
      </c>
    </row>
    <row r="274" spans="1:4" ht="26.25" customHeight="1">
      <c r="A274" s="114" t="s">
        <v>15</v>
      </c>
      <c r="B274" s="102">
        <v>4300000000</v>
      </c>
      <c r="C274" s="195"/>
      <c r="D274" s="134">
        <f t="shared" ref="D274" si="29">D275</f>
        <v>265109.13</v>
      </c>
    </row>
    <row r="275" spans="1:4" ht="15">
      <c r="A275" s="90" t="s">
        <v>14</v>
      </c>
      <c r="B275" s="31">
        <v>4390000000</v>
      </c>
      <c r="C275" s="195"/>
      <c r="D275" s="135">
        <f>D276+D277+D278</f>
        <v>265109.13</v>
      </c>
    </row>
    <row r="276" spans="1:4" ht="39" customHeight="1">
      <c r="A276" s="32" t="s">
        <v>151</v>
      </c>
      <c r="B276" s="31">
        <v>4390080350</v>
      </c>
      <c r="C276" s="195">
        <v>200</v>
      </c>
      <c r="D276" s="135">
        <v>6268.8</v>
      </c>
    </row>
    <row r="277" spans="1:4" ht="64.5" customHeight="1">
      <c r="A277" s="98" t="s">
        <v>881</v>
      </c>
      <c r="B277" s="31">
        <v>4390080370</v>
      </c>
      <c r="C277" s="195">
        <v>200</v>
      </c>
      <c r="D277" s="135">
        <v>30703.33</v>
      </c>
    </row>
    <row r="278" spans="1:4" ht="78.75" customHeight="1">
      <c r="A278" s="98" t="s">
        <v>497</v>
      </c>
      <c r="B278" s="128">
        <v>4390082400</v>
      </c>
      <c r="C278" s="195">
        <v>200</v>
      </c>
      <c r="D278" s="135">
        <v>228137</v>
      </c>
    </row>
    <row r="279" spans="1:4" ht="38.25" customHeight="1">
      <c r="A279" s="116" t="s">
        <v>298</v>
      </c>
      <c r="B279" s="102">
        <v>4400000000</v>
      </c>
      <c r="C279" s="93"/>
      <c r="D279" s="134">
        <f t="shared" ref="D279" si="30">D280</f>
        <v>139.12</v>
      </c>
    </row>
    <row r="280" spans="1:4" ht="15">
      <c r="A280" s="111" t="s">
        <v>14</v>
      </c>
      <c r="B280" s="31">
        <v>4490000000</v>
      </c>
      <c r="C280" s="93"/>
      <c r="D280" s="135">
        <f>D281</f>
        <v>139.12</v>
      </c>
    </row>
    <row r="281" spans="1:4" ht="36.75" customHeight="1">
      <c r="A281" s="92" t="s">
        <v>498</v>
      </c>
      <c r="B281" s="31">
        <v>4490051200</v>
      </c>
      <c r="C281" s="93">
        <v>200</v>
      </c>
      <c r="D281" s="135">
        <v>139.12</v>
      </c>
    </row>
    <row r="282" spans="1:4">
      <c r="A282" s="101" t="s">
        <v>16</v>
      </c>
      <c r="B282" s="118"/>
      <c r="C282" s="195"/>
      <c r="D282" s="182">
        <f>D14+D92+D121+D128+D134+D143+D150+D164+D198+D207+D218+D225+D243</f>
        <v>214161126.55000001</v>
      </c>
    </row>
  </sheetData>
  <mergeCells count="18">
    <mergeCell ref="A30:A31"/>
    <mergeCell ref="B30:B31"/>
    <mergeCell ref="C30:C31"/>
    <mergeCell ref="D30:D31"/>
    <mergeCell ref="A1:D1"/>
    <mergeCell ref="A2:D2"/>
    <mergeCell ref="B3:D3"/>
    <mergeCell ref="B4:D4"/>
    <mergeCell ref="A5:D5"/>
    <mergeCell ref="A7:D7"/>
    <mergeCell ref="A8:D8"/>
    <mergeCell ref="A10:D10"/>
    <mergeCell ref="A11:D11"/>
    <mergeCell ref="A12:A13"/>
    <mergeCell ref="B12:B13"/>
    <mergeCell ref="C12:C13"/>
    <mergeCell ref="D12:D13"/>
    <mergeCell ref="A9:D9"/>
  </mergeCells>
  <pageMargins left="0.7" right="0.7" top="0.75" bottom="0.75" header="0.3" footer="0.3"/>
  <pageSetup paperSize="9" scale="80" orientation="portrait" r:id="rId1"/>
  <rowBreaks count="7" manualBreakCount="7">
    <brk id="56" max="3" man="1"/>
    <brk id="72" max="3" man="1"/>
    <brk id="92" max="3" man="1"/>
    <brk id="170" max="3" man="1"/>
    <brk id="202" max="3" man="1"/>
    <brk id="232" max="3" man="1"/>
    <brk id="258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83"/>
  <sheetViews>
    <sheetView view="pageBreakPreview" topLeftCell="A185" zoomScale="106" zoomScaleSheetLayoutView="106" workbookViewId="0">
      <selection activeCell="A196" sqref="A196"/>
    </sheetView>
  </sheetViews>
  <sheetFormatPr defaultRowHeight="12.75"/>
  <cols>
    <col min="1" max="1" width="61.7109375" style="217" customWidth="1"/>
    <col min="2" max="2" width="11.5703125" style="217" customWidth="1"/>
    <col min="3" max="3" width="5.42578125" style="217" customWidth="1"/>
    <col min="4" max="4" width="14.5703125" style="217" customWidth="1"/>
    <col min="5" max="5" width="14.28515625" style="217" customWidth="1"/>
    <col min="6" max="16384" width="9.140625" style="217"/>
  </cols>
  <sheetData>
    <row r="1" spans="1:5" ht="15.75" customHeight="1">
      <c r="A1" s="301" t="s">
        <v>387</v>
      </c>
      <c r="B1" s="301"/>
      <c r="C1" s="301"/>
      <c r="D1" s="301"/>
      <c r="E1" s="301"/>
    </row>
    <row r="2" spans="1:5" ht="15.75" customHeight="1">
      <c r="A2" s="301" t="s">
        <v>0</v>
      </c>
      <c r="B2" s="301"/>
      <c r="C2" s="301"/>
      <c r="D2" s="301"/>
      <c r="E2" s="301"/>
    </row>
    <row r="3" spans="1:5" ht="15.75" customHeight="1">
      <c r="A3" s="216"/>
      <c r="B3" s="301" t="s">
        <v>1</v>
      </c>
      <c r="C3" s="301"/>
      <c r="D3" s="301"/>
      <c r="E3" s="301"/>
    </row>
    <row r="4" spans="1:5" ht="15.75" customHeight="1">
      <c r="A4" s="216"/>
      <c r="B4" s="301" t="s">
        <v>2</v>
      </c>
      <c r="C4" s="301"/>
      <c r="D4" s="301"/>
      <c r="E4" s="301"/>
    </row>
    <row r="5" spans="1:5" ht="15.75" customHeight="1">
      <c r="A5" s="301" t="s">
        <v>299</v>
      </c>
      <c r="B5" s="301"/>
      <c r="C5" s="301"/>
      <c r="D5" s="301"/>
      <c r="E5" s="301"/>
    </row>
    <row r="6" spans="1:5" ht="15.75" customHeight="1">
      <c r="A6" s="227"/>
      <c r="B6" s="227"/>
      <c r="C6" s="227"/>
      <c r="D6" s="227"/>
      <c r="E6" s="227"/>
    </row>
    <row r="7" spans="1:5" ht="15.75">
      <c r="A7" s="147"/>
      <c r="B7" s="147"/>
      <c r="C7" s="147"/>
      <c r="D7" s="147"/>
    </row>
    <row r="8" spans="1:5" ht="15.75" customHeight="1">
      <c r="A8" s="296" t="s">
        <v>8</v>
      </c>
      <c r="B8" s="296"/>
      <c r="C8" s="296"/>
      <c r="D8" s="296"/>
      <c r="E8" s="296"/>
    </row>
    <row r="9" spans="1:5" ht="15.75" customHeight="1">
      <c r="A9" s="296" t="s">
        <v>19</v>
      </c>
      <c r="B9" s="296"/>
      <c r="C9" s="296"/>
      <c r="D9" s="296"/>
      <c r="E9" s="296"/>
    </row>
    <row r="10" spans="1:5" ht="15.75" customHeight="1">
      <c r="A10" s="296" t="s">
        <v>20</v>
      </c>
      <c r="B10" s="296"/>
      <c r="C10" s="296"/>
      <c r="D10" s="296"/>
      <c r="E10" s="296"/>
    </row>
    <row r="11" spans="1:5" ht="48" customHeight="1">
      <c r="A11" s="296" t="s">
        <v>876</v>
      </c>
      <c r="B11" s="296"/>
      <c r="C11" s="296"/>
      <c r="D11" s="296"/>
      <c r="E11" s="296"/>
    </row>
    <row r="12" spans="1:5" ht="27.75" customHeight="1">
      <c r="A12" s="226"/>
      <c r="B12" s="226"/>
      <c r="C12" s="226"/>
      <c r="D12" s="226"/>
      <c r="E12" s="226"/>
    </row>
    <row r="13" spans="1:5" ht="21.75" customHeight="1">
      <c r="A13" s="298" t="s">
        <v>401</v>
      </c>
      <c r="B13" s="298"/>
      <c r="C13" s="298"/>
      <c r="D13" s="298"/>
      <c r="E13" s="298"/>
    </row>
    <row r="14" spans="1:5" ht="15.75" customHeight="1">
      <c r="A14" s="300" t="s">
        <v>9</v>
      </c>
      <c r="B14" s="300" t="s">
        <v>10</v>
      </c>
      <c r="C14" s="300" t="s">
        <v>11</v>
      </c>
      <c r="D14" s="312" t="s">
        <v>288</v>
      </c>
      <c r="E14" s="313"/>
    </row>
    <row r="15" spans="1:5" ht="26.25" customHeight="1">
      <c r="A15" s="300"/>
      <c r="B15" s="300"/>
      <c r="C15" s="300"/>
      <c r="D15" s="222" t="s">
        <v>818</v>
      </c>
      <c r="E15" s="222" t="s">
        <v>819</v>
      </c>
    </row>
    <row r="16" spans="1:5" ht="24.75" customHeight="1">
      <c r="A16" s="96" t="s">
        <v>675</v>
      </c>
      <c r="B16" s="103" t="s">
        <v>676</v>
      </c>
      <c r="C16" s="31"/>
      <c r="D16" s="134">
        <f t="shared" ref="D16:E16" si="0">D17+D27+D34+D38+D61+D69+D80+D85+D90</f>
        <v>72000613.129999995</v>
      </c>
      <c r="E16" s="134">
        <f t="shared" si="0"/>
        <v>66937303.130000003</v>
      </c>
    </row>
    <row r="17" spans="1:5" s="218" customFormat="1" ht="17.25" customHeight="1">
      <c r="A17" s="96" t="s">
        <v>79</v>
      </c>
      <c r="B17" s="103" t="s">
        <v>677</v>
      </c>
      <c r="C17" s="102"/>
      <c r="D17" s="134">
        <f t="shared" ref="D17:E17" si="1">D18+D25</f>
        <v>5636550</v>
      </c>
      <c r="E17" s="134">
        <f t="shared" si="1"/>
        <v>3438600</v>
      </c>
    </row>
    <row r="18" spans="1:5" ht="27.75" customHeight="1">
      <c r="A18" s="99" t="s">
        <v>80</v>
      </c>
      <c r="B18" s="193" t="s">
        <v>678</v>
      </c>
      <c r="C18" s="91"/>
      <c r="D18" s="135">
        <f t="shared" ref="D18:E18" si="2">D21+D22+D23+D20+D24+D19</f>
        <v>5636550</v>
      </c>
      <c r="E18" s="135">
        <f t="shared" si="2"/>
        <v>3438600</v>
      </c>
    </row>
    <row r="19" spans="1:5" ht="42" customHeight="1">
      <c r="A19" s="111" t="s">
        <v>426</v>
      </c>
      <c r="B19" s="193" t="s">
        <v>679</v>
      </c>
      <c r="C19" s="91">
        <v>200</v>
      </c>
      <c r="D19" s="135"/>
      <c r="E19" s="223"/>
    </row>
    <row r="20" spans="1:5" ht="41.25" customHeight="1">
      <c r="A20" s="111" t="s">
        <v>427</v>
      </c>
      <c r="B20" s="193" t="s">
        <v>679</v>
      </c>
      <c r="C20" s="91">
        <v>600</v>
      </c>
      <c r="D20" s="135"/>
      <c r="E20" s="223"/>
    </row>
    <row r="21" spans="1:5" ht="39.75" customHeight="1">
      <c r="A21" s="32" t="s">
        <v>680</v>
      </c>
      <c r="B21" s="193" t="s">
        <v>681</v>
      </c>
      <c r="C21" s="195">
        <v>200</v>
      </c>
      <c r="D21" s="135">
        <v>1800000</v>
      </c>
      <c r="E21" s="223">
        <v>800000</v>
      </c>
    </row>
    <row r="22" spans="1:5" ht="38.25">
      <c r="A22" s="32" t="s">
        <v>682</v>
      </c>
      <c r="B22" s="193" t="s">
        <v>681</v>
      </c>
      <c r="C22" s="195">
        <v>600</v>
      </c>
      <c r="D22" s="135">
        <v>3397950</v>
      </c>
      <c r="E22" s="223">
        <v>2200000</v>
      </c>
    </row>
    <row r="23" spans="1:5" ht="38.25">
      <c r="A23" s="92" t="s">
        <v>683</v>
      </c>
      <c r="B23" s="193" t="s">
        <v>684</v>
      </c>
      <c r="C23" s="195">
        <v>200</v>
      </c>
      <c r="D23" s="135">
        <v>438600</v>
      </c>
      <c r="E23" s="135">
        <v>438600</v>
      </c>
    </row>
    <row r="24" spans="1:5" ht="79.5" customHeight="1">
      <c r="A24" s="99" t="s">
        <v>685</v>
      </c>
      <c r="B24" s="193" t="s">
        <v>686</v>
      </c>
      <c r="C24" s="195">
        <v>600</v>
      </c>
      <c r="D24" s="136"/>
      <c r="E24" s="223"/>
    </row>
    <row r="25" spans="1:5" ht="25.5">
      <c r="A25" s="32" t="s">
        <v>88</v>
      </c>
      <c r="B25" s="193" t="s">
        <v>687</v>
      </c>
      <c r="C25" s="195"/>
      <c r="D25" s="135">
        <f t="shared" ref="D25:E25" si="3">D26</f>
        <v>0</v>
      </c>
      <c r="E25" s="135">
        <f t="shared" si="3"/>
        <v>0</v>
      </c>
    </row>
    <row r="26" spans="1:5" ht="25.5">
      <c r="A26" s="32" t="s">
        <v>131</v>
      </c>
      <c r="B26" s="193" t="s">
        <v>688</v>
      </c>
      <c r="C26" s="93">
        <v>200</v>
      </c>
      <c r="D26" s="135"/>
      <c r="E26" s="223"/>
    </row>
    <row r="27" spans="1:5" ht="25.5">
      <c r="A27" s="104" t="s">
        <v>89</v>
      </c>
      <c r="B27" s="97" t="s">
        <v>689</v>
      </c>
      <c r="C27" s="93"/>
      <c r="D27" s="134">
        <f t="shared" ref="D27:E27" si="4">D28</f>
        <v>738749.13</v>
      </c>
      <c r="E27" s="134">
        <f t="shared" si="4"/>
        <v>738749.13</v>
      </c>
    </row>
    <row r="28" spans="1:5" ht="25.5">
      <c r="A28" s="32" t="s">
        <v>90</v>
      </c>
      <c r="B28" s="193" t="s">
        <v>690</v>
      </c>
      <c r="C28" s="93"/>
      <c r="D28" s="135">
        <f t="shared" ref="D28:E28" si="5">SUM(D29:D33)</f>
        <v>738749.13</v>
      </c>
      <c r="E28" s="135">
        <f t="shared" si="5"/>
        <v>738749.13</v>
      </c>
    </row>
    <row r="29" spans="1:5" ht="76.5">
      <c r="A29" s="90" t="s">
        <v>132</v>
      </c>
      <c r="B29" s="193" t="s">
        <v>691</v>
      </c>
      <c r="C29" s="195">
        <v>200</v>
      </c>
      <c r="D29" s="135">
        <v>112140</v>
      </c>
      <c r="E29" s="135">
        <v>112140</v>
      </c>
    </row>
    <row r="30" spans="1:5" ht="79.5" customHeight="1">
      <c r="A30" s="90" t="s">
        <v>489</v>
      </c>
      <c r="B30" s="193" t="s">
        <v>691</v>
      </c>
      <c r="C30" s="194">
        <v>600</v>
      </c>
      <c r="D30" s="135"/>
      <c r="E30" s="135"/>
    </row>
    <row r="31" spans="1:5" ht="96" customHeight="1">
      <c r="A31" s="304" t="s">
        <v>878</v>
      </c>
      <c r="B31" s="314" t="s">
        <v>692</v>
      </c>
      <c r="C31" s="315">
        <v>200</v>
      </c>
      <c r="D31" s="310">
        <v>24841</v>
      </c>
      <c r="E31" s="310">
        <v>24841</v>
      </c>
    </row>
    <row r="32" spans="1:5" ht="11.25" customHeight="1">
      <c r="A32" s="305"/>
      <c r="B32" s="306"/>
      <c r="C32" s="308"/>
      <c r="D32" s="311"/>
      <c r="E32" s="311"/>
    </row>
    <row r="33" spans="1:5" ht="76.5">
      <c r="A33" s="92" t="s">
        <v>693</v>
      </c>
      <c r="B33" s="193" t="s">
        <v>694</v>
      </c>
      <c r="C33" s="195">
        <v>300</v>
      </c>
      <c r="D33" s="135">
        <v>601768.13</v>
      </c>
      <c r="E33" s="135">
        <v>601768.13</v>
      </c>
    </row>
    <row r="34" spans="1:5" ht="18" customHeight="1">
      <c r="A34" s="101" t="s">
        <v>121</v>
      </c>
      <c r="B34" s="97" t="s">
        <v>695</v>
      </c>
      <c r="C34" s="105"/>
      <c r="D34" s="134">
        <f t="shared" ref="D34:E34" si="6">D35</f>
        <v>476400</v>
      </c>
      <c r="E34" s="134">
        <f t="shared" si="6"/>
        <v>476400</v>
      </c>
    </row>
    <row r="35" spans="1:5" ht="25.5">
      <c r="A35" s="32" t="s">
        <v>122</v>
      </c>
      <c r="B35" s="193" t="s">
        <v>696</v>
      </c>
      <c r="C35" s="195"/>
      <c r="D35" s="135">
        <f t="shared" ref="D35:E35" si="7">D36+D37</f>
        <v>476400</v>
      </c>
      <c r="E35" s="135">
        <f t="shared" si="7"/>
        <v>476400</v>
      </c>
    </row>
    <row r="36" spans="1:5" ht="51">
      <c r="A36" s="32" t="s">
        <v>133</v>
      </c>
      <c r="B36" s="193" t="s">
        <v>697</v>
      </c>
      <c r="C36" s="195">
        <v>200</v>
      </c>
      <c r="D36" s="135">
        <v>436400</v>
      </c>
      <c r="E36" s="135">
        <v>436400</v>
      </c>
    </row>
    <row r="37" spans="1:5" ht="51">
      <c r="A37" s="32" t="s">
        <v>123</v>
      </c>
      <c r="B37" s="193" t="s">
        <v>697</v>
      </c>
      <c r="C37" s="195">
        <v>600</v>
      </c>
      <c r="D37" s="135">
        <v>40000</v>
      </c>
      <c r="E37" s="135">
        <v>40000</v>
      </c>
    </row>
    <row r="38" spans="1:5" ht="27" customHeight="1">
      <c r="A38" s="101" t="s">
        <v>91</v>
      </c>
      <c r="B38" s="97" t="s">
        <v>698</v>
      </c>
      <c r="C38" s="195"/>
      <c r="D38" s="134">
        <f t="shared" ref="D38:E38" si="8">D39+D47</f>
        <v>51311467</v>
      </c>
      <c r="E38" s="134">
        <f t="shared" si="8"/>
        <v>48419007</v>
      </c>
    </row>
    <row r="39" spans="1:5" ht="27" customHeight="1">
      <c r="A39" s="32" t="s">
        <v>92</v>
      </c>
      <c r="B39" s="193" t="s">
        <v>699</v>
      </c>
      <c r="C39" s="195"/>
      <c r="D39" s="135">
        <f t="shared" ref="D39:E39" si="9">D40+D41+D42+D43+D44+D45+D46</f>
        <v>8295142</v>
      </c>
      <c r="E39" s="135">
        <f t="shared" si="9"/>
        <v>8460192</v>
      </c>
    </row>
    <row r="40" spans="1:5" ht="63.75" customHeight="1">
      <c r="A40" s="32" t="s">
        <v>81</v>
      </c>
      <c r="B40" s="193" t="s">
        <v>700</v>
      </c>
      <c r="C40" s="195">
        <v>100</v>
      </c>
      <c r="D40" s="135">
        <v>1914600</v>
      </c>
      <c r="E40" s="135">
        <v>1914600</v>
      </c>
    </row>
    <row r="41" spans="1:5" ht="40.5" customHeight="1">
      <c r="A41" s="32" t="s">
        <v>134</v>
      </c>
      <c r="B41" s="192" t="s">
        <v>700</v>
      </c>
      <c r="C41" s="195">
        <v>200</v>
      </c>
      <c r="D41" s="135">
        <v>3556100</v>
      </c>
      <c r="E41" s="135">
        <v>3556100</v>
      </c>
    </row>
    <row r="42" spans="1:5" ht="26.25" customHeight="1">
      <c r="A42" s="32" t="s">
        <v>82</v>
      </c>
      <c r="B42" s="193" t="s">
        <v>700</v>
      </c>
      <c r="C42" s="195">
        <v>800</v>
      </c>
      <c r="D42" s="135">
        <v>23800</v>
      </c>
      <c r="E42" s="223">
        <v>188850</v>
      </c>
    </row>
    <row r="43" spans="1:5" ht="41.25" customHeight="1">
      <c r="A43" s="32" t="s">
        <v>135</v>
      </c>
      <c r="B43" s="193" t="s">
        <v>701</v>
      </c>
      <c r="C43" s="195">
        <v>200</v>
      </c>
      <c r="D43" s="135">
        <v>1429142</v>
      </c>
      <c r="E43" s="135">
        <v>1429142</v>
      </c>
    </row>
    <row r="44" spans="1:5" ht="27.75" customHeight="1">
      <c r="A44" s="32" t="s">
        <v>136</v>
      </c>
      <c r="B44" s="193" t="s">
        <v>702</v>
      </c>
      <c r="C44" s="195">
        <v>200</v>
      </c>
      <c r="D44" s="135">
        <v>1371500</v>
      </c>
      <c r="E44" s="135">
        <v>1371500</v>
      </c>
    </row>
    <row r="45" spans="1:5" ht="54.75" customHeight="1">
      <c r="A45" s="98" t="s">
        <v>480</v>
      </c>
      <c r="B45" s="193" t="s">
        <v>703</v>
      </c>
      <c r="C45" s="195">
        <v>100</v>
      </c>
      <c r="D45" s="135"/>
      <c r="E45" s="135"/>
    </row>
    <row r="46" spans="1:5" ht="52.5" customHeight="1">
      <c r="A46" s="98" t="s">
        <v>481</v>
      </c>
      <c r="B46" s="193" t="s">
        <v>704</v>
      </c>
      <c r="C46" s="195">
        <v>100</v>
      </c>
      <c r="D46" s="135"/>
      <c r="E46" s="135"/>
    </row>
    <row r="47" spans="1:5" ht="21.75" customHeight="1">
      <c r="A47" s="32" t="s">
        <v>93</v>
      </c>
      <c r="B47" s="193" t="s">
        <v>705</v>
      </c>
      <c r="C47" s="195"/>
      <c r="D47" s="135">
        <f t="shared" ref="D47:E47" si="10">D48+D49+D50+D51+D52+D53+D54+D55+D56+D57+D58+D59+D60</f>
        <v>43016325</v>
      </c>
      <c r="E47" s="135">
        <f t="shared" si="10"/>
        <v>39958815</v>
      </c>
    </row>
    <row r="48" spans="1:5" ht="63" customHeight="1">
      <c r="A48" s="32" t="s">
        <v>83</v>
      </c>
      <c r="B48" s="192" t="s">
        <v>706</v>
      </c>
      <c r="C48" s="194">
        <v>100</v>
      </c>
      <c r="D48" s="135">
        <v>908000</v>
      </c>
      <c r="E48" s="135">
        <v>908000</v>
      </c>
    </row>
    <row r="49" spans="1:5" ht="52.5" customHeight="1">
      <c r="A49" s="99" t="s">
        <v>137</v>
      </c>
      <c r="B49" s="192" t="s">
        <v>706</v>
      </c>
      <c r="C49" s="195">
        <v>200</v>
      </c>
      <c r="D49" s="135">
        <v>10631300</v>
      </c>
      <c r="E49" s="135">
        <v>10631300</v>
      </c>
    </row>
    <row r="50" spans="1:5" ht="52.5" customHeight="1">
      <c r="A50" s="99" t="s">
        <v>84</v>
      </c>
      <c r="B50" s="192" t="s">
        <v>706</v>
      </c>
      <c r="C50" s="195">
        <v>600</v>
      </c>
      <c r="D50" s="135">
        <v>17223487</v>
      </c>
      <c r="E50" s="223">
        <v>17753087</v>
      </c>
    </row>
    <row r="51" spans="1:5" ht="39" customHeight="1">
      <c r="A51" s="99" t="s">
        <v>85</v>
      </c>
      <c r="B51" s="192" t="s">
        <v>706</v>
      </c>
      <c r="C51" s="195">
        <v>800</v>
      </c>
      <c r="D51" s="135">
        <v>128600</v>
      </c>
      <c r="E51" s="223">
        <v>651050</v>
      </c>
    </row>
    <row r="52" spans="1:5" ht="52.5" customHeight="1">
      <c r="A52" s="32" t="s">
        <v>86</v>
      </c>
      <c r="B52" s="193" t="s">
        <v>707</v>
      </c>
      <c r="C52" s="195">
        <v>100</v>
      </c>
      <c r="D52" s="135">
        <v>6819300</v>
      </c>
      <c r="E52" s="135">
        <v>6819300</v>
      </c>
    </row>
    <row r="53" spans="1:5" ht="31.5" customHeight="1">
      <c r="A53" s="99" t="s">
        <v>138</v>
      </c>
      <c r="B53" s="193" t="s">
        <v>707</v>
      </c>
      <c r="C53" s="195">
        <v>200</v>
      </c>
      <c r="D53" s="135">
        <v>1531600</v>
      </c>
      <c r="E53" s="223">
        <v>1562400</v>
      </c>
    </row>
    <row r="54" spans="1:5" ht="27" customHeight="1">
      <c r="A54" s="99" t="s">
        <v>87</v>
      </c>
      <c r="B54" s="193" t="s">
        <v>707</v>
      </c>
      <c r="C54" s="195">
        <v>800</v>
      </c>
      <c r="D54" s="135">
        <v>5800</v>
      </c>
      <c r="E54" s="135">
        <v>5800</v>
      </c>
    </row>
    <row r="55" spans="1:5" ht="38.25">
      <c r="A55" s="32" t="s">
        <v>135</v>
      </c>
      <c r="B55" s="193" t="s">
        <v>708</v>
      </c>
      <c r="C55" s="195">
        <v>200</v>
      </c>
      <c r="D55" s="135">
        <v>813078</v>
      </c>
      <c r="E55" s="135">
        <v>813078</v>
      </c>
    </row>
    <row r="56" spans="1:5" ht="25.5">
      <c r="A56" s="32" t="s">
        <v>136</v>
      </c>
      <c r="B56" s="193" t="s">
        <v>709</v>
      </c>
      <c r="C56" s="195">
        <v>200</v>
      </c>
      <c r="D56" s="135">
        <v>814800</v>
      </c>
      <c r="E56" s="135">
        <v>814800</v>
      </c>
    </row>
    <row r="57" spans="1:5" ht="54.75" customHeight="1">
      <c r="A57" s="98" t="s">
        <v>480</v>
      </c>
      <c r="B57" s="193" t="s">
        <v>710</v>
      </c>
      <c r="C57" s="195">
        <v>100</v>
      </c>
      <c r="D57" s="135"/>
      <c r="E57" s="135"/>
    </row>
    <row r="58" spans="1:5" ht="55.5" customHeight="1">
      <c r="A58" s="98" t="s">
        <v>481</v>
      </c>
      <c r="B58" s="193" t="s">
        <v>711</v>
      </c>
      <c r="C58" s="195">
        <v>100</v>
      </c>
      <c r="D58" s="135"/>
      <c r="E58" s="135"/>
    </row>
    <row r="59" spans="1:5" ht="103.5" customHeight="1">
      <c r="A59" s="181" t="s">
        <v>712</v>
      </c>
      <c r="B59" s="176" t="s">
        <v>713</v>
      </c>
      <c r="C59" s="195">
        <v>100</v>
      </c>
      <c r="D59" s="135">
        <v>1328040</v>
      </c>
      <c r="E59" s="223"/>
    </row>
    <row r="60" spans="1:5" ht="92.25" customHeight="1">
      <c r="A60" s="181" t="s">
        <v>714</v>
      </c>
      <c r="B60" s="176" t="s">
        <v>713</v>
      </c>
      <c r="C60" s="195">
        <v>600</v>
      </c>
      <c r="D60" s="135">
        <v>2812320</v>
      </c>
      <c r="E60" s="223"/>
    </row>
    <row r="61" spans="1:5" ht="42" customHeight="1">
      <c r="A61" s="106" t="s">
        <v>715</v>
      </c>
      <c r="B61" s="107" t="s">
        <v>716</v>
      </c>
      <c r="C61" s="195"/>
      <c r="D61" s="134">
        <f t="shared" ref="D61:E61" si="11">D62+D65</f>
        <v>8424057</v>
      </c>
      <c r="E61" s="134">
        <f t="shared" si="11"/>
        <v>8424057</v>
      </c>
    </row>
    <row r="62" spans="1:5" ht="17.25" customHeight="1">
      <c r="A62" s="32" t="s">
        <v>92</v>
      </c>
      <c r="B62" s="193" t="s">
        <v>717</v>
      </c>
      <c r="C62" s="195"/>
      <c r="D62" s="135">
        <f t="shared" ref="D62:E62" si="12">D63+D64</f>
        <v>8424057</v>
      </c>
      <c r="E62" s="135">
        <f t="shared" si="12"/>
        <v>8424057</v>
      </c>
    </row>
    <row r="63" spans="1:5" ht="116.25" customHeight="1">
      <c r="A63" s="32" t="s">
        <v>883</v>
      </c>
      <c r="B63" s="193" t="s">
        <v>718</v>
      </c>
      <c r="C63" s="195">
        <v>100</v>
      </c>
      <c r="D63" s="135">
        <v>8400792</v>
      </c>
      <c r="E63" s="135">
        <v>8400792</v>
      </c>
    </row>
    <row r="64" spans="1:5" ht="93.75" customHeight="1">
      <c r="A64" s="32" t="s">
        <v>884</v>
      </c>
      <c r="B64" s="193" t="s">
        <v>718</v>
      </c>
      <c r="C64" s="195">
        <v>200</v>
      </c>
      <c r="D64" s="135">
        <v>23265</v>
      </c>
      <c r="E64" s="135">
        <v>23265</v>
      </c>
    </row>
    <row r="65" spans="1:5" ht="21.75" customHeight="1">
      <c r="A65" s="32" t="s">
        <v>94</v>
      </c>
      <c r="B65" s="193" t="s">
        <v>719</v>
      </c>
      <c r="C65" s="194"/>
      <c r="D65" s="135">
        <f t="shared" ref="D65:E65" si="13">D66+D67+D68</f>
        <v>0</v>
      </c>
      <c r="E65" s="135">
        <f t="shared" si="13"/>
        <v>0</v>
      </c>
    </row>
    <row r="66" spans="1:5" ht="145.5" customHeight="1">
      <c r="A66" s="111" t="s">
        <v>720</v>
      </c>
      <c r="B66" s="193" t="s">
        <v>721</v>
      </c>
      <c r="C66" s="195">
        <v>100</v>
      </c>
      <c r="D66" s="135"/>
      <c r="E66" s="223"/>
    </row>
    <row r="67" spans="1:5" ht="127.5">
      <c r="A67" s="32" t="s">
        <v>495</v>
      </c>
      <c r="B67" s="193" t="s">
        <v>721</v>
      </c>
      <c r="C67" s="195">
        <v>200</v>
      </c>
      <c r="D67" s="135"/>
      <c r="E67" s="223"/>
    </row>
    <row r="68" spans="1:5" ht="127.5">
      <c r="A68" s="99" t="s">
        <v>496</v>
      </c>
      <c r="B68" s="193" t="s">
        <v>721</v>
      </c>
      <c r="C68" s="195">
        <v>600</v>
      </c>
      <c r="D68" s="135"/>
      <c r="E68" s="223"/>
    </row>
    <row r="69" spans="1:5" ht="18" customHeight="1">
      <c r="A69" s="104" t="s">
        <v>95</v>
      </c>
      <c r="B69" s="97" t="s">
        <v>722</v>
      </c>
      <c r="C69" s="195"/>
      <c r="D69" s="134">
        <f t="shared" ref="D69:E69" si="14">D70</f>
        <v>4326500</v>
      </c>
      <c r="E69" s="134">
        <f t="shared" si="14"/>
        <v>4353600</v>
      </c>
    </row>
    <row r="70" spans="1:5" ht="21" customHeight="1">
      <c r="A70" s="32" t="s">
        <v>96</v>
      </c>
      <c r="B70" s="193" t="s">
        <v>723</v>
      </c>
      <c r="C70" s="195"/>
      <c r="D70" s="136">
        <f t="shared" ref="D70:E70" si="15">D71+D72+D73+D74+D77+D78+D79+D75+D76</f>
        <v>4326500</v>
      </c>
      <c r="E70" s="136">
        <f t="shared" si="15"/>
        <v>4353600</v>
      </c>
    </row>
    <row r="71" spans="1:5" ht="63.75">
      <c r="A71" s="32" t="s">
        <v>97</v>
      </c>
      <c r="B71" s="193" t="s">
        <v>724</v>
      </c>
      <c r="C71" s="195">
        <v>100</v>
      </c>
      <c r="D71" s="135">
        <v>3123100</v>
      </c>
      <c r="E71" s="135">
        <v>3123100</v>
      </c>
    </row>
    <row r="72" spans="1:5" ht="38.25">
      <c r="A72" s="32" t="s">
        <v>725</v>
      </c>
      <c r="B72" s="193" t="s">
        <v>724</v>
      </c>
      <c r="C72" s="195">
        <v>200</v>
      </c>
      <c r="D72" s="135">
        <v>1165900</v>
      </c>
      <c r="E72" s="223">
        <v>1193000</v>
      </c>
    </row>
    <row r="73" spans="1:5" ht="25.5">
      <c r="A73" s="32" t="s">
        <v>98</v>
      </c>
      <c r="B73" s="193" t="s">
        <v>724</v>
      </c>
      <c r="C73" s="195">
        <v>800</v>
      </c>
      <c r="D73" s="135">
        <v>37500</v>
      </c>
      <c r="E73" s="135">
        <v>37500</v>
      </c>
    </row>
    <row r="74" spans="1:5" ht="89.25">
      <c r="A74" s="32" t="s">
        <v>420</v>
      </c>
      <c r="B74" s="193" t="s">
        <v>726</v>
      </c>
      <c r="C74" s="195">
        <v>100</v>
      </c>
      <c r="D74" s="135"/>
      <c r="E74" s="223"/>
    </row>
    <row r="75" spans="1:5" ht="93" customHeight="1">
      <c r="A75" s="98" t="s">
        <v>727</v>
      </c>
      <c r="B75" s="193" t="s">
        <v>728</v>
      </c>
      <c r="C75" s="195">
        <v>100</v>
      </c>
      <c r="D75" s="135"/>
      <c r="E75" s="223"/>
    </row>
    <row r="76" spans="1:5" ht="92.25" customHeight="1">
      <c r="A76" s="32" t="s">
        <v>494</v>
      </c>
      <c r="B76" s="193" t="s">
        <v>729</v>
      </c>
      <c r="C76" s="195">
        <v>100</v>
      </c>
      <c r="D76" s="135"/>
      <c r="E76" s="223"/>
    </row>
    <row r="77" spans="1:5" ht="90.75" customHeight="1">
      <c r="A77" s="32" t="s">
        <v>421</v>
      </c>
      <c r="B77" s="193" t="s">
        <v>730</v>
      </c>
      <c r="C77" s="195">
        <v>100</v>
      </c>
      <c r="D77" s="135"/>
      <c r="E77" s="223"/>
    </row>
    <row r="78" spans="1:5" ht="53.25" customHeight="1">
      <c r="A78" s="98" t="s">
        <v>480</v>
      </c>
      <c r="B78" s="193" t="s">
        <v>731</v>
      </c>
      <c r="C78" s="195">
        <v>100</v>
      </c>
      <c r="D78" s="135"/>
      <c r="E78" s="135"/>
    </row>
    <row r="79" spans="1:5" ht="56.25" customHeight="1">
      <c r="A79" s="98" t="s">
        <v>481</v>
      </c>
      <c r="B79" s="193" t="s">
        <v>732</v>
      </c>
      <c r="C79" s="195">
        <v>100</v>
      </c>
      <c r="D79" s="135"/>
      <c r="E79" s="135"/>
    </row>
    <row r="80" spans="1:5" ht="21" customHeight="1">
      <c r="A80" s="104" t="s">
        <v>99</v>
      </c>
      <c r="B80" s="97" t="s">
        <v>733</v>
      </c>
      <c r="C80" s="195"/>
      <c r="D80" s="134">
        <f t="shared" ref="D80:E80" si="16">D81</f>
        <v>736890</v>
      </c>
      <c r="E80" s="134">
        <f t="shared" si="16"/>
        <v>736890</v>
      </c>
    </row>
    <row r="81" spans="1:5" ht="20.25" customHeight="1">
      <c r="A81" s="32" t="s">
        <v>100</v>
      </c>
      <c r="B81" s="193" t="s">
        <v>734</v>
      </c>
      <c r="C81" s="195"/>
      <c r="D81" s="135">
        <f t="shared" ref="D81:E81" si="17">D82+D83+D84</f>
        <v>736890</v>
      </c>
      <c r="E81" s="135">
        <f t="shared" si="17"/>
        <v>736890</v>
      </c>
    </row>
    <row r="82" spans="1:5" ht="63.75">
      <c r="A82" s="32" t="s">
        <v>735</v>
      </c>
      <c r="B82" s="193" t="s">
        <v>736</v>
      </c>
      <c r="C82" s="195">
        <v>600</v>
      </c>
      <c r="D82" s="135">
        <v>25410</v>
      </c>
      <c r="E82" s="135">
        <v>25410</v>
      </c>
    </row>
    <row r="83" spans="1:5" ht="38.25">
      <c r="A83" s="100" t="s">
        <v>153</v>
      </c>
      <c r="B83" s="193" t="s">
        <v>737</v>
      </c>
      <c r="C83" s="195">
        <v>200</v>
      </c>
      <c r="D83" s="135">
        <v>153615</v>
      </c>
      <c r="E83" s="135">
        <v>153615</v>
      </c>
    </row>
    <row r="84" spans="1:5" ht="51">
      <c r="A84" s="100" t="s">
        <v>154</v>
      </c>
      <c r="B84" s="193" t="s">
        <v>737</v>
      </c>
      <c r="C84" s="195">
        <v>600</v>
      </c>
      <c r="D84" s="135">
        <v>557865</v>
      </c>
      <c r="E84" s="135">
        <v>557865</v>
      </c>
    </row>
    <row r="85" spans="1:5" ht="30" customHeight="1">
      <c r="A85" s="101" t="s">
        <v>488</v>
      </c>
      <c r="B85" s="108" t="s">
        <v>738</v>
      </c>
      <c r="C85" s="191"/>
      <c r="D85" s="134">
        <f t="shared" ref="D85:E85" si="18">D86</f>
        <v>270000</v>
      </c>
      <c r="E85" s="134">
        <f t="shared" si="18"/>
        <v>270000</v>
      </c>
    </row>
    <row r="86" spans="1:5" ht="29.25" customHeight="1">
      <c r="A86" s="32" t="s">
        <v>88</v>
      </c>
      <c r="B86" s="190" t="s">
        <v>739</v>
      </c>
      <c r="C86" s="191"/>
      <c r="D86" s="135">
        <f t="shared" ref="D86:E86" si="19">D87+D88+D89</f>
        <v>270000</v>
      </c>
      <c r="E86" s="135">
        <f t="shared" si="19"/>
        <v>270000</v>
      </c>
    </row>
    <row r="87" spans="1:5" ht="89.25">
      <c r="A87" s="32" t="s">
        <v>768</v>
      </c>
      <c r="B87" s="190" t="s">
        <v>822</v>
      </c>
      <c r="C87" s="195">
        <v>100</v>
      </c>
      <c r="D87" s="135">
        <v>144000</v>
      </c>
      <c r="E87" s="135">
        <v>144000</v>
      </c>
    </row>
    <row r="88" spans="1:5" ht="53.25" customHeight="1">
      <c r="A88" s="32" t="s">
        <v>769</v>
      </c>
      <c r="B88" s="193" t="s">
        <v>823</v>
      </c>
      <c r="C88" s="195">
        <v>100</v>
      </c>
      <c r="D88" s="135">
        <v>21000</v>
      </c>
      <c r="E88" s="135">
        <v>21000</v>
      </c>
    </row>
    <row r="89" spans="1:5" ht="51.75" customHeight="1">
      <c r="A89" s="32" t="s">
        <v>770</v>
      </c>
      <c r="B89" s="193" t="s">
        <v>824</v>
      </c>
      <c r="C89" s="195">
        <v>100</v>
      </c>
      <c r="D89" s="135">
        <v>105000</v>
      </c>
      <c r="E89" s="135">
        <v>105000</v>
      </c>
    </row>
    <row r="90" spans="1:5" ht="42.75" customHeight="1">
      <c r="A90" s="101" t="s">
        <v>198</v>
      </c>
      <c r="B90" s="97" t="s">
        <v>740</v>
      </c>
      <c r="C90" s="195"/>
      <c r="D90" s="134">
        <f t="shared" ref="D90:E91" si="20">D91</f>
        <v>80000</v>
      </c>
      <c r="E90" s="134">
        <f t="shared" si="20"/>
        <v>80000</v>
      </c>
    </row>
    <row r="91" spans="1:5" ht="30" customHeight="1">
      <c r="A91" s="32" t="s">
        <v>88</v>
      </c>
      <c r="B91" s="193" t="s">
        <v>741</v>
      </c>
      <c r="C91" s="195"/>
      <c r="D91" s="135">
        <f t="shared" si="20"/>
        <v>80000</v>
      </c>
      <c r="E91" s="135">
        <f t="shared" si="20"/>
        <v>80000</v>
      </c>
    </row>
    <row r="92" spans="1:5" ht="53.25" customHeight="1">
      <c r="A92" s="32" t="s">
        <v>422</v>
      </c>
      <c r="B92" s="193" t="s">
        <v>825</v>
      </c>
      <c r="C92" s="195">
        <v>200</v>
      </c>
      <c r="D92" s="135">
        <v>80000</v>
      </c>
      <c r="E92" s="135">
        <v>80000</v>
      </c>
    </row>
    <row r="93" spans="1:5" ht="25.5">
      <c r="A93" s="32" t="s">
        <v>742</v>
      </c>
      <c r="B93" s="97" t="s">
        <v>743</v>
      </c>
      <c r="C93" s="195"/>
      <c r="D93" s="134">
        <f>D94+D110+D119</f>
        <v>8622133</v>
      </c>
      <c r="E93" s="134">
        <f>E94+E110+E119</f>
        <v>8776943</v>
      </c>
    </row>
    <row r="94" spans="1:5" ht="24" customHeight="1">
      <c r="A94" s="109" t="s">
        <v>744</v>
      </c>
      <c r="B94" s="190" t="s">
        <v>745</v>
      </c>
      <c r="C94" s="195"/>
      <c r="D94" s="135">
        <f>D95+D100+D102+D107</f>
        <v>6891794</v>
      </c>
      <c r="E94" s="135">
        <f>E95+E100+E102+E107</f>
        <v>6993270</v>
      </c>
    </row>
    <row r="95" spans="1:5" ht="21" customHeight="1">
      <c r="A95" s="32" t="s">
        <v>104</v>
      </c>
      <c r="B95" s="190" t="s">
        <v>746</v>
      </c>
      <c r="C95" s="195"/>
      <c r="D95" s="135">
        <f>D96+D97+D98+D99</f>
        <v>4544861</v>
      </c>
      <c r="E95" s="135">
        <f>E96+E97+E98+E99</f>
        <v>4544861</v>
      </c>
    </row>
    <row r="96" spans="1:5" ht="66.75" customHeight="1">
      <c r="A96" s="32" t="s">
        <v>102</v>
      </c>
      <c r="B96" s="190" t="s">
        <v>747</v>
      </c>
      <c r="C96" s="195">
        <v>100</v>
      </c>
      <c r="D96" s="135">
        <v>2387757</v>
      </c>
      <c r="E96" s="135">
        <v>2387757</v>
      </c>
    </row>
    <row r="97" spans="1:5" ht="42.75" customHeight="1">
      <c r="A97" s="32" t="s">
        <v>139</v>
      </c>
      <c r="B97" s="190" t="s">
        <v>747</v>
      </c>
      <c r="C97" s="195">
        <v>200</v>
      </c>
      <c r="D97" s="135">
        <v>2128104</v>
      </c>
      <c r="E97" s="135">
        <v>2128104</v>
      </c>
    </row>
    <row r="98" spans="1:5" ht="39.75" customHeight="1">
      <c r="A98" s="32" t="s">
        <v>103</v>
      </c>
      <c r="B98" s="190" t="s">
        <v>747</v>
      </c>
      <c r="C98" s="195">
        <v>800</v>
      </c>
      <c r="D98" s="135">
        <v>14000</v>
      </c>
      <c r="E98" s="135">
        <v>14000</v>
      </c>
    </row>
    <row r="99" spans="1:5" ht="41.25" customHeight="1">
      <c r="A99" s="110" t="s">
        <v>140</v>
      </c>
      <c r="B99" s="193" t="s">
        <v>748</v>
      </c>
      <c r="C99" s="195">
        <v>200</v>
      </c>
      <c r="D99" s="135">
        <v>15000</v>
      </c>
      <c r="E99" s="135">
        <v>15000</v>
      </c>
    </row>
    <row r="100" spans="1:5" ht="27.75" customHeight="1">
      <c r="A100" s="32" t="s">
        <v>105</v>
      </c>
      <c r="B100" s="190" t="s">
        <v>749</v>
      </c>
      <c r="C100" s="195"/>
      <c r="D100" s="135">
        <f t="shared" ref="D100:E100" si="21">D101</f>
        <v>36154</v>
      </c>
      <c r="E100" s="135">
        <f t="shared" si="21"/>
        <v>91249</v>
      </c>
    </row>
    <row r="101" spans="1:5" ht="38.25">
      <c r="A101" s="32" t="s">
        <v>141</v>
      </c>
      <c r="B101" s="190" t="s">
        <v>750</v>
      </c>
      <c r="C101" s="195">
        <v>200</v>
      </c>
      <c r="D101" s="135">
        <v>36154</v>
      </c>
      <c r="E101" s="223">
        <v>91249</v>
      </c>
    </row>
    <row r="102" spans="1:5" ht="25.5">
      <c r="A102" s="32" t="s">
        <v>106</v>
      </c>
      <c r="B102" s="190" t="s">
        <v>751</v>
      </c>
      <c r="C102" s="195"/>
      <c r="D102" s="135">
        <f t="shared" ref="D102:E102" si="22">D103+D104+D105+D106</f>
        <v>244943</v>
      </c>
      <c r="E102" s="135">
        <f t="shared" si="22"/>
        <v>244943</v>
      </c>
    </row>
    <row r="103" spans="1:5" ht="89.25">
      <c r="A103" s="92" t="s">
        <v>752</v>
      </c>
      <c r="B103" s="190" t="s">
        <v>753</v>
      </c>
      <c r="C103" s="195">
        <v>100</v>
      </c>
      <c r="D103" s="135"/>
      <c r="E103" s="223"/>
    </row>
    <row r="104" spans="1:5" ht="76.5">
      <c r="A104" s="32" t="s">
        <v>301</v>
      </c>
      <c r="B104" s="193" t="s">
        <v>754</v>
      </c>
      <c r="C104" s="195">
        <v>100</v>
      </c>
      <c r="D104" s="135">
        <v>244943</v>
      </c>
      <c r="E104" s="135">
        <v>244943</v>
      </c>
    </row>
    <row r="105" spans="1:5" ht="52.5" customHeight="1">
      <c r="A105" s="98" t="s">
        <v>480</v>
      </c>
      <c r="B105" s="193" t="s">
        <v>755</v>
      </c>
      <c r="C105" s="195">
        <v>100</v>
      </c>
      <c r="D105" s="135"/>
      <c r="E105" s="135"/>
    </row>
    <row r="106" spans="1:5" ht="54.75" customHeight="1">
      <c r="A106" s="98" t="s">
        <v>481</v>
      </c>
      <c r="B106" s="193" t="s">
        <v>756</v>
      </c>
      <c r="C106" s="195">
        <v>100</v>
      </c>
      <c r="D106" s="135"/>
      <c r="E106" s="135"/>
    </row>
    <row r="107" spans="1:5" ht="26.25" customHeight="1">
      <c r="A107" s="32" t="s">
        <v>160</v>
      </c>
      <c r="B107" s="190" t="s">
        <v>757</v>
      </c>
      <c r="C107" s="195"/>
      <c r="D107" s="135">
        <f t="shared" ref="D107:E107" si="23">D108+D109</f>
        <v>2065836</v>
      </c>
      <c r="E107" s="135">
        <f t="shared" si="23"/>
        <v>2112217</v>
      </c>
    </row>
    <row r="108" spans="1:5" ht="78.75" customHeight="1">
      <c r="A108" s="32" t="s">
        <v>296</v>
      </c>
      <c r="B108" s="190" t="s">
        <v>826</v>
      </c>
      <c r="C108" s="195">
        <v>100</v>
      </c>
      <c r="D108" s="135">
        <v>1453100</v>
      </c>
      <c r="E108" s="135">
        <v>1453100</v>
      </c>
    </row>
    <row r="109" spans="1:5" ht="51">
      <c r="A109" s="32" t="s">
        <v>297</v>
      </c>
      <c r="B109" s="190" t="s">
        <v>826</v>
      </c>
      <c r="C109" s="195">
        <v>200</v>
      </c>
      <c r="D109" s="135">
        <v>612736</v>
      </c>
      <c r="E109" s="223">
        <v>659117</v>
      </c>
    </row>
    <row r="110" spans="1:5" ht="29.25" customHeight="1">
      <c r="A110" s="104" t="s">
        <v>107</v>
      </c>
      <c r="B110" s="108" t="s">
        <v>758</v>
      </c>
      <c r="C110" s="195"/>
      <c r="D110" s="134">
        <f t="shared" ref="D110:E110" si="24">D111</f>
        <v>1480339</v>
      </c>
      <c r="E110" s="134">
        <f t="shared" si="24"/>
        <v>1483673</v>
      </c>
    </row>
    <row r="111" spans="1:5" ht="21" customHeight="1">
      <c r="A111" s="32" t="s">
        <v>96</v>
      </c>
      <c r="B111" s="190" t="s">
        <v>759</v>
      </c>
      <c r="C111" s="195"/>
      <c r="D111" s="135">
        <f t="shared" ref="D111:E111" si="25">D112+D113+D114+D115+D116+D117+D118</f>
        <v>1480339</v>
      </c>
      <c r="E111" s="135">
        <f t="shared" si="25"/>
        <v>1483673</v>
      </c>
    </row>
    <row r="112" spans="1:5" ht="68.25" customHeight="1">
      <c r="A112" s="32" t="s">
        <v>108</v>
      </c>
      <c r="B112" s="190" t="s">
        <v>760</v>
      </c>
      <c r="C112" s="195">
        <v>100</v>
      </c>
      <c r="D112" s="135">
        <v>1398600</v>
      </c>
      <c r="E112" s="135">
        <v>1398600</v>
      </c>
    </row>
    <row r="113" spans="1:5" ht="54.75" customHeight="1">
      <c r="A113" s="32" t="s">
        <v>142</v>
      </c>
      <c r="B113" s="190" t="s">
        <v>760</v>
      </c>
      <c r="C113" s="195">
        <v>200</v>
      </c>
      <c r="D113" s="135">
        <v>81739</v>
      </c>
      <c r="E113" s="223">
        <v>85073</v>
      </c>
    </row>
    <row r="114" spans="1:5" ht="39.75" customHeight="1">
      <c r="A114" s="32" t="s">
        <v>109</v>
      </c>
      <c r="B114" s="190" t="s">
        <v>760</v>
      </c>
      <c r="C114" s="195">
        <v>800</v>
      </c>
      <c r="D114" s="135"/>
      <c r="E114" s="223"/>
    </row>
    <row r="115" spans="1:5" ht="90.75" customHeight="1">
      <c r="A115" s="92" t="s">
        <v>390</v>
      </c>
      <c r="B115" s="95" t="s">
        <v>761</v>
      </c>
      <c r="C115" s="195">
        <v>100</v>
      </c>
      <c r="D115" s="135"/>
      <c r="E115" s="223"/>
    </row>
    <row r="116" spans="1:5" ht="89.25" customHeight="1">
      <c r="A116" s="92" t="s">
        <v>493</v>
      </c>
      <c r="B116" s="193" t="s">
        <v>762</v>
      </c>
      <c r="C116" s="195">
        <v>100</v>
      </c>
      <c r="D116" s="135"/>
      <c r="E116" s="223"/>
    </row>
    <row r="117" spans="1:5" ht="54.75" customHeight="1">
      <c r="A117" s="98" t="s">
        <v>480</v>
      </c>
      <c r="B117" s="193" t="s">
        <v>763</v>
      </c>
      <c r="C117" s="195">
        <v>100</v>
      </c>
      <c r="D117" s="135"/>
      <c r="E117" s="135"/>
    </row>
    <row r="118" spans="1:5" ht="52.5" customHeight="1">
      <c r="A118" s="98" t="s">
        <v>481</v>
      </c>
      <c r="B118" s="193" t="s">
        <v>764</v>
      </c>
      <c r="C118" s="195">
        <v>100</v>
      </c>
      <c r="D118" s="135"/>
      <c r="E118" s="135"/>
    </row>
    <row r="119" spans="1:5" ht="30" customHeight="1">
      <c r="A119" s="96" t="s">
        <v>765</v>
      </c>
      <c r="B119" s="102">
        <v>2240000000</v>
      </c>
      <c r="C119" s="191"/>
      <c r="D119" s="134">
        <f t="shared" ref="D119:E120" si="26">D120</f>
        <v>250000</v>
      </c>
      <c r="E119" s="134">
        <f t="shared" si="26"/>
        <v>300000</v>
      </c>
    </row>
    <row r="120" spans="1:5" ht="27" customHeight="1">
      <c r="A120" s="92" t="s">
        <v>766</v>
      </c>
      <c r="B120" s="31">
        <v>2240100000</v>
      </c>
      <c r="C120" s="195"/>
      <c r="D120" s="135">
        <f t="shared" si="26"/>
        <v>250000</v>
      </c>
      <c r="E120" s="135">
        <f t="shared" si="26"/>
        <v>300000</v>
      </c>
    </row>
    <row r="121" spans="1:5" ht="27.75" customHeight="1">
      <c r="A121" s="92" t="s">
        <v>767</v>
      </c>
      <c r="B121" s="31">
        <v>2240100230</v>
      </c>
      <c r="C121" s="195">
        <v>200</v>
      </c>
      <c r="D121" s="135">
        <v>250000</v>
      </c>
      <c r="E121" s="135">
        <v>300000</v>
      </c>
    </row>
    <row r="122" spans="1:5" ht="30" customHeight="1">
      <c r="A122" s="101" t="s">
        <v>12</v>
      </c>
      <c r="B122" s="97" t="s">
        <v>559</v>
      </c>
      <c r="C122" s="195"/>
      <c r="D122" s="134">
        <f t="shared" ref="D122:E122" si="27">D123+D126</f>
        <v>530000</v>
      </c>
      <c r="E122" s="134">
        <f t="shared" si="27"/>
        <v>530000</v>
      </c>
    </row>
    <row r="123" spans="1:5" ht="40.5" customHeight="1">
      <c r="A123" s="109" t="s">
        <v>771</v>
      </c>
      <c r="B123" s="190" t="s">
        <v>560</v>
      </c>
      <c r="C123" s="111"/>
      <c r="D123" s="135">
        <f t="shared" ref="D123:E124" si="28">D124</f>
        <v>330000</v>
      </c>
      <c r="E123" s="135">
        <f t="shared" si="28"/>
        <v>330000</v>
      </c>
    </row>
    <row r="124" spans="1:5" ht="39" customHeight="1">
      <c r="A124" s="32" t="s">
        <v>110</v>
      </c>
      <c r="B124" s="190" t="s">
        <v>561</v>
      </c>
      <c r="C124" s="111"/>
      <c r="D124" s="135">
        <f t="shared" si="28"/>
        <v>330000</v>
      </c>
      <c r="E124" s="135">
        <f t="shared" si="28"/>
        <v>330000</v>
      </c>
    </row>
    <row r="125" spans="1:5" ht="41.25" customHeight="1">
      <c r="A125" s="32" t="s">
        <v>772</v>
      </c>
      <c r="B125" s="190" t="s">
        <v>562</v>
      </c>
      <c r="C125" s="195">
        <v>200</v>
      </c>
      <c r="D125" s="135">
        <v>330000</v>
      </c>
      <c r="E125" s="135">
        <v>330000</v>
      </c>
    </row>
    <row r="126" spans="1:5" ht="29.25" customHeight="1">
      <c r="A126" s="32" t="s">
        <v>482</v>
      </c>
      <c r="B126" s="190" t="s">
        <v>563</v>
      </c>
      <c r="C126" s="195"/>
      <c r="D126" s="135">
        <f t="shared" ref="D126:E127" si="29">D127</f>
        <v>200000</v>
      </c>
      <c r="E126" s="135">
        <f t="shared" si="29"/>
        <v>200000</v>
      </c>
    </row>
    <row r="127" spans="1:5" ht="27" customHeight="1">
      <c r="A127" s="32" t="s">
        <v>483</v>
      </c>
      <c r="B127" s="190" t="s">
        <v>564</v>
      </c>
      <c r="C127" s="195"/>
      <c r="D127" s="135">
        <f t="shared" si="29"/>
        <v>200000</v>
      </c>
      <c r="E127" s="135">
        <f t="shared" si="29"/>
        <v>200000</v>
      </c>
    </row>
    <row r="128" spans="1:5" ht="54" customHeight="1">
      <c r="A128" s="32" t="s">
        <v>490</v>
      </c>
      <c r="B128" s="190" t="s">
        <v>827</v>
      </c>
      <c r="C128" s="195">
        <v>100</v>
      </c>
      <c r="D128" s="135">
        <v>200000</v>
      </c>
      <c r="E128" s="135">
        <v>200000</v>
      </c>
    </row>
    <row r="129" spans="1:5" ht="24.75" customHeight="1">
      <c r="A129" s="101" t="s">
        <v>575</v>
      </c>
      <c r="B129" s="108" t="s">
        <v>565</v>
      </c>
      <c r="C129" s="191"/>
      <c r="D129" s="134">
        <f t="shared" ref="D129:E130" si="30">D130</f>
        <v>430000</v>
      </c>
      <c r="E129" s="134">
        <f t="shared" si="30"/>
        <v>430000</v>
      </c>
    </row>
    <row r="130" spans="1:5" ht="25.5">
      <c r="A130" s="109" t="s">
        <v>576</v>
      </c>
      <c r="B130" s="190" t="s">
        <v>566</v>
      </c>
      <c r="C130" s="195"/>
      <c r="D130" s="135">
        <f t="shared" si="30"/>
        <v>430000</v>
      </c>
      <c r="E130" s="135">
        <f t="shared" si="30"/>
        <v>430000</v>
      </c>
    </row>
    <row r="131" spans="1:5" ht="27.75" customHeight="1">
      <c r="A131" s="32" t="s">
        <v>577</v>
      </c>
      <c r="B131" s="190" t="s">
        <v>567</v>
      </c>
      <c r="C131" s="195"/>
      <c r="D131" s="135">
        <f t="shared" ref="D131:E131" si="31">D132+D133+D134</f>
        <v>430000</v>
      </c>
      <c r="E131" s="135">
        <f t="shared" si="31"/>
        <v>430000</v>
      </c>
    </row>
    <row r="132" spans="1:5" ht="38.25">
      <c r="A132" s="90" t="s">
        <v>578</v>
      </c>
      <c r="B132" s="190" t="s">
        <v>828</v>
      </c>
      <c r="C132" s="195">
        <v>800</v>
      </c>
      <c r="D132" s="135">
        <v>200000</v>
      </c>
      <c r="E132" s="135">
        <v>200000</v>
      </c>
    </row>
    <row r="133" spans="1:5" ht="51">
      <c r="A133" s="32" t="s">
        <v>579</v>
      </c>
      <c r="B133" s="190" t="s">
        <v>829</v>
      </c>
      <c r="C133" s="195">
        <v>800</v>
      </c>
      <c r="D133" s="135">
        <v>200000</v>
      </c>
      <c r="E133" s="135">
        <v>200000</v>
      </c>
    </row>
    <row r="134" spans="1:5" ht="27" customHeight="1">
      <c r="A134" s="92" t="s">
        <v>580</v>
      </c>
      <c r="B134" s="190" t="s">
        <v>830</v>
      </c>
      <c r="C134" s="195">
        <v>800</v>
      </c>
      <c r="D134" s="135">
        <v>30000</v>
      </c>
      <c r="E134" s="135">
        <v>30000</v>
      </c>
    </row>
    <row r="135" spans="1:5" ht="30.75" customHeight="1">
      <c r="A135" s="101" t="s">
        <v>670</v>
      </c>
      <c r="B135" s="108" t="s">
        <v>581</v>
      </c>
      <c r="C135" s="191"/>
      <c r="D135" s="134">
        <f t="shared" ref="D135:E135" si="32">D136+D139</f>
        <v>340000</v>
      </c>
      <c r="E135" s="134">
        <f t="shared" si="32"/>
        <v>340000</v>
      </c>
    </row>
    <row r="136" spans="1:5" ht="29.25" customHeight="1">
      <c r="A136" s="109" t="s">
        <v>820</v>
      </c>
      <c r="B136" s="190" t="s">
        <v>671</v>
      </c>
      <c r="C136" s="195"/>
      <c r="D136" s="135">
        <f t="shared" ref="D136:E137" si="33">D137</f>
        <v>190000</v>
      </c>
      <c r="E136" s="135">
        <f t="shared" si="33"/>
        <v>190000</v>
      </c>
    </row>
    <row r="137" spans="1:5" ht="18.75" customHeight="1">
      <c r="A137" s="32" t="s">
        <v>101</v>
      </c>
      <c r="B137" s="190" t="s">
        <v>672</v>
      </c>
      <c r="C137" s="195"/>
      <c r="D137" s="135">
        <f t="shared" si="33"/>
        <v>190000</v>
      </c>
      <c r="E137" s="135">
        <f t="shared" si="33"/>
        <v>190000</v>
      </c>
    </row>
    <row r="138" spans="1:5" ht="51">
      <c r="A138" s="32" t="s">
        <v>673</v>
      </c>
      <c r="B138" s="190" t="s">
        <v>831</v>
      </c>
      <c r="C138" s="195">
        <v>200</v>
      </c>
      <c r="D138" s="135">
        <v>190000</v>
      </c>
      <c r="E138" s="135">
        <v>190000</v>
      </c>
    </row>
    <row r="139" spans="1:5" ht="28.5" customHeight="1">
      <c r="A139" s="32" t="s">
        <v>674</v>
      </c>
      <c r="B139" s="190" t="s">
        <v>773</v>
      </c>
      <c r="C139" s="195"/>
      <c r="D139" s="135">
        <f t="shared" ref="D139:E139" si="34">D140</f>
        <v>150000</v>
      </c>
      <c r="E139" s="135">
        <f t="shared" si="34"/>
        <v>150000</v>
      </c>
    </row>
    <row r="140" spans="1:5" ht="27" customHeight="1">
      <c r="A140" s="32" t="s">
        <v>809</v>
      </c>
      <c r="B140" s="190" t="s">
        <v>774</v>
      </c>
      <c r="C140" s="195"/>
      <c r="D140" s="135">
        <f t="shared" ref="D140:E140" si="35">D141+D142+D143</f>
        <v>150000</v>
      </c>
      <c r="E140" s="135">
        <f t="shared" si="35"/>
        <v>150000</v>
      </c>
    </row>
    <row r="141" spans="1:5" ht="38.25">
      <c r="A141" s="32" t="s">
        <v>302</v>
      </c>
      <c r="B141" s="190" t="s">
        <v>775</v>
      </c>
      <c r="C141" s="195">
        <v>200</v>
      </c>
      <c r="D141" s="135">
        <v>20000</v>
      </c>
      <c r="E141" s="135">
        <v>20000</v>
      </c>
    </row>
    <row r="142" spans="1:5" ht="38.25">
      <c r="A142" s="92" t="s">
        <v>821</v>
      </c>
      <c r="B142" s="193" t="s">
        <v>776</v>
      </c>
      <c r="C142" s="195">
        <v>200</v>
      </c>
      <c r="D142" s="135">
        <v>120000</v>
      </c>
      <c r="E142" s="135">
        <v>120000</v>
      </c>
    </row>
    <row r="143" spans="1:5" ht="40.5" customHeight="1">
      <c r="A143" s="92" t="s">
        <v>777</v>
      </c>
      <c r="B143" s="193" t="s">
        <v>778</v>
      </c>
      <c r="C143" s="195">
        <v>200</v>
      </c>
      <c r="D143" s="135">
        <v>10000</v>
      </c>
      <c r="E143" s="135">
        <v>10000</v>
      </c>
    </row>
    <row r="144" spans="1:5" ht="29.25" customHeight="1">
      <c r="A144" s="101" t="s">
        <v>779</v>
      </c>
      <c r="B144" s="108" t="s">
        <v>570</v>
      </c>
      <c r="C144" s="191"/>
      <c r="D144" s="134">
        <f>D145+D148</f>
        <v>2150149.4</v>
      </c>
      <c r="E144" s="134">
        <f>E145+E148</f>
        <v>770049.8</v>
      </c>
    </row>
    <row r="145" spans="1:5" ht="29.25" customHeight="1">
      <c r="A145" s="32" t="s">
        <v>780</v>
      </c>
      <c r="B145" s="190" t="s">
        <v>571</v>
      </c>
      <c r="C145" s="195"/>
      <c r="D145" s="135">
        <f t="shared" ref="D145:E145" si="36">D146</f>
        <v>80000</v>
      </c>
      <c r="E145" s="135">
        <f t="shared" si="36"/>
        <v>80000</v>
      </c>
    </row>
    <row r="146" spans="1:5" ht="29.25" customHeight="1">
      <c r="A146" s="32" t="s">
        <v>866</v>
      </c>
      <c r="B146" s="190" t="s">
        <v>572</v>
      </c>
      <c r="C146" s="195"/>
      <c r="D146" s="135">
        <f>D147</f>
        <v>80000</v>
      </c>
      <c r="E146" s="135">
        <f>E147</f>
        <v>80000</v>
      </c>
    </row>
    <row r="147" spans="1:5" ht="51.75" customHeight="1">
      <c r="A147" s="234" t="s">
        <v>589</v>
      </c>
      <c r="B147" s="193" t="s">
        <v>832</v>
      </c>
      <c r="C147" s="195">
        <v>200</v>
      </c>
      <c r="D147" s="135">
        <v>80000</v>
      </c>
      <c r="E147" s="135">
        <v>80000</v>
      </c>
    </row>
    <row r="148" spans="1:5" ht="27.75" customHeight="1">
      <c r="A148" s="109" t="s">
        <v>568</v>
      </c>
      <c r="B148" s="193" t="s">
        <v>573</v>
      </c>
      <c r="C148" s="195"/>
      <c r="D148" s="135">
        <f t="shared" ref="D148:E149" si="37">D149</f>
        <v>2070149.4</v>
      </c>
      <c r="E148" s="135">
        <f t="shared" si="37"/>
        <v>690049.8</v>
      </c>
    </row>
    <row r="149" spans="1:5" ht="40.5" customHeight="1">
      <c r="A149" s="32" t="s">
        <v>569</v>
      </c>
      <c r="B149" s="193" t="s">
        <v>574</v>
      </c>
      <c r="C149" s="195"/>
      <c r="D149" s="135">
        <f t="shared" si="37"/>
        <v>2070149.4</v>
      </c>
      <c r="E149" s="135">
        <f t="shared" si="37"/>
        <v>690049.8</v>
      </c>
    </row>
    <row r="150" spans="1:5" ht="37.5" customHeight="1">
      <c r="A150" s="92" t="s">
        <v>499</v>
      </c>
      <c r="B150" s="118" t="s">
        <v>781</v>
      </c>
      <c r="C150" s="93">
        <v>400</v>
      </c>
      <c r="D150" s="135">
        <v>2070149.4</v>
      </c>
      <c r="E150" s="135">
        <v>690049.8</v>
      </c>
    </row>
    <row r="151" spans="1:5" ht="28.5" customHeight="1">
      <c r="A151" s="113" t="s">
        <v>582</v>
      </c>
      <c r="B151" s="97" t="s">
        <v>583</v>
      </c>
      <c r="C151" s="191"/>
      <c r="D151" s="134">
        <f t="shared" ref="D151:E151" si="38">D152+D155+D159+D162</f>
        <v>13166531.190000001</v>
      </c>
      <c r="E151" s="134">
        <f t="shared" si="38"/>
        <v>7642740.7000000002</v>
      </c>
    </row>
    <row r="152" spans="1:5" ht="39.75" customHeight="1">
      <c r="A152" s="92" t="s">
        <v>165</v>
      </c>
      <c r="B152" s="193" t="s">
        <v>584</v>
      </c>
      <c r="C152" s="195"/>
      <c r="D152" s="135">
        <f t="shared" ref="D152:E153" si="39">D153</f>
        <v>2303000</v>
      </c>
      <c r="E152" s="135">
        <f t="shared" si="39"/>
        <v>2303000</v>
      </c>
    </row>
    <row r="153" spans="1:5" ht="29.25" customHeight="1">
      <c r="A153" s="32" t="s">
        <v>166</v>
      </c>
      <c r="B153" s="193" t="s">
        <v>585</v>
      </c>
      <c r="C153" s="195"/>
      <c r="D153" s="135">
        <f t="shared" si="39"/>
        <v>2303000</v>
      </c>
      <c r="E153" s="135">
        <f t="shared" si="39"/>
        <v>2303000</v>
      </c>
    </row>
    <row r="154" spans="1:5" ht="51" customHeight="1">
      <c r="A154" s="30" t="s">
        <v>586</v>
      </c>
      <c r="B154" s="193" t="s">
        <v>782</v>
      </c>
      <c r="C154" s="195">
        <v>200</v>
      </c>
      <c r="D154" s="135">
        <v>2303000</v>
      </c>
      <c r="E154" s="135">
        <v>2303000</v>
      </c>
    </row>
    <row r="155" spans="1:5" ht="42" customHeight="1">
      <c r="A155" s="30" t="s">
        <v>167</v>
      </c>
      <c r="B155" s="193" t="s">
        <v>587</v>
      </c>
      <c r="C155" s="195"/>
      <c r="D155" s="135">
        <f t="shared" ref="D155:E155" si="40">D156</f>
        <v>10578531.190000001</v>
      </c>
      <c r="E155" s="135">
        <f t="shared" si="40"/>
        <v>5054740.7</v>
      </c>
    </row>
    <row r="156" spans="1:5" ht="38.25">
      <c r="A156" s="32" t="s">
        <v>168</v>
      </c>
      <c r="B156" s="193" t="s">
        <v>588</v>
      </c>
      <c r="C156" s="195"/>
      <c r="D156" s="135">
        <f t="shared" ref="D156:E156" si="41">D157+D158</f>
        <v>10578531.190000001</v>
      </c>
      <c r="E156" s="135">
        <f t="shared" si="41"/>
        <v>5054740.7</v>
      </c>
    </row>
    <row r="157" spans="1:5" ht="63.75">
      <c r="A157" s="30" t="s">
        <v>590</v>
      </c>
      <c r="B157" s="193" t="s">
        <v>783</v>
      </c>
      <c r="C157" s="195">
        <v>200</v>
      </c>
      <c r="D157" s="135">
        <v>4998944.83</v>
      </c>
      <c r="E157" s="223">
        <v>5054740.7</v>
      </c>
    </row>
    <row r="158" spans="1:5" ht="66.75" customHeight="1">
      <c r="A158" s="235" t="s">
        <v>882</v>
      </c>
      <c r="B158" s="193" t="s">
        <v>784</v>
      </c>
      <c r="C158" s="195">
        <v>200</v>
      </c>
      <c r="D158" s="135">
        <v>5579586.3600000003</v>
      </c>
      <c r="E158" s="223"/>
    </row>
    <row r="159" spans="1:5" ht="29.25" customHeight="1">
      <c r="A159" s="92" t="s">
        <v>591</v>
      </c>
      <c r="B159" s="193" t="s">
        <v>592</v>
      </c>
      <c r="C159" s="195"/>
      <c r="D159" s="135">
        <f t="shared" ref="D159:E160" si="42">D160</f>
        <v>35000</v>
      </c>
      <c r="E159" s="135">
        <f t="shared" si="42"/>
        <v>35000</v>
      </c>
    </row>
    <row r="160" spans="1:5" ht="24.75" customHeight="1">
      <c r="A160" s="92" t="s">
        <v>593</v>
      </c>
      <c r="B160" s="193" t="s">
        <v>594</v>
      </c>
      <c r="C160" s="195"/>
      <c r="D160" s="135">
        <f t="shared" si="42"/>
        <v>35000</v>
      </c>
      <c r="E160" s="135">
        <f t="shared" si="42"/>
        <v>35000</v>
      </c>
    </row>
    <row r="161" spans="1:5" ht="51">
      <c r="A161" s="92" t="s">
        <v>595</v>
      </c>
      <c r="B161" s="193" t="s">
        <v>833</v>
      </c>
      <c r="C161" s="195">
        <v>200</v>
      </c>
      <c r="D161" s="135">
        <v>35000</v>
      </c>
      <c r="E161" s="135">
        <v>35000</v>
      </c>
    </row>
    <row r="162" spans="1:5" ht="27" customHeight="1">
      <c r="A162" s="92" t="s">
        <v>813</v>
      </c>
      <c r="B162" s="193" t="s">
        <v>814</v>
      </c>
      <c r="C162" s="195"/>
      <c r="D162" s="135">
        <f t="shared" ref="D162:E163" si="43">D163</f>
        <v>250000</v>
      </c>
      <c r="E162" s="135">
        <f t="shared" si="43"/>
        <v>250000</v>
      </c>
    </row>
    <row r="163" spans="1:5" ht="30" customHeight="1">
      <c r="A163" s="92" t="s">
        <v>815</v>
      </c>
      <c r="B163" s="193" t="s">
        <v>817</v>
      </c>
      <c r="C163" s="195"/>
      <c r="D163" s="135">
        <f t="shared" si="43"/>
        <v>250000</v>
      </c>
      <c r="E163" s="135">
        <f t="shared" si="43"/>
        <v>250000</v>
      </c>
    </row>
    <row r="164" spans="1:5" ht="87.75" customHeight="1">
      <c r="A164" s="92" t="s">
        <v>816</v>
      </c>
      <c r="B164" s="193" t="s">
        <v>834</v>
      </c>
      <c r="C164" s="195">
        <v>200</v>
      </c>
      <c r="D164" s="135">
        <v>250000</v>
      </c>
      <c r="E164" s="135">
        <v>250000</v>
      </c>
    </row>
    <row r="165" spans="1:5" ht="38.25">
      <c r="A165" s="32" t="s">
        <v>596</v>
      </c>
      <c r="B165" s="97" t="s">
        <v>597</v>
      </c>
      <c r="C165" s="195"/>
      <c r="D165" s="134">
        <f t="shared" ref="D165:E165" si="44">D166+D169+D175+D181+D185+D189+D193+D196+D172</f>
        <v>8509310</v>
      </c>
      <c r="E165" s="134">
        <f t="shared" si="44"/>
        <v>8509310</v>
      </c>
    </row>
    <row r="166" spans="1:5" ht="29.25" customHeight="1">
      <c r="A166" s="32" t="s">
        <v>598</v>
      </c>
      <c r="B166" s="193" t="s">
        <v>599</v>
      </c>
      <c r="C166" s="93"/>
      <c r="D166" s="135">
        <f t="shared" ref="D166:E167" si="45">D167</f>
        <v>0</v>
      </c>
      <c r="E166" s="135">
        <f t="shared" si="45"/>
        <v>0</v>
      </c>
    </row>
    <row r="167" spans="1:5" ht="15">
      <c r="A167" s="32" t="s">
        <v>156</v>
      </c>
      <c r="B167" s="193" t="s">
        <v>600</v>
      </c>
      <c r="C167" s="93"/>
      <c r="D167" s="135">
        <f t="shared" si="45"/>
        <v>0</v>
      </c>
      <c r="E167" s="135">
        <f t="shared" si="45"/>
        <v>0</v>
      </c>
    </row>
    <row r="168" spans="1:5" ht="39" customHeight="1">
      <c r="A168" s="32" t="s">
        <v>424</v>
      </c>
      <c r="B168" s="193" t="s">
        <v>601</v>
      </c>
      <c r="C168" s="195">
        <v>300</v>
      </c>
      <c r="D168" s="135"/>
      <c r="E168" s="223"/>
    </row>
    <row r="169" spans="1:5" ht="25.5">
      <c r="A169" s="99" t="s">
        <v>169</v>
      </c>
      <c r="B169" s="193" t="s">
        <v>614</v>
      </c>
      <c r="C169" s="93"/>
      <c r="D169" s="135">
        <f t="shared" ref="D169:E170" si="46">D170</f>
        <v>337710</v>
      </c>
      <c r="E169" s="135">
        <f t="shared" si="46"/>
        <v>337710</v>
      </c>
    </row>
    <row r="170" spans="1:5" ht="25.5">
      <c r="A170" s="32" t="s">
        <v>617</v>
      </c>
      <c r="B170" s="193" t="s">
        <v>615</v>
      </c>
      <c r="C170" s="93"/>
      <c r="D170" s="135">
        <f t="shared" si="46"/>
        <v>337710</v>
      </c>
      <c r="E170" s="135">
        <f t="shared" si="46"/>
        <v>337710</v>
      </c>
    </row>
    <row r="171" spans="1:5" ht="37.5" customHeight="1">
      <c r="A171" s="92" t="s">
        <v>618</v>
      </c>
      <c r="B171" s="193" t="s">
        <v>616</v>
      </c>
      <c r="C171" s="93">
        <v>400</v>
      </c>
      <c r="D171" s="135">
        <v>337710</v>
      </c>
      <c r="E171" s="135">
        <v>337710</v>
      </c>
    </row>
    <row r="172" spans="1:5" ht="38.25">
      <c r="A172" s="92" t="s">
        <v>619</v>
      </c>
      <c r="B172" s="193" t="s">
        <v>602</v>
      </c>
      <c r="C172" s="93"/>
      <c r="D172" s="135">
        <f t="shared" ref="D172:E173" si="47">D173</f>
        <v>0</v>
      </c>
      <c r="E172" s="135">
        <f t="shared" si="47"/>
        <v>0</v>
      </c>
    </row>
    <row r="173" spans="1:5" ht="25.5">
      <c r="A173" s="92" t="s">
        <v>428</v>
      </c>
      <c r="B173" s="193" t="s">
        <v>603</v>
      </c>
      <c r="C173" s="93"/>
      <c r="D173" s="135">
        <f t="shared" si="47"/>
        <v>0</v>
      </c>
      <c r="E173" s="135">
        <f t="shared" si="47"/>
        <v>0</v>
      </c>
    </row>
    <row r="174" spans="1:5" ht="63" customHeight="1">
      <c r="A174" s="92" t="s">
        <v>621</v>
      </c>
      <c r="B174" s="193" t="s">
        <v>620</v>
      </c>
      <c r="C174" s="93">
        <v>300</v>
      </c>
      <c r="D174" s="135"/>
      <c r="E174" s="223"/>
    </row>
    <row r="175" spans="1:5" ht="38.25">
      <c r="A175" s="92" t="s">
        <v>622</v>
      </c>
      <c r="B175" s="193" t="s">
        <v>604</v>
      </c>
      <c r="C175" s="93"/>
      <c r="D175" s="135">
        <f t="shared" ref="D175:E175" si="48">D176+D179</f>
        <v>1123100</v>
      </c>
      <c r="E175" s="135">
        <f t="shared" si="48"/>
        <v>1123100</v>
      </c>
    </row>
    <row r="176" spans="1:5" ht="17.25" customHeight="1">
      <c r="A176" s="92" t="s">
        <v>175</v>
      </c>
      <c r="B176" s="193" t="s">
        <v>605</v>
      </c>
      <c r="C176" s="93"/>
      <c r="D176" s="135">
        <f t="shared" ref="D176:E176" si="49">D177+D178</f>
        <v>1023100</v>
      </c>
      <c r="E176" s="135">
        <f t="shared" si="49"/>
        <v>1023100</v>
      </c>
    </row>
    <row r="177" spans="1:5" ht="39.75" customHeight="1">
      <c r="A177" s="92" t="s">
        <v>624</v>
      </c>
      <c r="B177" s="193" t="s">
        <v>835</v>
      </c>
      <c r="C177" s="93">
        <v>200</v>
      </c>
      <c r="D177" s="135">
        <v>879900</v>
      </c>
      <c r="E177" s="135">
        <v>879900</v>
      </c>
    </row>
    <row r="178" spans="1:5" ht="38.25">
      <c r="A178" s="92" t="s">
        <v>177</v>
      </c>
      <c r="B178" s="193" t="s">
        <v>836</v>
      </c>
      <c r="C178" s="93">
        <v>200</v>
      </c>
      <c r="D178" s="135">
        <v>143200</v>
      </c>
      <c r="E178" s="135">
        <v>143200</v>
      </c>
    </row>
    <row r="179" spans="1:5" ht="38.25" customHeight="1">
      <c r="A179" s="92" t="s">
        <v>484</v>
      </c>
      <c r="B179" s="193" t="s">
        <v>623</v>
      </c>
      <c r="C179" s="93"/>
      <c r="D179" s="135">
        <f t="shared" ref="D179:E179" si="50">D180</f>
        <v>100000</v>
      </c>
      <c r="E179" s="135">
        <f t="shared" si="50"/>
        <v>100000</v>
      </c>
    </row>
    <row r="180" spans="1:5" ht="52.5" customHeight="1">
      <c r="A180" s="232" t="s">
        <v>485</v>
      </c>
      <c r="B180" s="193" t="s">
        <v>837</v>
      </c>
      <c r="C180" s="93">
        <v>800</v>
      </c>
      <c r="D180" s="135">
        <v>100000</v>
      </c>
      <c r="E180" s="135">
        <v>100000</v>
      </c>
    </row>
    <row r="181" spans="1:5" ht="25.5">
      <c r="A181" s="92" t="s">
        <v>170</v>
      </c>
      <c r="B181" s="193" t="s">
        <v>606</v>
      </c>
      <c r="C181" s="93"/>
      <c r="D181" s="135">
        <f t="shared" ref="D181:E181" si="51">D182</f>
        <v>887900</v>
      </c>
      <c r="E181" s="135">
        <f t="shared" si="51"/>
        <v>887900</v>
      </c>
    </row>
    <row r="182" spans="1:5" ht="25.5">
      <c r="A182" s="32" t="s">
        <v>188</v>
      </c>
      <c r="B182" s="193" t="s">
        <v>607</v>
      </c>
      <c r="C182" s="93"/>
      <c r="D182" s="135">
        <f t="shared" ref="D182:E182" si="52">D183+D184</f>
        <v>887900</v>
      </c>
      <c r="E182" s="135">
        <f t="shared" si="52"/>
        <v>887900</v>
      </c>
    </row>
    <row r="183" spans="1:5" ht="38.25">
      <c r="A183" s="92" t="s">
        <v>292</v>
      </c>
      <c r="B183" s="193" t="s">
        <v>838</v>
      </c>
      <c r="C183" s="195">
        <v>200</v>
      </c>
      <c r="D183" s="135">
        <v>529100</v>
      </c>
      <c r="E183" s="135">
        <v>529100</v>
      </c>
    </row>
    <row r="184" spans="1:5" ht="26.25" customHeight="1">
      <c r="A184" s="92" t="s">
        <v>293</v>
      </c>
      <c r="B184" s="193" t="s">
        <v>839</v>
      </c>
      <c r="C184" s="93">
        <v>200</v>
      </c>
      <c r="D184" s="135">
        <v>358800</v>
      </c>
      <c r="E184" s="135">
        <v>358800</v>
      </c>
    </row>
    <row r="185" spans="1:5" ht="25.5">
      <c r="A185" s="92" t="s">
        <v>171</v>
      </c>
      <c r="B185" s="193" t="s">
        <v>608</v>
      </c>
      <c r="C185" s="93"/>
      <c r="D185" s="135">
        <f t="shared" ref="D185:E185" si="53">D186</f>
        <v>5500000</v>
      </c>
      <c r="E185" s="135">
        <f t="shared" si="53"/>
        <v>5500000</v>
      </c>
    </row>
    <row r="186" spans="1:5" ht="27" customHeight="1">
      <c r="A186" s="32" t="s">
        <v>189</v>
      </c>
      <c r="B186" s="193" t="s">
        <v>609</v>
      </c>
      <c r="C186" s="93"/>
      <c r="D186" s="135">
        <f t="shared" ref="D186:E186" si="54">D187+D188</f>
        <v>5500000</v>
      </c>
      <c r="E186" s="135">
        <f t="shared" si="54"/>
        <v>5500000</v>
      </c>
    </row>
    <row r="187" spans="1:5" ht="55.5" customHeight="1">
      <c r="A187" s="92" t="s">
        <v>173</v>
      </c>
      <c r="B187" s="193" t="s">
        <v>840</v>
      </c>
      <c r="C187" s="93">
        <v>800</v>
      </c>
      <c r="D187" s="135">
        <v>5000000</v>
      </c>
      <c r="E187" s="135">
        <v>5000000</v>
      </c>
    </row>
    <row r="188" spans="1:5" ht="38.25">
      <c r="A188" s="92" t="s">
        <v>176</v>
      </c>
      <c r="B188" s="193" t="s">
        <v>841</v>
      </c>
      <c r="C188" s="195">
        <v>200</v>
      </c>
      <c r="D188" s="135">
        <v>500000</v>
      </c>
      <c r="E188" s="135">
        <v>500000</v>
      </c>
    </row>
    <row r="189" spans="1:5" ht="26.25" customHeight="1">
      <c r="A189" s="92" t="s">
        <v>174</v>
      </c>
      <c r="B189" s="193" t="s">
        <v>610</v>
      </c>
      <c r="C189" s="93"/>
      <c r="D189" s="135">
        <f t="shared" ref="D189:E189" si="55">D190</f>
        <v>200000</v>
      </c>
      <c r="E189" s="135">
        <f t="shared" si="55"/>
        <v>200000</v>
      </c>
    </row>
    <row r="190" spans="1:5" ht="23.25" customHeight="1">
      <c r="A190" s="32" t="s">
        <v>625</v>
      </c>
      <c r="B190" s="193" t="s">
        <v>611</v>
      </c>
      <c r="C190" s="93"/>
      <c r="D190" s="135">
        <f t="shared" ref="D190:E190" si="56">D191+D192</f>
        <v>200000</v>
      </c>
      <c r="E190" s="135">
        <f t="shared" si="56"/>
        <v>200000</v>
      </c>
    </row>
    <row r="191" spans="1:5" ht="38.25">
      <c r="A191" s="32" t="s">
        <v>294</v>
      </c>
      <c r="B191" s="193" t="s">
        <v>842</v>
      </c>
      <c r="C191" s="93">
        <v>200</v>
      </c>
      <c r="D191" s="135">
        <v>150000</v>
      </c>
      <c r="E191" s="135">
        <v>150000</v>
      </c>
    </row>
    <row r="192" spans="1:5" ht="38.25">
      <c r="A192" s="92" t="s">
        <v>295</v>
      </c>
      <c r="B192" s="193" t="s">
        <v>843</v>
      </c>
      <c r="C192" s="93">
        <v>200</v>
      </c>
      <c r="D192" s="135">
        <v>50000</v>
      </c>
      <c r="E192" s="135">
        <v>50000</v>
      </c>
    </row>
    <row r="193" spans="1:5" ht="27" customHeight="1">
      <c r="A193" s="92" t="s">
        <v>626</v>
      </c>
      <c r="B193" s="193" t="s">
        <v>612</v>
      </c>
      <c r="C193" s="93"/>
      <c r="D193" s="135">
        <f t="shared" ref="D193:E194" si="57">D194</f>
        <v>100000</v>
      </c>
      <c r="E193" s="135">
        <f t="shared" si="57"/>
        <v>100000</v>
      </c>
    </row>
    <row r="194" spans="1:5" ht="19.5" customHeight="1">
      <c r="A194" s="99" t="s">
        <v>197</v>
      </c>
      <c r="B194" s="193" t="s">
        <v>613</v>
      </c>
      <c r="C194" s="93"/>
      <c r="D194" s="135">
        <f t="shared" si="57"/>
        <v>100000</v>
      </c>
      <c r="E194" s="135">
        <f t="shared" si="57"/>
        <v>100000</v>
      </c>
    </row>
    <row r="195" spans="1:5" ht="41.25" customHeight="1">
      <c r="A195" s="92" t="s">
        <v>627</v>
      </c>
      <c r="B195" s="193" t="s">
        <v>844</v>
      </c>
      <c r="C195" s="93">
        <v>200</v>
      </c>
      <c r="D195" s="135">
        <v>100000</v>
      </c>
      <c r="E195" s="135">
        <v>100000</v>
      </c>
    </row>
    <row r="196" spans="1:5" ht="67.5" customHeight="1">
      <c r="A196" s="92" t="s">
        <v>628</v>
      </c>
      <c r="B196" s="193" t="s">
        <v>629</v>
      </c>
      <c r="C196" s="93"/>
      <c r="D196" s="135">
        <f t="shared" ref="D196:E197" si="58">D197</f>
        <v>360600</v>
      </c>
      <c r="E196" s="135">
        <f t="shared" si="58"/>
        <v>360600</v>
      </c>
    </row>
    <row r="197" spans="1:5" ht="25.5">
      <c r="A197" s="92" t="s">
        <v>172</v>
      </c>
      <c r="B197" s="193" t="s">
        <v>630</v>
      </c>
      <c r="C197" s="93"/>
      <c r="D197" s="135">
        <f t="shared" si="58"/>
        <v>360600</v>
      </c>
      <c r="E197" s="135">
        <f t="shared" si="58"/>
        <v>360600</v>
      </c>
    </row>
    <row r="198" spans="1:5" ht="27.75" customHeight="1">
      <c r="A198" s="92" t="s">
        <v>199</v>
      </c>
      <c r="B198" s="193" t="s">
        <v>631</v>
      </c>
      <c r="C198" s="93">
        <v>200</v>
      </c>
      <c r="D198" s="135">
        <v>360600</v>
      </c>
      <c r="E198" s="135">
        <v>360600</v>
      </c>
    </row>
    <row r="199" spans="1:5" ht="38.25">
      <c r="A199" s="32" t="s">
        <v>632</v>
      </c>
      <c r="B199" s="97" t="s">
        <v>633</v>
      </c>
      <c r="C199" s="195"/>
      <c r="D199" s="134">
        <f t="shared" ref="D199:E199" si="59">D200+D204</f>
        <v>2200000</v>
      </c>
      <c r="E199" s="134">
        <f t="shared" si="59"/>
        <v>2200000</v>
      </c>
    </row>
    <row r="200" spans="1:5" ht="27" customHeight="1">
      <c r="A200" s="32" t="s">
        <v>785</v>
      </c>
      <c r="B200" s="190" t="s">
        <v>634</v>
      </c>
      <c r="C200" s="195"/>
      <c r="D200" s="135">
        <f t="shared" ref="D200:E200" si="60">D201</f>
        <v>700000</v>
      </c>
      <c r="E200" s="135">
        <f t="shared" si="60"/>
        <v>700000</v>
      </c>
    </row>
    <row r="201" spans="1:5" ht="25.5">
      <c r="A201" s="32" t="s">
        <v>786</v>
      </c>
      <c r="B201" s="190" t="s">
        <v>635</v>
      </c>
      <c r="C201" s="195"/>
      <c r="D201" s="135">
        <f t="shared" ref="D201:E201" si="61">D202+D203</f>
        <v>700000</v>
      </c>
      <c r="E201" s="135">
        <f t="shared" si="61"/>
        <v>700000</v>
      </c>
    </row>
    <row r="202" spans="1:5" ht="26.25" customHeight="1">
      <c r="A202" s="32" t="s">
        <v>787</v>
      </c>
      <c r="B202" s="190" t="s">
        <v>845</v>
      </c>
      <c r="C202" s="195">
        <v>200</v>
      </c>
      <c r="D202" s="135">
        <v>550000</v>
      </c>
      <c r="E202" s="135">
        <v>550000</v>
      </c>
    </row>
    <row r="203" spans="1:5" ht="27" customHeight="1">
      <c r="A203" s="32" t="s">
        <v>788</v>
      </c>
      <c r="B203" s="190" t="s">
        <v>846</v>
      </c>
      <c r="C203" s="195">
        <v>200</v>
      </c>
      <c r="D203" s="135">
        <v>150000</v>
      </c>
      <c r="E203" s="135">
        <v>150000</v>
      </c>
    </row>
    <row r="204" spans="1:5" ht="27.75" customHeight="1">
      <c r="A204" s="32" t="s">
        <v>789</v>
      </c>
      <c r="B204" s="190" t="s">
        <v>793</v>
      </c>
      <c r="C204" s="195"/>
      <c r="D204" s="135">
        <f t="shared" ref="D204:E204" si="62">D205</f>
        <v>1500000</v>
      </c>
      <c r="E204" s="135">
        <f t="shared" si="62"/>
        <v>1500000</v>
      </c>
    </row>
    <row r="205" spans="1:5" ht="25.5">
      <c r="A205" s="32" t="s">
        <v>790</v>
      </c>
      <c r="B205" s="190" t="s">
        <v>794</v>
      </c>
      <c r="C205" s="195"/>
      <c r="D205" s="135">
        <f t="shared" ref="D205:E205" si="63">D206+D207</f>
        <v>1500000</v>
      </c>
      <c r="E205" s="135">
        <f t="shared" si="63"/>
        <v>1500000</v>
      </c>
    </row>
    <row r="206" spans="1:5" ht="39.75" customHeight="1">
      <c r="A206" s="32" t="s">
        <v>791</v>
      </c>
      <c r="B206" s="190" t="s">
        <v>847</v>
      </c>
      <c r="C206" s="195">
        <v>200</v>
      </c>
      <c r="D206" s="135">
        <v>1100000</v>
      </c>
      <c r="E206" s="135">
        <v>1100000</v>
      </c>
    </row>
    <row r="207" spans="1:5" ht="53.25" customHeight="1">
      <c r="A207" s="32" t="s">
        <v>792</v>
      </c>
      <c r="B207" s="190" t="s">
        <v>848</v>
      </c>
      <c r="C207" s="195">
        <v>200</v>
      </c>
      <c r="D207" s="135">
        <v>400000</v>
      </c>
      <c r="E207" s="135">
        <v>400000</v>
      </c>
    </row>
    <row r="208" spans="1:5" ht="25.5">
      <c r="A208" s="101" t="s">
        <v>868</v>
      </c>
      <c r="B208" s="97" t="s">
        <v>636</v>
      </c>
      <c r="C208" s="195"/>
      <c r="D208" s="134">
        <f t="shared" ref="D208:E208" si="64">D209+D214</f>
        <v>2575000</v>
      </c>
      <c r="E208" s="134">
        <f t="shared" si="64"/>
        <v>1375000</v>
      </c>
    </row>
    <row r="209" spans="1:5" ht="25.5">
      <c r="A209" s="32" t="s">
        <v>640</v>
      </c>
      <c r="B209" s="190" t="s">
        <v>637</v>
      </c>
      <c r="C209" s="195"/>
      <c r="D209" s="135">
        <f t="shared" ref="D209:E209" si="65">D210</f>
        <v>1700000</v>
      </c>
      <c r="E209" s="135">
        <f t="shared" si="65"/>
        <v>500000</v>
      </c>
    </row>
    <row r="210" spans="1:5" ht="24.75" customHeight="1">
      <c r="A210" s="32" t="s">
        <v>641</v>
      </c>
      <c r="B210" s="190" t="s">
        <v>638</v>
      </c>
      <c r="C210" s="195"/>
      <c r="D210" s="135">
        <f t="shared" ref="D210:E210" si="66">D211+D212+D213</f>
        <v>1700000</v>
      </c>
      <c r="E210" s="135">
        <f t="shared" si="66"/>
        <v>500000</v>
      </c>
    </row>
    <row r="211" spans="1:5" ht="51">
      <c r="A211" s="32" t="s">
        <v>642</v>
      </c>
      <c r="B211" s="190" t="s">
        <v>849</v>
      </c>
      <c r="C211" s="195">
        <v>200</v>
      </c>
      <c r="D211" s="135">
        <v>400000</v>
      </c>
      <c r="E211" s="135">
        <v>400000</v>
      </c>
    </row>
    <row r="212" spans="1:5" ht="38.25">
      <c r="A212" s="112" t="s">
        <v>643</v>
      </c>
      <c r="B212" s="193" t="s">
        <v>850</v>
      </c>
      <c r="C212" s="195">
        <v>200</v>
      </c>
      <c r="D212" s="135">
        <v>100000</v>
      </c>
      <c r="E212" s="135">
        <v>100000</v>
      </c>
    </row>
    <row r="213" spans="1:5" ht="38.25">
      <c r="A213" s="92" t="s">
        <v>644</v>
      </c>
      <c r="B213" s="190" t="s">
        <v>851</v>
      </c>
      <c r="C213" s="195">
        <v>200</v>
      </c>
      <c r="D213" s="135">
        <v>1200000</v>
      </c>
      <c r="E213" s="223"/>
    </row>
    <row r="214" spans="1:5" ht="38.25">
      <c r="A214" s="99" t="s">
        <v>795</v>
      </c>
      <c r="B214" s="190" t="s">
        <v>796</v>
      </c>
      <c r="C214" s="195"/>
      <c r="D214" s="135">
        <f t="shared" ref="D214:E214" si="67">D215</f>
        <v>875000</v>
      </c>
      <c r="E214" s="135">
        <f t="shared" si="67"/>
        <v>875000</v>
      </c>
    </row>
    <row r="215" spans="1:5" ht="38.25">
      <c r="A215" s="92" t="s">
        <v>797</v>
      </c>
      <c r="B215" s="190" t="s">
        <v>801</v>
      </c>
      <c r="C215" s="195"/>
      <c r="D215" s="135">
        <f t="shared" ref="D215:E215" si="68">D216+D217+D218</f>
        <v>875000</v>
      </c>
      <c r="E215" s="135">
        <f t="shared" si="68"/>
        <v>875000</v>
      </c>
    </row>
    <row r="216" spans="1:5" ht="38.25">
      <c r="A216" s="92" t="s">
        <v>798</v>
      </c>
      <c r="B216" s="190" t="s">
        <v>852</v>
      </c>
      <c r="C216" s="195">
        <v>200</v>
      </c>
      <c r="D216" s="135">
        <v>550000</v>
      </c>
      <c r="E216" s="135">
        <v>550000</v>
      </c>
    </row>
    <row r="217" spans="1:5" ht="38.25">
      <c r="A217" s="92" t="s">
        <v>799</v>
      </c>
      <c r="B217" s="190" t="s">
        <v>853</v>
      </c>
      <c r="C217" s="195">
        <v>200</v>
      </c>
      <c r="D217" s="135">
        <v>250000</v>
      </c>
      <c r="E217" s="135">
        <v>250000</v>
      </c>
    </row>
    <row r="218" spans="1:5" ht="51">
      <c r="A218" s="92" t="s">
        <v>800</v>
      </c>
      <c r="B218" s="190" t="s">
        <v>854</v>
      </c>
      <c r="C218" s="195">
        <v>200</v>
      </c>
      <c r="D218" s="135">
        <v>75000</v>
      </c>
      <c r="E218" s="135">
        <v>75000</v>
      </c>
    </row>
    <row r="219" spans="1:5" ht="25.5">
      <c r="A219" s="233" t="s">
        <v>645</v>
      </c>
      <c r="B219" s="97" t="s">
        <v>646</v>
      </c>
      <c r="C219" s="191"/>
      <c r="D219" s="134">
        <f t="shared" ref="D219:E219" si="69">D220+D223</f>
        <v>50000</v>
      </c>
      <c r="E219" s="134">
        <f t="shared" si="69"/>
        <v>50000</v>
      </c>
    </row>
    <row r="220" spans="1:5" ht="25.5">
      <c r="A220" s="99" t="s">
        <v>647</v>
      </c>
      <c r="B220" s="190" t="s">
        <v>648</v>
      </c>
      <c r="C220" s="195"/>
      <c r="D220" s="135">
        <f t="shared" ref="D220:E221" si="70">D221</f>
        <v>40000</v>
      </c>
      <c r="E220" s="135">
        <f t="shared" si="70"/>
        <v>40000</v>
      </c>
    </row>
    <row r="221" spans="1:5" ht="25.5">
      <c r="A221" s="99" t="s">
        <v>649</v>
      </c>
      <c r="B221" s="190" t="s">
        <v>650</v>
      </c>
      <c r="C221" s="195"/>
      <c r="D221" s="135">
        <f t="shared" si="70"/>
        <v>40000</v>
      </c>
      <c r="E221" s="135">
        <f t="shared" si="70"/>
        <v>40000</v>
      </c>
    </row>
    <row r="222" spans="1:5" ht="38.25">
      <c r="A222" s="99" t="s">
        <v>651</v>
      </c>
      <c r="B222" s="190" t="s">
        <v>855</v>
      </c>
      <c r="C222" s="195">
        <v>200</v>
      </c>
      <c r="D222" s="135">
        <v>40000</v>
      </c>
      <c r="E222" s="135">
        <v>40000</v>
      </c>
    </row>
    <row r="223" spans="1:5" ht="25.5">
      <c r="A223" s="99" t="s">
        <v>653</v>
      </c>
      <c r="B223" s="190" t="s">
        <v>652</v>
      </c>
      <c r="C223" s="195"/>
      <c r="D223" s="135">
        <f t="shared" ref="D223:E224" si="71">D224</f>
        <v>10000</v>
      </c>
      <c r="E223" s="135">
        <f t="shared" si="71"/>
        <v>10000</v>
      </c>
    </row>
    <row r="224" spans="1:5" ht="25.5">
      <c r="A224" s="99" t="s">
        <v>654</v>
      </c>
      <c r="B224" s="190" t="s">
        <v>650</v>
      </c>
      <c r="C224" s="195"/>
      <c r="D224" s="135">
        <f t="shared" si="71"/>
        <v>10000</v>
      </c>
      <c r="E224" s="135">
        <f t="shared" si="71"/>
        <v>10000</v>
      </c>
    </row>
    <row r="225" spans="1:5" ht="38.25">
      <c r="A225" s="99" t="s">
        <v>655</v>
      </c>
      <c r="B225" s="190" t="s">
        <v>856</v>
      </c>
      <c r="C225" s="195">
        <v>200</v>
      </c>
      <c r="D225" s="135">
        <v>10000</v>
      </c>
      <c r="E225" s="135">
        <v>10000</v>
      </c>
    </row>
    <row r="226" spans="1:5" ht="14.25">
      <c r="A226" s="96" t="s">
        <v>656</v>
      </c>
      <c r="B226" s="97" t="s">
        <v>657</v>
      </c>
      <c r="C226" s="191"/>
      <c r="D226" s="134">
        <f t="shared" ref="D226:E226" si="72">D231+D227+D240+D235</f>
        <v>1942675</v>
      </c>
      <c r="E226" s="134">
        <f t="shared" si="72"/>
        <v>1942675</v>
      </c>
    </row>
    <row r="227" spans="1:5" ht="25.5">
      <c r="A227" s="92" t="s">
        <v>658</v>
      </c>
      <c r="B227" s="190" t="s">
        <v>660</v>
      </c>
      <c r="C227" s="195"/>
      <c r="D227" s="135">
        <f t="shared" ref="D227:E227" si="73">D228</f>
        <v>1000000</v>
      </c>
      <c r="E227" s="135">
        <f t="shared" si="73"/>
        <v>1000000</v>
      </c>
    </row>
    <row r="228" spans="1:5" ht="25.5">
      <c r="A228" s="92" t="s">
        <v>662</v>
      </c>
      <c r="B228" s="190" t="s">
        <v>661</v>
      </c>
      <c r="C228" s="195"/>
      <c r="D228" s="135">
        <f t="shared" ref="D228:E228" si="74">D229+D230</f>
        <v>1000000</v>
      </c>
      <c r="E228" s="135">
        <f t="shared" si="74"/>
        <v>1000000</v>
      </c>
    </row>
    <row r="229" spans="1:5" ht="40.5" customHeight="1">
      <c r="A229" s="92" t="s">
        <v>663</v>
      </c>
      <c r="B229" s="190" t="s">
        <v>857</v>
      </c>
      <c r="C229" s="195">
        <v>200</v>
      </c>
      <c r="D229" s="135">
        <v>900000</v>
      </c>
      <c r="E229" s="135">
        <v>900000</v>
      </c>
    </row>
    <row r="230" spans="1:5" ht="51">
      <c r="A230" s="99" t="s">
        <v>664</v>
      </c>
      <c r="B230" s="190" t="s">
        <v>665</v>
      </c>
      <c r="C230" s="195">
        <v>200</v>
      </c>
      <c r="D230" s="135">
        <v>100000</v>
      </c>
      <c r="E230" s="135">
        <v>100000</v>
      </c>
    </row>
    <row r="231" spans="1:5" ht="25.5" customHeight="1">
      <c r="A231" s="92" t="s">
        <v>666</v>
      </c>
      <c r="B231" s="190" t="s">
        <v>659</v>
      </c>
      <c r="C231" s="195"/>
      <c r="D231" s="135">
        <f t="shared" ref="D231:E231" si="75">D232</f>
        <v>400000</v>
      </c>
      <c r="E231" s="135">
        <f t="shared" si="75"/>
        <v>400000</v>
      </c>
    </row>
    <row r="232" spans="1:5" ht="63.75">
      <c r="A232" s="92" t="s">
        <v>668</v>
      </c>
      <c r="B232" s="190" t="s">
        <v>667</v>
      </c>
      <c r="C232" s="195"/>
      <c r="D232" s="135">
        <f t="shared" ref="D232:E232" si="76">D233+D234</f>
        <v>400000</v>
      </c>
      <c r="E232" s="135">
        <f t="shared" si="76"/>
        <v>400000</v>
      </c>
    </row>
    <row r="233" spans="1:5" ht="51">
      <c r="A233" s="92" t="s">
        <v>669</v>
      </c>
      <c r="B233" s="190" t="s">
        <v>858</v>
      </c>
      <c r="C233" s="195">
        <v>200</v>
      </c>
      <c r="D233" s="135">
        <v>50000</v>
      </c>
      <c r="E233" s="135">
        <v>50000</v>
      </c>
    </row>
    <row r="234" spans="1:5" ht="38.25">
      <c r="A234" s="92" t="s">
        <v>143</v>
      </c>
      <c r="B234" s="193" t="s">
        <v>859</v>
      </c>
      <c r="C234" s="195">
        <v>200</v>
      </c>
      <c r="D234" s="135">
        <v>350000</v>
      </c>
      <c r="E234" s="135">
        <v>350000</v>
      </c>
    </row>
    <row r="235" spans="1:5" ht="25.5">
      <c r="A235" s="92" t="s">
        <v>802</v>
      </c>
      <c r="B235" s="193" t="s">
        <v>805</v>
      </c>
      <c r="C235" s="195"/>
      <c r="D235" s="135">
        <f t="shared" ref="D235:E235" si="77">D236</f>
        <v>542675</v>
      </c>
      <c r="E235" s="135">
        <f t="shared" si="77"/>
        <v>542675</v>
      </c>
    </row>
    <row r="236" spans="1:5" ht="25.5">
      <c r="A236" s="92" t="s">
        <v>803</v>
      </c>
      <c r="B236" s="193" t="s">
        <v>806</v>
      </c>
      <c r="C236" s="195"/>
      <c r="D236" s="135">
        <f t="shared" ref="D236:E236" si="78">D237+D238+D239</f>
        <v>542675</v>
      </c>
      <c r="E236" s="135">
        <f t="shared" si="78"/>
        <v>542675</v>
      </c>
    </row>
    <row r="237" spans="1:5" ht="38.25">
      <c r="A237" s="92" t="s">
        <v>804</v>
      </c>
      <c r="B237" s="193" t="s">
        <v>860</v>
      </c>
      <c r="C237" s="195">
        <v>200</v>
      </c>
      <c r="D237" s="135">
        <v>180000</v>
      </c>
      <c r="E237" s="135">
        <v>180000</v>
      </c>
    </row>
    <row r="238" spans="1:5" ht="68.25" customHeight="1">
      <c r="A238" s="92" t="s">
        <v>879</v>
      </c>
      <c r="B238" s="193" t="s">
        <v>865</v>
      </c>
      <c r="C238" s="195">
        <v>100</v>
      </c>
      <c r="D238" s="135">
        <v>362675</v>
      </c>
      <c r="E238" s="135">
        <v>362675</v>
      </c>
    </row>
    <row r="239" spans="1:5" ht="51">
      <c r="A239" s="92" t="s">
        <v>880</v>
      </c>
      <c r="B239" s="193" t="s">
        <v>865</v>
      </c>
      <c r="C239" s="195">
        <v>200</v>
      </c>
      <c r="D239" s="135"/>
      <c r="E239" s="135"/>
    </row>
    <row r="240" spans="1:5" ht="27" customHeight="1">
      <c r="A240" s="99" t="s">
        <v>810</v>
      </c>
      <c r="B240" s="193" t="s">
        <v>807</v>
      </c>
      <c r="C240" s="195"/>
      <c r="D240" s="135">
        <f t="shared" ref="D240:E240" si="79">D241</f>
        <v>0</v>
      </c>
      <c r="E240" s="135">
        <f t="shared" si="79"/>
        <v>0</v>
      </c>
    </row>
    <row r="241" spans="1:5" ht="15">
      <c r="A241" s="99" t="s">
        <v>811</v>
      </c>
      <c r="B241" s="193" t="s">
        <v>808</v>
      </c>
      <c r="C241" s="195"/>
      <c r="D241" s="135">
        <f t="shared" ref="D241:E241" si="80">D242+D243</f>
        <v>0</v>
      </c>
      <c r="E241" s="135">
        <f t="shared" si="80"/>
        <v>0</v>
      </c>
    </row>
    <row r="242" spans="1:5" ht="38.25">
      <c r="A242" s="92" t="s">
        <v>812</v>
      </c>
      <c r="B242" s="193" t="s">
        <v>861</v>
      </c>
      <c r="C242" s="195">
        <v>200</v>
      </c>
      <c r="D242" s="135"/>
      <c r="E242" s="223"/>
    </row>
    <row r="243" spans="1:5" ht="40.5" customHeight="1">
      <c r="A243" s="92" t="s">
        <v>152</v>
      </c>
      <c r="B243" s="193" t="s">
        <v>862</v>
      </c>
      <c r="C243" s="195">
        <v>200</v>
      </c>
      <c r="D243" s="135"/>
      <c r="E243" s="223"/>
    </row>
    <row r="244" spans="1:5" ht="25.5">
      <c r="A244" s="101" t="s">
        <v>425</v>
      </c>
      <c r="B244" s="102">
        <v>4000000000</v>
      </c>
      <c r="C244" s="195"/>
      <c r="D244" s="134">
        <f t="shared" ref="D244:E244" si="81">D245+D248+D262+D275+D280</f>
        <v>35524853.459999993</v>
      </c>
      <c r="E244" s="134">
        <f t="shared" si="81"/>
        <v>35136934.049999997</v>
      </c>
    </row>
    <row r="245" spans="1:5" ht="25.5">
      <c r="A245" s="101" t="s">
        <v>13</v>
      </c>
      <c r="B245" s="102">
        <v>4090000000</v>
      </c>
      <c r="C245" s="195"/>
      <c r="D245" s="134">
        <f t="shared" ref="D245:E245" si="82">D246+D247</f>
        <v>670935</v>
      </c>
      <c r="E245" s="134">
        <f t="shared" si="82"/>
        <v>670935</v>
      </c>
    </row>
    <row r="246" spans="1:5" ht="53.25" customHeight="1">
      <c r="A246" s="32" t="s">
        <v>111</v>
      </c>
      <c r="B246" s="31">
        <v>4090000270</v>
      </c>
      <c r="C246" s="195">
        <v>100</v>
      </c>
      <c r="D246" s="135">
        <v>570249</v>
      </c>
      <c r="E246" s="135">
        <v>570249</v>
      </c>
    </row>
    <row r="247" spans="1:5" ht="38.25">
      <c r="A247" s="32" t="s">
        <v>144</v>
      </c>
      <c r="B247" s="31">
        <v>4090000270</v>
      </c>
      <c r="C247" s="195">
        <v>200</v>
      </c>
      <c r="D247" s="135">
        <v>100686</v>
      </c>
      <c r="E247" s="135">
        <v>100686</v>
      </c>
    </row>
    <row r="248" spans="1:5" ht="27.75" customHeight="1">
      <c r="A248" s="114" t="s">
        <v>124</v>
      </c>
      <c r="B248" s="102">
        <v>4100000000</v>
      </c>
      <c r="C248" s="195"/>
      <c r="D248" s="134">
        <f t="shared" ref="D248:E248" si="83">D249+D250+D251+D252+D256+D257+D258+D253+D254+D255+D259+D260+D261</f>
        <v>26237370</v>
      </c>
      <c r="E248" s="134">
        <f t="shared" si="83"/>
        <v>26237370</v>
      </c>
    </row>
    <row r="249" spans="1:5" ht="66" customHeight="1">
      <c r="A249" s="90" t="s">
        <v>112</v>
      </c>
      <c r="B249" s="31">
        <v>4190000250</v>
      </c>
      <c r="C249" s="195">
        <v>100</v>
      </c>
      <c r="D249" s="135">
        <v>1575776</v>
      </c>
      <c r="E249" s="135">
        <v>1575776</v>
      </c>
    </row>
    <row r="250" spans="1:5" ht="54" customHeight="1">
      <c r="A250" s="32" t="s">
        <v>113</v>
      </c>
      <c r="B250" s="31">
        <v>4190000280</v>
      </c>
      <c r="C250" s="195">
        <v>100</v>
      </c>
      <c r="D250" s="135">
        <v>14735399</v>
      </c>
      <c r="E250" s="135">
        <v>14735399</v>
      </c>
    </row>
    <row r="251" spans="1:5" ht="38.25">
      <c r="A251" s="32" t="s">
        <v>145</v>
      </c>
      <c r="B251" s="31">
        <v>4190000280</v>
      </c>
      <c r="C251" s="195">
        <v>200</v>
      </c>
      <c r="D251" s="135">
        <v>2310644</v>
      </c>
      <c r="E251" s="135">
        <v>2310644</v>
      </c>
    </row>
    <row r="252" spans="1:5" ht="25.5">
      <c r="A252" s="32" t="s">
        <v>114</v>
      </c>
      <c r="B252" s="31">
        <v>4190000280</v>
      </c>
      <c r="C252" s="195">
        <v>800</v>
      </c>
      <c r="D252" s="135">
        <v>25400</v>
      </c>
      <c r="E252" s="135">
        <v>25400</v>
      </c>
    </row>
    <row r="253" spans="1:5" ht="65.25" customHeight="1">
      <c r="A253" s="32" t="s">
        <v>125</v>
      </c>
      <c r="B253" s="193" t="s">
        <v>120</v>
      </c>
      <c r="C253" s="94" t="s">
        <v>7</v>
      </c>
      <c r="D253" s="135">
        <v>1768336</v>
      </c>
      <c r="E253" s="135">
        <v>1768336</v>
      </c>
    </row>
    <row r="254" spans="1:5" ht="38.25">
      <c r="A254" s="32" t="s">
        <v>146</v>
      </c>
      <c r="B254" s="193" t="s">
        <v>120</v>
      </c>
      <c r="C254" s="94" t="s">
        <v>72</v>
      </c>
      <c r="D254" s="135">
        <v>156738</v>
      </c>
      <c r="E254" s="135">
        <v>156738</v>
      </c>
    </row>
    <row r="255" spans="1:5" ht="25.5">
      <c r="A255" s="32" t="s">
        <v>194</v>
      </c>
      <c r="B255" s="193" t="s">
        <v>120</v>
      </c>
      <c r="C255" s="94" t="s">
        <v>193</v>
      </c>
      <c r="D255" s="135">
        <v>5000</v>
      </c>
      <c r="E255" s="135">
        <v>5000</v>
      </c>
    </row>
    <row r="256" spans="1:5" ht="66.75" customHeight="1">
      <c r="A256" s="32" t="s">
        <v>115</v>
      </c>
      <c r="B256" s="31">
        <v>4190000290</v>
      </c>
      <c r="C256" s="195">
        <v>100</v>
      </c>
      <c r="D256" s="135">
        <v>3874837</v>
      </c>
      <c r="E256" s="135">
        <v>3874837</v>
      </c>
    </row>
    <row r="257" spans="1:5" ht="38.25">
      <c r="A257" s="32" t="s">
        <v>147</v>
      </c>
      <c r="B257" s="31">
        <v>4190000290</v>
      </c>
      <c r="C257" s="195">
        <v>200</v>
      </c>
      <c r="D257" s="135">
        <v>213205</v>
      </c>
      <c r="E257" s="135">
        <v>213205</v>
      </c>
    </row>
    <row r="258" spans="1:5" ht="26.25" customHeight="1">
      <c r="A258" s="32" t="s">
        <v>116</v>
      </c>
      <c r="B258" s="31">
        <v>4190000290</v>
      </c>
      <c r="C258" s="195">
        <v>800</v>
      </c>
      <c r="D258" s="135">
        <v>2000</v>
      </c>
      <c r="E258" s="135">
        <v>2000</v>
      </c>
    </row>
    <row r="259" spans="1:5" ht="67.5" customHeight="1">
      <c r="A259" s="32" t="s">
        <v>195</v>
      </c>
      <c r="B259" s="31">
        <v>4190000270</v>
      </c>
      <c r="C259" s="195">
        <v>100</v>
      </c>
      <c r="D259" s="135">
        <v>1455855</v>
      </c>
      <c r="E259" s="135">
        <v>1455855</v>
      </c>
    </row>
    <row r="260" spans="1:5" ht="38.25">
      <c r="A260" s="32" t="s">
        <v>196</v>
      </c>
      <c r="B260" s="31">
        <v>4190000270</v>
      </c>
      <c r="C260" s="195">
        <v>200</v>
      </c>
      <c r="D260" s="135">
        <v>114180</v>
      </c>
      <c r="E260" s="135">
        <v>114180</v>
      </c>
    </row>
    <row r="261" spans="1:5" ht="30" customHeight="1">
      <c r="A261" s="32" t="s">
        <v>423</v>
      </c>
      <c r="B261" s="31">
        <v>4190000270</v>
      </c>
      <c r="C261" s="195">
        <v>800</v>
      </c>
      <c r="D261" s="135"/>
      <c r="E261" s="135"/>
    </row>
    <row r="262" spans="1:5" ht="14.25">
      <c r="A262" s="114" t="s">
        <v>14</v>
      </c>
      <c r="B262" s="102">
        <v>4290000000</v>
      </c>
      <c r="C262" s="195"/>
      <c r="D262" s="134">
        <f t="shared" ref="D262:E262" si="84">D263+D264+D265+D266+D267+D268+D269+D272+D273+D274+D270+D271</f>
        <v>8577075</v>
      </c>
      <c r="E262" s="134">
        <f t="shared" si="84"/>
        <v>8211148</v>
      </c>
    </row>
    <row r="263" spans="1:5" ht="25.5">
      <c r="A263" s="32" t="s">
        <v>117</v>
      </c>
      <c r="B263" s="31">
        <v>4290020090</v>
      </c>
      <c r="C263" s="195">
        <v>800</v>
      </c>
      <c r="D263" s="135">
        <v>356318</v>
      </c>
      <c r="E263" s="135">
        <v>342358</v>
      </c>
    </row>
    <row r="264" spans="1:5" ht="25.5">
      <c r="A264" s="32" t="s">
        <v>155</v>
      </c>
      <c r="B264" s="31">
        <v>4290020120</v>
      </c>
      <c r="C264" s="195">
        <v>800</v>
      </c>
      <c r="D264" s="135"/>
      <c r="E264" s="135"/>
    </row>
    <row r="265" spans="1:5" ht="51">
      <c r="A265" s="32" t="s">
        <v>148</v>
      </c>
      <c r="B265" s="31">
        <v>4290020140</v>
      </c>
      <c r="C265" s="195">
        <v>200</v>
      </c>
      <c r="D265" s="135"/>
      <c r="E265" s="135"/>
    </row>
    <row r="266" spans="1:5" ht="51">
      <c r="A266" s="32" t="s">
        <v>149</v>
      </c>
      <c r="B266" s="31">
        <v>4290020150</v>
      </c>
      <c r="C266" s="195">
        <v>200</v>
      </c>
      <c r="D266" s="135">
        <v>1296300</v>
      </c>
      <c r="E266" s="135">
        <v>900000</v>
      </c>
    </row>
    <row r="267" spans="1:5" ht="68.25" customHeight="1">
      <c r="A267" s="32" t="s">
        <v>17</v>
      </c>
      <c r="B267" s="31">
        <v>4290000300</v>
      </c>
      <c r="C267" s="195">
        <v>100</v>
      </c>
      <c r="D267" s="135">
        <v>3345679</v>
      </c>
      <c r="E267" s="135">
        <v>3345679</v>
      </c>
    </row>
    <row r="268" spans="1:5" ht="51">
      <c r="A268" s="32" t="s">
        <v>150</v>
      </c>
      <c r="B268" s="31">
        <v>4290000300</v>
      </c>
      <c r="C268" s="195">
        <v>200</v>
      </c>
      <c r="D268" s="135">
        <v>1133329</v>
      </c>
      <c r="E268" s="223">
        <v>1177662</v>
      </c>
    </row>
    <row r="269" spans="1:5" ht="39.75" customHeight="1">
      <c r="A269" s="32" t="s">
        <v>18</v>
      </c>
      <c r="B269" s="31">
        <v>4290000300</v>
      </c>
      <c r="C269" s="195">
        <v>800</v>
      </c>
      <c r="D269" s="135">
        <v>6500</v>
      </c>
      <c r="E269" s="135">
        <v>6500</v>
      </c>
    </row>
    <row r="270" spans="1:5" ht="54" customHeight="1">
      <c r="A270" s="98" t="s">
        <v>480</v>
      </c>
      <c r="B270" s="193" t="s">
        <v>486</v>
      </c>
      <c r="C270" s="195">
        <v>100</v>
      </c>
      <c r="D270" s="135">
        <v>298147</v>
      </c>
      <c r="E270" s="135">
        <v>298147</v>
      </c>
    </row>
    <row r="271" spans="1:5" ht="55.5" customHeight="1">
      <c r="A271" s="98" t="s">
        <v>481</v>
      </c>
      <c r="B271" s="193" t="s">
        <v>487</v>
      </c>
      <c r="C271" s="195">
        <v>100</v>
      </c>
      <c r="D271" s="135">
        <v>424402</v>
      </c>
      <c r="E271" s="135">
        <v>424402</v>
      </c>
    </row>
    <row r="272" spans="1:5" ht="38.25">
      <c r="A272" s="109" t="s">
        <v>164</v>
      </c>
      <c r="B272" s="115">
        <v>4290020180</v>
      </c>
      <c r="C272" s="115">
        <v>200</v>
      </c>
      <c r="D272" s="137">
        <v>200000</v>
      </c>
      <c r="E272" s="137">
        <v>200000</v>
      </c>
    </row>
    <row r="273" spans="1:5" ht="30" customHeight="1">
      <c r="A273" s="90" t="s">
        <v>118</v>
      </c>
      <c r="B273" s="31">
        <v>4290007010</v>
      </c>
      <c r="C273" s="195">
        <v>300</v>
      </c>
      <c r="D273" s="135">
        <v>1516400</v>
      </c>
      <c r="E273" s="135">
        <v>1516400</v>
      </c>
    </row>
    <row r="274" spans="1:5" ht="67.5" customHeight="1">
      <c r="A274" s="90" t="s">
        <v>159</v>
      </c>
      <c r="B274" s="31">
        <v>4290007030</v>
      </c>
      <c r="C274" s="195">
        <v>300</v>
      </c>
      <c r="D274" s="135"/>
      <c r="E274" s="223"/>
    </row>
    <row r="275" spans="1:5" ht="38.25">
      <c r="A275" s="114" t="s">
        <v>15</v>
      </c>
      <c r="B275" s="102">
        <v>4300000000</v>
      </c>
      <c r="C275" s="195"/>
      <c r="D275" s="134">
        <f t="shared" ref="D275:E275" si="85">D276</f>
        <v>17481.05</v>
      </c>
      <c r="E275" s="134">
        <f t="shared" si="85"/>
        <v>17481.05</v>
      </c>
    </row>
    <row r="276" spans="1:5" ht="15">
      <c r="A276" s="90" t="s">
        <v>14</v>
      </c>
      <c r="B276" s="31">
        <v>4390000000</v>
      </c>
      <c r="C276" s="195"/>
      <c r="D276" s="135">
        <f t="shared" ref="D276:E276" si="86">D277+D278+D279</f>
        <v>17481.05</v>
      </c>
      <c r="E276" s="135">
        <f t="shared" si="86"/>
        <v>17481.05</v>
      </c>
    </row>
    <row r="277" spans="1:5" ht="38.25">
      <c r="A277" s="32" t="s">
        <v>151</v>
      </c>
      <c r="B277" s="31">
        <v>4390080350</v>
      </c>
      <c r="C277" s="195">
        <v>200</v>
      </c>
      <c r="D277" s="135">
        <v>6268.8</v>
      </c>
      <c r="E277" s="135">
        <v>6268.8</v>
      </c>
    </row>
    <row r="278" spans="1:5" ht="78" customHeight="1">
      <c r="A278" s="98" t="s">
        <v>881</v>
      </c>
      <c r="B278" s="31">
        <v>4390080370</v>
      </c>
      <c r="C278" s="195">
        <v>200</v>
      </c>
      <c r="D278" s="135">
        <v>11212.25</v>
      </c>
      <c r="E278" s="135">
        <v>11212.25</v>
      </c>
    </row>
    <row r="279" spans="1:5" ht="90.75" customHeight="1">
      <c r="A279" s="98" t="s">
        <v>497</v>
      </c>
      <c r="B279" s="128">
        <v>4390082400</v>
      </c>
      <c r="C279" s="195">
        <v>200</v>
      </c>
      <c r="D279" s="135"/>
      <c r="E279" s="223"/>
    </row>
    <row r="280" spans="1:5" ht="42.75" customHeight="1">
      <c r="A280" s="116" t="s">
        <v>298</v>
      </c>
      <c r="B280" s="102">
        <v>4400000000</v>
      </c>
      <c r="C280" s="93"/>
      <c r="D280" s="134">
        <f t="shared" ref="D280:E281" si="87">D281</f>
        <v>21992.41</v>
      </c>
      <c r="E280" s="134">
        <f t="shared" si="87"/>
        <v>0</v>
      </c>
    </row>
    <row r="281" spans="1:5" ht="15">
      <c r="A281" s="111" t="s">
        <v>14</v>
      </c>
      <c r="B281" s="31">
        <v>4490000000</v>
      </c>
      <c r="C281" s="93"/>
      <c r="D281" s="135">
        <f t="shared" si="87"/>
        <v>21992.41</v>
      </c>
      <c r="E281" s="135">
        <f t="shared" si="87"/>
        <v>0</v>
      </c>
    </row>
    <row r="282" spans="1:5" ht="48">
      <c r="A282" s="117" t="s">
        <v>498</v>
      </c>
      <c r="B282" s="31">
        <v>4490051200</v>
      </c>
      <c r="C282" s="93">
        <v>200</v>
      </c>
      <c r="D282" s="135">
        <v>21992.41</v>
      </c>
      <c r="E282" s="223"/>
    </row>
    <row r="283" spans="1:5" ht="14.25">
      <c r="A283" s="101" t="s">
        <v>16</v>
      </c>
      <c r="B283" s="118"/>
      <c r="C283" s="195"/>
      <c r="D283" s="134">
        <f>D16+D93+D122+D129+D135+D144+D151+D165+D199+D208+D219+D226+D244</f>
        <v>148041265.18000001</v>
      </c>
      <c r="E283" s="134">
        <f>E16+E93+E122+E129+E135+E144+E151+E165+E199+E208+E219+E226+E244</f>
        <v>134640955.68000001</v>
      </c>
    </row>
  </sheetData>
  <mergeCells count="19">
    <mergeCell ref="E31:E32"/>
    <mergeCell ref="B31:B32"/>
    <mergeCell ref="C31:C32"/>
    <mergeCell ref="D31:D32"/>
    <mergeCell ref="A13:E13"/>
    <mergeCell ref="A31:A32"/>
    <mergeCell ref="A1:E1"/>
    <mergeCell ref="A2:E2"/>
    <mergeCell ref="B3:E3"/>
    <mergeCell ref="B4:E4"/>
    <mergeCell ref="A5:E5"/>
    <mergeCell ref="A8:E8"/>
    <mergeCell ref="A14:A15"/>
    <mergeCell ref="B14:B15"/>
    <mergeCell ref="C14:C15"/>
    <mergeCell ref="A9:E9"/>
    <mergeCell ref="A10:E10"/>
    <mergeCell ref="A11:E11"/>
    <mergeCell ref="D14:E14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1"/>
  <sheetViews>
    <sheetView view="pageBreakPreview" topLeftCell="A15" zoomScale="105" zoomScaleSheetLayoutView="105" workbookViewId="0">
      <selection activeCell="C11" sqref="C11"/>
    </sheetView>
  </sheetViews>
  <sheetFormatPr defaultRowHeight="15"/>
  <cols>
    <col min="1" max="1" width="8.5703125" customWidth="1"/>
    <col min="2" max="2" width="82.5703125" customWidth="1"/>
    <col min="3" max="3" width="16" customWidth="1"/>
  </cols>
  <sheetData>
    <row r="1" spans="1:3" ht="15.75">
      <c r="B1" s="242" t="s">
        <v>161</v>
      </c>
      <c r="C1" s="242"/>
    </row>
    <row r="2" spans="1:3" ht="15.75">
      <c r="B2" s="242" t="s">
        <v>0</v>
      </c>
      <c r="C2" s="242"/>
    </row>
    <row r="3" spans="1:3" ht="15.75">
      <c r="B3" s="242" t="s">
        <v>1</v>
      </c>
      <c r="C3" s="242"/>
    </row>
    <row r="4" spans="1:3" ht="15.75">
      <c r="B4" s="242" t="s">
        <v>2</v>
      </c>
      <c r="C4" s="242"/>
    </row>
    <row r="5" spans="1:3" ht="18.75">
      <c r="A5" s="2"/>
      <c r="B5" s="242" t="s">
        <v>432</v>
      </c>
      <c r="C5" s="242"/>
    </row>
    <row r="6" spans="1:3" ht="9" customHeight="1">
      <c r="A6" s="2"/>
      <c r="B6" s="47"/>
    </row>
    <row r="7" spans="1:3">
      <c r="A7" s="259" t="s">
        <v>21</v>
      </c>
      <c r="B7" s="295"/>
    </row>
    <row r="8" spans="1:3" ht="31.5" customHeight="1">
      <c r="A8" s="259" t="s">
        <v>875</v>
      </c>
      <c r="B8" s="295"/>
    </row>
    <row r="9" spans="1:3" ht="17.25" customHeight="1">
      <c r="A9" s="321" t="s">
        <v>401</v>
      </c>
      <c r="B9" s="321"/>
      <c r="C9" s="321"/>
    </row>
    <row r="10" spans="1:3" ht="54" customHeight="1">
      <c r="A10" s="17"/>
      <c r="B10" s="13" t="s">
        <v>3</v>
      </c>
      <c r="C10" s="213" t="s">
        <v>549</v>
      </c>
    </row>
    <row r="11" spans="1:3">
      <c r="A11" s="16" t="s">
        <v>41</v>
      </c>
      <c r="B11" s="12" t="s">
        <v>22</v>
      </c>
      <c r="C11" s="131">
        <f>C12+C13+C15+C16+C17+C18+C19</f>
        <v>30007926.280000001</v>
      </c>
    </row>
    <row r="12" spans="1:3" s="7" customFormat="1" ht="27.75" customHeight="1">
      <c r="A12" s="15" t="s">
        <v>77</v>
      </c>
      <c r="B12" s="20" t="s">
        <v>78</v>
      </c>
      <c r="C12" s="138">
        <v>1575776</v>
      </c>
    </row>
    <row r="13" spans="1:3" ht="29.25" customHeight="1">
      <c r="A13" s="320" t="s">
        <v>42</v>
      </c>
      <c r="B13" s="319" t="s">
        <v>181</v>
      </c>
      <c r="C13" s="139">
        <v>670935</v>
      </c>
    </row>
    <row r="14" spans="1:3" ht="15" hidden="1" customHeight="1">
      <c r="A14" s="320"/>
      <c r="B14" s="319"/>
      <c r="C14" s="138"/>
    </row>
    <row r="15" spans="1:3" ht="30" customHeight="1">
      <c r="A15" s="29" t="s">
        <v>43</v>
      </c>
      <c r="B15" s="26" t="s">
        <v>182</v>
      </c>
      <c r="C15" s="140">
        <v>17473683.379999999</v>
      </c>
    </row>
    <row r="16" spans="1:3">
      <c r="A16" s="15" t="s">
        <v>75</v>
      </c>
      <c r="B16" s="14" t="s">
        <v>76</v>
      </c>
      <c r="C16" s="138">
        <v>139.12</v>
      </c>
    </row>
    <row r="17" spans="1:3" ht="29.25" customHeight="1">
      <c r="A17" s="15" t="s">
        <v>44</v>
      </c>
      <c r="B17" s="20" t="s">
        <v>23</v>
      </c>
      <c r="C17" s="139">
        <v>4090042</v>
      </c>
    </row>
    <row r="18" spans="1:3">
      <c r="A18" s="15" t="s">
        <v>45</v>
      </c>
      <c r="B18" s="14" t="s">
        <v>24</v>
      </c>
      <c r="C18" s="135">
        <v>1140281.98</v>
      </c>
    </row>
    <row r="19" spans="1:3">
      <c r="A19" s="15" t="s">
        <v>46</v>
      </c>
      <c r="B19" s="14" t="s">
        <v>25</v>
      </c>
      <c r="C19" s="138">
        <v>5057068.8</v>
      </c>
    </row>
    <row r="20" spans="1:3" ht="16.5" customHeight="1">
      <c r="A20" s="316" t="s">
        <v>47</v>
      </c>
      <c r="B20" s="317" t="s">
        <v>26</v>
      </c>
      <c r="C20" s="318">
        <f t="shared" ref="C20" si="0">C22</f>
        <v>6461729</v>
      </c>
    </row>
    <row r="21" spans="1:3" ht="15" hidden="1" customHeight="1">
      <c r="A21" s="316"/>
      <c r="B21" s="317"/>
      <c r="C21" s="318"/>
    </row>
    <row r="22" spans="1:3" ht="26.25" customHeight="1">
      <c r="A22" s="15" t="s">
        <v>48</v>
      </c>
      <c r="B22" s="319" t="s">
        <v>27</v>
      </c>
      <c r="C22" s="139">
        <v>6461729</v>
      </c>
    </row>
    <row r="23" spans="1:3" ht="15" hidden="1" customHeight="1">
      <c r="A23" s="15"/>
      <c r="B23" s="319"/>
      <c r="C23" s="138"/>
    </row>
    <row r="24" spans="1:3" ht="14.25" customHeight="1">
      <c r="A24" s="16" t="s">
        <v>49</v>
      </c>
      <c r="B24" s="12" t="s">
        <v>28</v>
      </c>
      <c r="C24" s="131">
        <f t="shared" ref="C24" si="1">C25+C26+C27</f>
        <v>14354710.720000001</v>
      </c>
    </row>
    <row r="25" spans="1:3">
      <c r="A25" s="15" t="s">
        <v>50</v>
      </c>
      <c r="B25" s="14" t="s">
        <v>29</v>
      </c>
      <c r="C25" s="138">
        <v>258840.33</v>
      </c>
    </row>
    <row r="26" spans="1:3">
      <c r="A26" s="15" t="s">
        <v>51</v>
      </c>
      <c r="B26" s="14" t="s">
        <v>30</v>
      </c>
      <c r="C26" s="138">
        <v>12470870.390000001</v>
      </c>
    </row>
    <row r="27" spans="1:3">
      <c r="A27" s="15" t="s">
        <v>52</v>
      </c>
      <c r="B27" s="14" t="s">
        <v>31</v>
      </c>
      <c r="C27" s="138">
        <v>1625000</v>
      </c>
    </row>
    <row r="28" spans="1:3">
      <c r="A28" s="22" t="s">
        <v>184</v>
      </c>
      <c r="B28" s="19" t="s">
        <v>183</v>
      </c>
      <c r="C28" s="131">
        <f t="shared" ref="C28" si="2">C29+C30+C31</f>
        <v>10175510</v>
      </c>
    </row>
    <row r="29" spans="1:3">
      <c r="A29" s="23" t="s">
        <v>179</v>
      </c>
      <c r="B29" s="20" t="s">
        <v>185</v>
      </c>
      <c r="C29" s="141">
        <v>1383100</v>
      </c>
    </row>
    <row r="30" spans="1:3">
      <c r="A30" s="23" t="s">
        <v>178</v>
      </c>
      <c r="B30" s="20" t="s">
        <v>186</v>
      </c>
      <c r="C30" s="138">
        <v>7343910</v>
      </c>
    </row>
    <row r="31" spans="1:3">
      <c r="A31" s="23" t="s">
        <v>180</v>
      </c>
      <c r="B31" s="20" t="s">
        <v>187</v>
      </c>
      <c r="C31" s="138">
        <v>1448500</v>
      </c>
    </row>
    <row r="32" spans="1:3">
      <c r="A32" s="16" t="s">
        <v>53</v>
      </c>
      <c r="B32" s="11" t="s">
        <v>71</v>
      </c>
      <c r="C32" s="131">
        <f t="shared" ref="C32" si="3">C33+C34+C36+C37+C35</f>
        <v>136907215.52000001</v>
      </c>
    </row>
    <row r="33" spans="1:3">
      <c r="A33" s="15" t="s">
        <v>54</v>
      </c>
      <c r="B33" s="9" t="s">
        <v>32</v>
      </c>
      <c r="C33" s="138">
        <v>18563400</v>
      </c>
    </row>
    <row r="34" spans="1:3">
      <c r="A34" s="15" t="s">
        <v>55</v>
      </c>
      <c r="B34" s="9" t="s">
        <v>33</v>
      </c>
      <c r="C34" s="138">
        <v>97681780.040000007</v>
      </c>
    </row>
    <row r="35" spans="1:3">
      <c r="A35" s="28" t="s">
        <v>191</v>
      </c>
      <c r="B35" s="27" t="s">
        <v>192</v>
      </c>
      <c r="C35" s="138">
        <v>7343765.6399999997</v>
      </c>
    </row>
    <row r="36" spans="1:3">
      <c r="A36" s="15" t="s">
        <v>56</v>
      </c>
      <c r="B36" s="9" t="s">
        <v>162</v>
      </c>
      <c r="C36" s="138">
        <v>1076890</v>
      </c>
    </row>
    <row r="37" spans="1:3">
      <c r="A37" s="15" t="s">
        <v>57</v>
      </c>
      <c r="B37" s="9" t="s">
        <v>34</v>
      </c>
      <c r="C37" s="138">
        <v>12241379.84</v>
      </c>
    </row>
    <row r="38" spans="1:3">
      <c r="A38" s="16" t="s">
        <v>58</v>
      </c>
      <c r="B38" s="11" t="s">
        <v>130</v>
      </c>
      <c r="C38" s="131">
        <f t="shared" ref="C38" si="4">C39+C40</f>
        <v>11524956</v>
      </c>
    </row>
    <row r="39" spans="1:3">
      <c r="A39" s="15" t="s">
        <v>59</v>
      </c>
      <c r="B39" s="9" t="s">
        <v>35</v>
      </c>
      <c r="C39" s="138">
        <v>9594882</v>
      </c>
    </row>
    <row r="40" spans="1:3">
      <c r="A40" s="15" t="s">
        <v>128</v>
      </c>
      <c r="B40" s="9" t="s">
        <v>129</v>
      </c>
      <c r="C40" s="138">
        <v>1930074</v>
      </c>
    </row>
    <row r="41" spans="1:3">
      <c r="A41" s="16" t="s">
        <v>60</v>
      </c>
      <c r="B41" s="11" t="s">
        <v>36</v>
      </c>
      <c r="C41" s="131">
        <f t="shared" ref="C41" si="5">C42+C44+C43</f>
        <v>4199079.0299999993</v>
      </c>
    </row>
    <row r="42" spans="1:3">
      <c r="A42" s="15" t="s">
        <v>61</v>
      </c>
      <c r="B42" s="9" t="s">
        <v>37</v>
      </c>
      <c r="C42" s="138">
        <v>1516400</v>
      </c>
    </row>
    <row r="43" spans="1:3">
      <c r="A43" s="15" t="s">
        <v>157</v>
      </c>
      <c r="B43" s="9" t="s">
        <v>158</v>
      </c>
      <c r="C43" s="138">
        <v>160000</v>
      </c>
    </row>
    <row r="44" spans="1:3">
      <c r="A44" s="15" t="s">
        <v>62</v>
      </c>
      <c r="B44" s="9" t="s">
        <v>38</v>
      </c>
      <c r="C44" s="138">
        <v>2522679.0299999998</v>
      </c>
    </row>
    <row r="45" spans="1:3">
      <c r="A45" s="16" t="s">
        <v>63</v>
      </c>
      <c r="B45" s="11" t="s">
        <v>39</v>
      </c>
      <c r="C45" s="142">
        <f>C46+C47</f>
        <v>530000</v>
      </c>
    </row>
    <row r="46" spans="1:3">
      <c r="A46" s="119" t="s">
        <v>429</v>
      </c>
      <c r="B46" s="120" t="s">
        <v>434</v>
      </c>
      <c r="C46" s="138">
        <v>330000</v>
      </c>
    </row>
    <row r="47" spans="1:3">
      <c r="A47" s="129" t="s">
        <v>491</v>
      </c>
      <c r="B47" s="122" t="s">
        <v>492</v>
      </c>
      <c r="C47" s="138">
        <v>200000</v>
      </c>
    </row>
    <row r="48" spans="1:3" ht="21.75" customHeight="1">
      <c r="A48" s="16"/>
      <c r="B48" s="11" t="s">
        <v>40</v>
      </c>
      <c r="C48" s="131">
        <f>C11+C20+C24+C32+C38+C41+C45+C28</f>
        <v>214161126.55000001</v>
      </c>
    </row>
    <row r="50" spans="2:2">
      <c r="B50" s="21"/>
    </row>
    <row r="51" spans="2:2" ht="51.75" customHeight="1">
      <c r="B51" s="25"/>
    </row>
  </sheetData>
  <mergeCells count="14">
    <mergeCell ref="B1:C1"/>
    <mergeCell ref="A20:A21"/>
    <mergeCell ref="B20:B21"/>
    <mergeCell ref="C20:C21"/>
    <mergeCell ref="B22:B23"/>
    <mergeCell ref="B2:C2"/>
    <mergeCell ref="A7:B7"/>
    <mergeCell ref="A8:B8"/>
    <mergeCell ref="A13:A14"/>
    <mergeCell ref="B13:B14"/>
    <mergeCell ref="B3:C3"/>
    <mergeCell ref="B4:C4"/>
    <mergeCell ref="B5:C5"/>
    <mergeCell ref="A9:C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'Приложение 11'!Область_печати</vt:lpstr>
      <vt:lpstr>'Приложение 7'!Область_печати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2020-12-04T06:37:00Z</cp:lastPrinted>
  <dcterms:created xsi:type="dcterms:W3CDTF">2014-09-25T13:17:34Z</dcterms:created>
  <dcterms:modified xsi:type="dcterms:W3CDTF">2020-12-04T06:39:27Z</dcterms:modified>
</cp:coreProperties>
</file>